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05" windowWidth="17955" windowHeight="6960"/>
  </bookViews>
  <sheets>
    <sheet name="Stavba" sheetId="1" r:id="rId1"/>
    <sheet name="SO 00 42-2019 KL" sheetId="2" r:id="rId2"/>
    <sheet name="SO 00 42-2019 Rek" sheetId="3" r:id="rId3"/>
    <sheet name="SO 00 42-2019 Pol" sheetId="4" r:id="rId4"/>
    <sheet name="SO 01 42-2019 KL" sheetId="5" r:id="rId5"/>
    <sheet name="SO 01 42-2019 Rek" sheetId="6" r:id="rId6"/>
    <sheet name="SO 01 42-2019 Pol" sheetId="7" r:id="rId7"/>
    <sheet name="SO 02 42-2019 KL" sheetId="8" r:id="rId8"/>
    <sheet name="SO 02 42-2019 Rek" sheetId="9" r:id="rId9"/>
    <sheet name="SO 02 42-2019 Pol" sheetId="10" r:id="rId10"/>
    <sheet name="SO 03 42-2019 KL" sheetId="11" r:id="rId11"/>
    <sheet name="SO 03 42-2019 Rek" sheetId="12" r:id="rId12"/>
    <sheet name="SO 03 42-2019 Pol" sheetId="13" r:id="rId13"/>
    <sheet name="SO 04 42-2019 KL" sheetId="14" r:id="rId14"/>
    <sheet name="SO 04 42-2019 Rek" sheetId="15" r:id="rId15"/>
    <sheet name="SO 04 42-2019 Pol" sheetId="16" r:id="rId16"/>
    <sheet name="SO 05 42-2019 KL" sheetId="17" r:id="rId17"/>
    <sheet name="SO 05 42-2019 Rek" sheetId="18" r:id="rId18"/>
    <sheet name="SO 05 42-2019 Pol" sheetId="19" r:id="rId19"/>
    <sheet name="SO 06 SO 06 KL" sheetId="20" r:id="rId20"/>
    <sheet name="SO 06 SO 06 Rek" sheetId="21" r:id="rId21"/>
    <sheet name="SO 06 SO 06 Pol" sheetId="22" r:id="rId22"/>
    <sheet name="SO 07 42-2019 KL" sheetId="23" r:id="rId23"/>
    <sheet name="SO 07 42-2019 Rek" sheetId="24" r:id="rId24"/>
    <sheet name="SO 07 42-2019 Pol" sheetId="25" r:id="rId25"/>
    <sheet name="SO 08 42-2019 KL" sheetId="26" r:id="rId26"/>
    <sheet name="SO 08 42-2019 Rek" sheetId="27" r:id="rId27"/>
    <sheet name="SO 08 42-2019 Pol" sheetId="28" r:id="rId28"/>
    <sheet name="SO 09 42-2019 KL" sheetId="29" r:id="rId29"/>
    <sheet name="SO 09 42-2019 Rek" sheetId="30" r:id="rId30"/>
    <sheet name="SO 09 42-2019 Pol" sheetId="31" r:id="rId31"/>
    <sheet name="SO 10 42-2019 KL" sheetId="32" r:id="rId32"/>
    <sheet name="SO 10 42-2019 Rek" sheetId="33" r:id="rId33"/>
    <sheet name="SO 10 42-2019 Pol" sheetId="34" r:id="rId34"/>
  </sheets>
  <definedNames>
    <definedName name="CelkemObjekty" localSheetId="0">Stavba!$F$41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'SO 00 42-2019 Pol'!$1:$6</definedName>
    <definedName name="_xlnm.Print_Titles" localSheetId="2">'SO 00 42-2019 Rek'!$1:$6</definedName>
    <definedName name="_xlnm.Print_Titles" localSheetId="6">'SO 01 42-2019 Pol'!$1:$6</definedName>
    <definedName name="_xlnm.Print_Titles" localSheetId="5">'SO 01 42-2019 Rek'!$1:$6</definedName>
    <definedName name="_xlnm.Print_Titles" localSheetId="9">'SO 02 42-2019 Pol'!$1:$6</definedName>
    <definedName name="_xlnm.Print_Titles" localSheetId="8">'SO 02 42-2019 Rek'!$1:$6</definedName>
    <definedName name="_xlnm.Print_Titles" localSheetId="12">'SO 03 42-2019 Pol'!$1:$6</definedName>
    <definedName name="_xlnm.Print_Titles" localSheetId="11">'SO 03 42-2019 Rek'!$1:$6</definedName>
    <definedName name="_xlnm.Print_Titles" localSheetId="15">'SO 04 42-2019 Pol'!$1:$6</definedName>
    <definedName name="_xlnm.Print_Titles" localSheetId="14">'SO 04 42-2019 Rek'!$1:$6</definedName>
    <definedName name="_xlnm.Print_Titles" localSheetId="18">'SO 05 42-2019 Pol'!$1:$6</definedName>
    <definedName name="_xlnm.Print_Titles" localSheetId="17">'SO 05 42-2019 Rek'!$1:$6</definedName>
    <definedName name="_xlnm.Print_Titles" localSheetId="21">'SO 06 SO 06 Pol'!$1:$6</definedName>
    <definedName name="_xlnm.Print_Titles" localSheetId="20">'SO 06 SO 06 Rek'!$1:$6</definedName>
    <definedName name="_xlnm.Print_Titles" localSheetId="24">'SO 07 42-2019 Pol'!$1:$6</definedName>
    <definedName name="_xlnm.Print_Titles" localSheetId="23">'SO 07 42-2019 Rek'!$1:$6</definedName>
    <definedName name="_xlnm.Print_Titles" localSheetId="27">'SO 08 42-2019 Pol'!$1:$6</definedName>
    <definedName name="_xlnm.Print_Titles" localSheetId="26">'SO 08 42-2019 Rek'!$1:$6</definedName>
    <definedName name="_xlnm.Print_Titles" localSheetId="30">'SO 09 42-2019 Pol'!$1:$6</definedName>
    <definedName name="_xlnm.Print_Titles" localSheetId="29">'SO 09 42-2019 Rek'!$1:$6</definedName>
    <definedName name="_xlnm.Print_Titles" localSheetId="33">'SO 10 42-2019 Pol'!$1:$6</definedName>
    <definedName name="_xlnm.Print_Titles" localSheetId="32">'SO 10 42-2019 Rek'!$1:$6</definedName>
    <definedName name="Objednatel" localSheetId="0">Stavba!$D$11</definedName>
    <definedName name="Objekt" localSheetId="0">Stavba!$B$29</definedName>
    <definedName name="_xlnm.Print_Area" localSheetId="1">'SO 00 42-2019 KL'!$A$1:$G$45</definedName>
    <definedName name="_xlnm.Print_Area" localSheetId="3">'SO 00 42-2019 Pol'!$A$1:$K$38</definedName>
    <definedName name="_xlnm.Print_Area" localSheetId="2">'SO 00 42-2019 Rek'!$A$1:$I$23</definedName>
    <definedName name="_xlnm.Print_Area" localSheetId="4">'SO 01 42-2019 KL'!$A$1:$G$45</definedName>
    <definedName name="_xlnm.Print_Area" localSheetId="6">'SO 01 42-2019 Pol'!$A$1:$K$219</definedName>
    <definedName name="_xlnm.Print_Area" localSheetId="5">'SO 01 42-2019 Rek'!$A$1:$I$47</definedName>
    <definedName name="_xlnm.Print_Area" localSheetId="7">'SO 02 42-2019 KL'!$A$1:$G$45</definedName>
    <definedName name="_xlnm.Print_Area" localSheetId="9">'SO 02 42-2019 Pol'!$A$1:$K$205</definedName>
    <definedName name="_xlnm.Print_Area" localSheetId="8">'SO 02 42-2019 Rek'!$A$1:$I$43</definedName>
    <definedName name="_xlnm.Print_Area" localSheetId="10">'SO 03 42-2019 KL'!$A$1:$G$45</definedName>
    <definedName name="_xlnm.Print_Area" localSheetId="12">'SO 03 42-2019 Pol'!$A$1:$K$178</definedName>
    <definedName name="_xlnm.Print_Area" localSheetId="11">'SO 03 42-2019 Rek'!$A$1:$I$42</definedName>
    <definedName name="_xlnm.Print_Area" localSheetId="13">'SO 04 42-2019 KL'!$A$1:$G$45</definedName>
    <definedName name="_xlnm.Print_Area" localSheetId="15">'SO 04 42-2019 Pol'!$A$1:$K$219</definedName>
    <definedName name="_xlnm.Print_Area" localSheetId="14">'SO 04 42-2019 Rek'!$A$1:$I$42</definedName>
    <definedName name="_xlnm.Print_Area" localSheetId="16">'SO 05 42-2019 KL'!$A$1:$G$45</definedName>
    <definedName name="_xlnm.Print_Area" localSheetId="18">'SO 05 42-2019 Pol'!$A$1:$K$207</definedName>
    <definedName name="_xlnm.Print_Area" localSheetId="17">'SO 05 42-2019 Rek'!$A$1:$I$43</definedName>
    <definedName name="_xlnm.Print_Area" localSheetId="19">'SO 06 SO 06 KL'!$A$1:$G$45</definedName>
    <definedName name="_xlnm.Print_Area" localSheetId="21">'SO 06 SO 06 Pol'!$A$1:$K$207</definedName>
    <definedName name="_xlnm.Print_Area" localSheetId="20">'SO 06 SO 06 Rek'!$A$1:$I$43</definedName>
    <definedName name="_xlnm.Print_Area" localSheetId="22">'SO 07 42-2019 KL'!$A$1:$G$45</definedName>
    <definedName name="_xlnm.Print_Area" localSheetId="24">'SO 07 42-2019 Pol'!$A$1:$K$264</definedName>
    <definedName name="_xlnm.Print_Area" localSheetId="23">'SO 07 42-2019 Rek'!$A$1:$I$49</definedName>
    <definedName name="_xlnm.Print_Area" localSheetId="25">'SO 08 42-2019 KL'!$A$1:$G$45</definedName>
    <definedName name="_xlnm.Print_Area" localSheetId="27">'SO 08 42-2019 Pol'!$A$1:$K$276</definedName>
    <definedName name="_xlnm.Print_Area" localSheetId="26">'SO 08 42-2019 Rek'!$A$1:$I$48</definedName>
    <definedName name="_xlnm.Print_Area" localSheetId="28">'SO 09 42-2019 KL'!$A$1:$G$45</definedName>
    <definedName name="_xlnm.Print_Area" localSheetId="30">'SO 09 42-2019 Pol'!$A$1:$K$185</definedName>
    <definedName name="_xlnm.Print_Area" localSheetId="29">'SO 09 42-2019 Rek'!$A$1:$I$43</definedName>
    <definedName name="_xlnm.Print_Area" localSheetId="31">'SO 10 42-2019 KL'!$A$1:$G$45</definedName>
    <definedName name="_xlnm.Print_Area" localSheetId="33">'SO 10 42-2019 Pol'!$A$1:$K$155</definedName>
    <definedName name="_xlnm.Print_Area" localSheetId="32">'SO 10 42-2019 Rek'!$A$1:$I$40</definedName>
    <definedName name="_xlnm.Print_Area" localSheetId="0">Stavba!$B$1:$J$117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lin" localSheetId="6" hidden="1">0</definedName>
    <definedName name="solver_lin" localSheetId="9" hidden="1">0</definedName>
    <definedName name="solver_lin" localSheetId="12" hidden="1">0</definedName>
    <definedName name="solver_lin" localSheetId="15" hidden="1">0</definedName>
    <definedName name="solver_lin" localSheetId="18" hidden="1">0</definedName>
    <definedName name="solver_lin" localSheetId="21" hidden="1">0</definedName>
    <definedName name="solver_lin" localSheetId="24" hidden="1">0</definedName>
    <definedName name="solver_lin" localSheetId="27" hidden="1">0</definedName>
    <definedName name="solver_lin" localSheetId="30" hidden="1">0</definedName>
    <definedName name="solver_lin" localSheetId="33" hidden="1">0</definedName>
    <definedName name="solver_num" localSheetId="3" hidden="1">0</definedName>
    <definedName name="solver_num" localSheetId="6" hidden="1">0</definedName>
    <definedName name="solver_num" localSheetId="9" hidden="1">0</definedName>
    <definedName name="solver_num" localSheetId="12" hidden="1">0</definedName>
    <definedName name="solver_num" localSheetId="15" hidden="1">0</definedName>
    <definedName name="solver_num" localSheetId="18" hidden="1">0</definedName>
    <definedName name="solver_num" localSheetId="21" hidden="1">0</definedName>
    <definedName name="solver_num" localSheetId="24" hidden="1">0</definedName>
    <definedName name="solver_num" localSheetId="27" hidden="1">0</definedName>
    <definedName name="solver_num" localSheetId="30" hidden="1">0</definedName>
    <definedName name="solver_num" localSheetId="33" hidden="1">0</definedName>
    <definedName name="solver_opt" localSheetId="3" hidden="1">'SO 00 42-2019 Pol'!#REF!</definedName>
    <definedName name="solver_opt" localSheetId="6" hidden="1">'SO 01 42-2019 Pol'!#REF!</definedName>
    <definedName name="solver_opt" localSheetId="9" hidden="1">'SO 02 42-2019 Pol'!#REF!</definedName>
    <definedName name="solver_opt" localSheetId="12" hidden="1">'SO 03 42-2019 Pol'!#REF!</definedName>
    <definedName name="solver_opt" localSheetId="15" hidden="1">'SO 04 42-2019 Pol'!#REF!</definedName>
    <definedName name="solver_opt" localSheetId="18" hidden="1">'SO 05 42-2019 Pol'!#REF!</definedName>
    <definedName name="solver_opt" localSheetId="21" hidden="1">'SO 06 SO 06 Pol'!#REF!</definedName>
    <definedName name="solver_opt" localSheetId="24" hidden="1">'SO 07 42-2019 Pol'!#REF!</definedName>
    <definedName name="solver_opt" localSheetId="27" hidden="1">'SO 08 42-2019 Pol'!#REF!</definedName>
    <definedName name="solver_opt" localSheetId="30" hidden="1">'SO 09 42-2019 Pol'!#REF!</definedName>
    <definedName name="solver_opt" localSheetId="33" hidden="1">'SO 10 42-2019 Pol'!#REF!</definedName>
    <definedName name="solver_typ" localSheetId="3" hidden="1">1</definedName>
    <definedName name="solver_typ" localSheetId="6" hidden="1">1</definedName>
    <definedName name="solver_typ" localSheetId="9" hidden="1">1</definedName>
    <definedName name="solver_typ" localSheetId="12" hidden="1">1</definedName>
    <definedName name="solver_typ" localSheetId="15" hidden="1">1</definedName>
    <definedName name="solver_typ" localSheetId="18" hidden="1">1</definedName>
    <definedName name="solver_typ" localSheetId="21" hidden="1">1</definedName>
    <definedName name="solver_typ" localSheetId="24" hidden="1">1</definedName>
    <definedName name="solver_typ" localSheetId="27" hidden="1">1</definedName>
    <definedName name="solver_typ" localSheetId="30" hidden="1">1</definedName>
    <definedName name="solver_typ" localSheetId="33" hidden="1">1</definedName>
    <definedName name="solver_val" localSheetId="3" hidden="1">0</definedName>
    <definedName name="solver_val" localSheetId="6" hidden="1">0</definedName>
    <definedName name="solver_val" localSheetId="9" hidden="1">0</definedName>
    <definedName name="solver_val" localSheetId="12" hidden="1">0</definedName>
    <definedName name="solver_val" localSheetId="15" hidden="1">0</definedName>
    <definedName name="solver_val" localSheetId="18" hidden="1">0</definedName>
    <definedName name="solver_val" localSheetId="21" hidden="1">0</definedName>
    <definedName name="solver_val" localSheetId="24" hidden="1">0</definedName>
    <definedName name="solver_val" localSheetId="27" hidden="1">0</definedName>
    <definedName name="solver_val" localSheetId="30" hidden="1">0</definedName>
    <definedName name="solver_val" localSheetId="33" hidden="1">0</definedName>
    <definedName name="SoucetDilu" localSheetId="0">Stavba!$F$98:$J$98</definedName>
    <definedName name="StavbaCelkem" localSheetId="0">Stavba!$H$41</definedName>
    <definedName name="Zhotovitel" localSheetId="0">Stavba!$D$7</definedName>
  </definedNames>
  <calcPr calcId="125725" fullCalcOnLoad="1"/>
</workbook>
</file>

<file path=xl/calcChain.xml><?xml version="1.0" encoding="utf-8"?>
<calcChain xmlns="http://schemas.openxmlformats.org/spreadsheetml/2006/main">
  <c r="H39" i="33"/>
  <c r="G23" i="32" s="1"/>
  <c r="I38" i="33"/>
  <c r="D21" i="32"/>
  <c r="I37" i="33"/>
  <c r="G21" i="32" s="1"/>
  <c r="D20"/>
  <c r="I36" i="33"/>
  <c r="G20" i="32" s="1"/>
  <c r="G19"/>
  <c r="D19"/>
  <c r="I35" i="33"/>
  <c r="G18" i="32"/>
  <c r="D18"/>
  <c r="I34" i="33"/>
  <c r="D17" i="32"/>
  <c r="I33" i="33"/>
  <c r="G17" i="32" s="1"/>
  <c r="D16"/>
  <c r="I32" i="33"/>
  <c r="G16" i="32" s="1"/>
  <c r="G15"/>
  <c r="D15"/>
  <c r="I31" i="33"/>
  <c r="BE154" i="34"/>
  <c r="BD154"/>
  <c r="BC154"/>
  <c r="BB154"/>
  <c r="BA154"/>
  <c r="K154"/>
  <c r="I154"/>
  <c r="G154"/>
  <c r="BE152"/>
  <c r="BD152"/>
  <c r="BC152"/>
  <c r="BB152"/>
  <c r="BA152"/>
  <c r="K152"/>
  <c r="I152"/>
  <c r="G152"/>
  <c r="BE151"/>
  <c r="BD151"/>
  <c r="BC151"/>
  <c r="BB151"/>
  <c r="BB155" s="1"/>
  <c r="F25" i="33" s="1"/>
  <c r="BA151" i="34"/>
  <c r="K151"/>
  <c r="I151"/>
  <c r="G151"/>
  <c r="B25" i="33"/>
  <c r="A25"/>
  <c r="BE155" i="34"/>
  <c r="I25" i="33" s="1"/>
  <c r="BD155" i="34"/>
  <c r="H25" i="33" s="1"/>
  <c r="BC155" i="34"/>
  <c r="G25" i="33" s="1"/>
  <c r="BA155" i="34"/>
  <c r="E25" i="33" s="1"/>
  <c r="K155" i="34"/>
  <c r="I155"/>
  <c r="G155"/>
  <c r="BE148"/>
  <c r="BD148"/>
  <c r="BC148"/>
  <c r="BA148"/>
  <c r="BA149" s="1"/>
  <c r="E24" i="33" s="1"/>
  <c r="K148" i="34"/>
  <c r="I148"/>
  <c r="G148"/>
  <c r="BB148" s="1"/>
  <c r="BB149" s="1"/>
  <c r="F24" i="33" s="1"/>
  <c r="B24"/>
  <c r="A24"/>
  <c r="BE149" i="34"/>
  <c r="I24" i="33" s="1"/>
  <c r="BD149" i="34"/>
  <c r="H24" i="33" s="1"/>
  <c r="BC149" i="34"/>
  <c r="G24" i="33" s="1"/>
  <c r="K149" i="34"/>
  <c r="I149"/>
  <c r="G149"/>
  <c r="BE145"/>
  <c r="BD145"/>
  <c r="BC145"/>
  <c r="BB145"/>
  <c r="K145"/>
  <c r="K146" s="1"/>
  <c r="I145"/>
  <c r="G145"/>
  <c r="BA145" s="1"/>
  <c r="BA146" s="1"/>
  <c r="E23" i="33" s="1"/>
  <c r="B23"/>
  <c r="A23"/>
  <c r="BE146" i="34"/>
  <c r="I23" i="33" s="1"/>
  <c r="BD146" i="34"/>
  <c r="H23" i="33" s="1"/>
  <c r="BC146" i="34"/>
  <c r="G23" i="33" s="1"/>
  <c r="BB146" i="34"/>
  <c r="F23" i="33" s="1"/>
  <c r="I146" i="34"/>
  <c r="G146"/>
  <c r="BE141"/>
  <c r="BD141"/>
  <c r="BC141"/>
  <c r="BB141"/>
  <c r="K141"/>
  <c r="I141"/>
  <c r="I143" s="1"/>
  <c r="G141"/>
  <c r="BA141" s="1"/>
  <c r="BA143" s="1"/>
  <c r="E22" i="33" s="1"/>
  <c r="B22"/>
  <c r="A22"/>
  <c r="BE143" i="34"/>
  <c r="I22" i="33" s="1"/>
  <c r="BD143" i="34"/>
  <c r="H22" i="33" s="1"/>
  <c r="BC143" i="34"/>
  <c r="G22" i="33" s="1"/>
  <c r="BB143" i="34"/>
  <c r="F22" i="33" s="1"/>
  <c r="K143" i="34"/>
  <c r="G143"/>
  <c r="BE137"/>
  <c r="BD137"/>
  <c r="BC137"/>
  <c r="BB137"/>
  <c r="K137"/>
  <c r="I137"/>
  <c r="I139" s="1"/>
  <c r="G137"/>
  <c r="G139" s="1"/>
  <c r="B21" i="33"/>
  <c r="A21"/>
  <c r="BE139" i="34"/>
  <c r="I21" i="33" s="1"/>
  <c r="BD139" i="34"/>
  <c r="H21" i="33" s="1"/>
  <c r="BC139" i="34"/>
  <c r="G21" i="33" s="1"/>
  <c r="BB139" i="34"/>
  <c r="F21" i="33" s="1"/>
  <c r="K139" i="34"/>
  <c r="BE133"/>
  <c r="BE135" s="1"/>
  <c r="I20" i="33" s="1"/>
  <c r="BD133" i="34"/>
  <c r="BC133"/>
  <c r="BB133"/>
  <c r="K133"/>
  <c r="I133"/>
  <c r="G133"/>
  <c r="G135" s="1"/>
  <c r="B20" i="33"/>
  <c r="A20"/>
  <c r="BD135" i="34"/>
  <c r="H20" i="33" s="1"/>
  <c r="BC135" i="34"/>
  <c r="G20" i="33" s="1"/>
  <c r="BB135" i="34"/>
  <c r="F20" i="33" s="1"/>
  <c r="K135" i="34"/>
  <c r="I135"/>
  <c r="BE129"/>
  <c r="BD129"/>
  <c r="BC129"/>
  <c r="BB129"/>
  <c r="BA129"/>
  <c r="K129"/>
  <c r="I129"/>
  <c r="G129"/>
  <c r="BE126"/>
  <c r="BD126"/>
  <c r="BC126"/>
  <c r="BB126"/>
  <c r="BA126"/>
  <c r="K126"/>
  <c r="I126"/>
  <c r="G126"/>
  <c r="BE124"/>
  <c r="BD124"/>
  <c r="BC124"/>
  <c r="BB124"/>
  <c r="BA124"/>
  <c r="K124"/>
  <c r="I124"/>
  <c r="G124"/>
  <c r="BE122"/>
  <c r="BE131" s="1"/>
  <c r="I19" i="33" s="1"/>
  <c r="BD122" i="34"/>
  <c r="BD131" s="1"/>
  <c r="H19" i="33" s="1"/>
  <c r="BC122" i="34"/>
  <c r="BB122"/>
  <c r="BA122"/>
  <c r="K122"/>
  <c r="I122"/>
  <c r="G122"/>
  <c r="B19" i="33"/>
  <c r="A19"/>
  <c r="BC131" i="34"/>
  <c r="G19" i="33" s="1"/>
  <c r="BB131" i="34"/>
  <c r="F19" i="33" s="1"/>
  <c r="BA131" i="34"/>
  <c r="E19" i="33" s="1"/>
  <c r="K131" i="34"/>
  <c r="I131"/>
  <c r="G131"/>
  <c r="BE117"/>
  <c r="BD117"/>
  <c r="BD120" s="1"/>
  <c r="H18" i="33" s="1"/>
  <c r="BC117" i="34"/>
  <c r="BC120" s="1"/>
  <c r="G18" i="33" s="1"/>
  <c r="BB117" i="34"/>
  <c r="BA117"/>
  <c r="K117"/>
  <c r="I117"/>
  <c r="G117"/>
  <c r="B18" i="33"/>
  <c r="A18"/>
  <c r="BE120" i="34"/>
  <c r="I18" i="33" s="1"/>
  <c r="BB120" i="34"/>
  <c r="F18" i="33" s="1"/>
  <c r="BA120" i="34"/>
  <c r="E18" i="33" s="1"/>
  <c r="K120" i="34"/>
  <c r="I120"/>
  <c r="G120"/>
  <c r="BE112"/>
  <c r="BD112"/>
  <c r="BC112"/>
  <c r="BB112"/>
  <c r="BA112"/>
  <c r="K112"/>
  <c r="I112"/>
  <c r="G112"/>
  <c r="BE111"/>
  <c r="BD111"/>
  <c r="BC111"/>
  <c r="BB111"/>
  <c r="BA111"/>
  <c r="K111"/>
  <c r="I111"/>
  <c r="G111"/>
  <c r="BE109"/>
  <c r="BD109"/>
  <c r="BC109"/>
  <c r="BC115" s="1"/>
  <c r="G17" i="33" s="1"/>
  <c r="BB109" i="34"/>
  <c r="BB115" s="1"/>
  <c r="F17" i="33" s="1"/>
  <c r="BA109" i="34"/>
  <c r="K109"/>
  <c r="I109"/>
  <c r="G109"/>
  <c r="B17" i="33"/>
  <c r="A17"/>
  <c r="BE115" i="34"/>
  <c r="I17" i="33" s="1"/>
  <c r="BD115" i="34"/>
  <c r="H17" i="33" s="1"/>
  <c r="BA115" i="34"/>
  <c r="E17" i="33" s="1"/>
  <c r="K115" i="34"/>
  <c r="I115"/>
  <c r="G115"/>
  <c r="BE105"/>
  <c r="BD105"/>
  <c r="BC105"/>
  <c r="BB105"/>
  <c r="BB107" s="1"/>
  <c r="F16" i="33" s="1"/>
  <c r="BA105" i="34"/>
  <c r="BA107" s="1"/>
  <c r="E16" i="33" s="1"/>
  <c r="K105" i="34"/>
  <c r="I105"/>
  <c r="G105"/>
  <c r="B16" i="33"/>
  <c r="A16"/>
  <c r="BE107" i="34"/>
  <c r="I16" i="33" s="1"/>
  <c r="BD107" i="34"/>
  <c r="H16" i="33" s="1"/>
  <c r="BC107" i="34"/>
  <c r="G16" i="33" s="1"/>
  <c r="K107" i="34"/>
  <c r="I107"/>
  <c r="G107"/>
  <c r="BE100"/>
  <c r="BD100"/>
  <c r="BC100"/>
  <c r="BB100"/>
  <c r="K100"/>
  <c r="I100"/>
  <c r="G100"/>
  <c r="BA100" s="1"/>
  <c r="BE97"/>
  <c r="BD97"/>
  <c r="BC97"/>
  <c r="BB97"/>
  <c r="K97"/>
  <c r="I97"/>
  <c r="G97"/>
  <c r="BA97" s="1"/>
  <c r="BE95"/>
  <c r="BD95"/>
  <c r="BC95"/>
  <c r="BB95"/>
  <c r="K95"/>
  <c r="I95"/>
  <c r="G95"/>
  <c r="BA95" s="1"/>
  <c r="BE92"/>
  <c r="BD92"/>
  <c r="BC92"/>
  <c r="BB92"/>
  <c r="K92"/>
  <c r="K103" s="1"/>
  <c r="I92"/>
  <c r="G92"/>
  <c r="BA92" s="1"/>
  <c r="B15" i="33"/>
  <c r="A15"/>
  <c r="BE103" i="34"/>
  <c r="I15" i="33" s="1"/>
  <c r="BD103" i="34"/>
  <c r="H15" i="33" s="1"/>
  <c r="BC103" i="34"/>
  <c r="G15" i="33" s="1"/>
  <c r="BB103" i="34"/>
  <c r="F15" i="33" s="1"/>
  <c r="I103" i="34"/>
  <c r="G103"/>
  <c r="BE87"/>
  <c r="BD87"/>
  <c r="BC87"/>
  <c r="BB87"/>
  <c r="K87"/>
  <c r="I87"/>
  <c r="I90" s="1"/>
  <c r="G87"/>
  <c r="BA87" s="1"/>
  <c r="BA90" s="1"/>
  <c r="E14" i="33" s="1"/>
  <c r="B14"/>
  <c r="A14"/>
  <c r="BE90" i="34"/>
  <c r="I14" i="33" s="1"/>
  <c r="BD90" i="34"/>
  <c r="H14" i="33" s="1"/>
  <c r="BC90" i="34"/>
  <c r="G14" i="33" s="1"/>
  <c r="BB90" i="34"/>
  <c r="F14" i="33" s="1"/>
  <c r="K90" i="34"/>
  <c r="G90"/>
  <c r="BE84"/>
  <c r="BD84"/>
  <c r="BC84"/>
  <c r="BB84"/>
  <c r="K84"/>
  <c r="I84"/>
  <c r="G84"/>
  <c r="G85" s="1"/>
  <c r="B13" i="33"/>
  <c r="A13"/>
  <c r="BE85" i="34"/>
  <c r="I13" i="33" s="1"/>
  <c r="BD85" i="34"/>
  <c r="H13" i="33" s="1"/>
  <c r="BC85" i="34"/>
  <c r="G13" i="33" s="1"/>
  <c r="BB85" i="34"/>
  <c r="F13" i="33" s="1"/>
  <c r="K85" i="34"/>
  <c r="I85"/>
  <c r="BE80"/>
  <c r="BD80"/>
  <c r="BC80"/>
  <c r="BB80"/>
  <c r="K80"/>
  <c r="I80"/>
  <c r="G80"/>
  <c r="BA80" s="1"/>
  <c r="BE78"/>
  <c r="BD78"/>
  <c r="BC78"/>
  <c r="BB78"/>
  <c r="K78"/>
  <c r="I78"/>
  <c r="G78"/>
  <c r="BA78" s="1"/>
  <c r="BE76"/>
  <c r="BD76"/>
  <c r="BC76"/>
  <c r="BB76"/>
  <c r="K76"/>
  <c r="I76"/>
  <c r="G76"/>
  <c r="BA76" s="1"/>
  <c r="BE75"/>
  <c r="BD75"/>
  <c r="BC75"/>
  <c r="BB75"/>
  <c r="K75"/>
  <c r="I75"/>
  <c r="G75"/>
  <c r="BA75" s="1"/>
  <c r="BE73"/>
  <c r="BD73"/>
  <c r="BC73"/>
  <c r="BB73"/>
  <c r="BA73"/>
  <c r="K73"/>
  <c r="I73"/>
  <c r="G73"/>
  <c r="BE72"/>
  <c r="BE82" s="1"/>
  <c r="I12" i="33" s="1"/>
  <c r="BD72" i="34"/>
  <c r="BC72"/>
  <c r="BB72"/>
  <c r="BA72"/>
  <c r="K72"/>
  <c r="I72"/>
  <c r="G72"/>
  <c r="B12" i="33"/>
  <c r="A12"/>
  <c r="BD82" i="34"/>
  <c r="H12" i="33" s="1"/>
  <c r="BC82" i="34"/>
  <c r="G12" i="33" s="1"/>
  <c r="BB82" i="34"/>
  <c r="F12" i="33" s="1"/>
  <c r="K82" i="34"/>
  <c r="I82"/>
  <c r="G82"/>
  <c r="BE62"/>
  <c r="BD62"/>
  <c r="BC62"/>
  <c r="BB62"/>
  <c r="BA62"/>
  <c r="K62"/>
  <c r="I62"/>
  <c r="G62"/>
  <c r="BE61"/>
  <c r="BD61"/>
  <c r="BD70" s="1"/>
  <c r="H11" i="33" s="1"/>
  <c r="BC61" i="34"/>
  <c r="BB61"/>
  <c r="BA61"/>
  <c r="K61"/>
  <c r="I61"/>
  <c r="G61"/>
  <c r="B11" i="33"/>
  <c r="A11"/>
  <c r="BE70" i="34"/>
  <c r="I11" i="33" s="1"/>
  <c r="BC70" i="34"/>
  <c r="G11" i="33" s="1"/>
  <c r="BB70" i="34"/>
  <c r="F11" i="33" s="1"/>
  <c r="BA70" i="34"/>
  <c r="E11" i="33" s="1"/>
  <c r="K70" i="34"/>
  <c r="I70"/>
  <c r="G70"/>
  <c r="BE55"/>
  <c r="BD55"/>
  <c r="BC55"/>
  <c r="BB55"/>
  <c r="BA55"/>
  <c r="K55"/>
  <c r="I55"/>
  <c r="G55"/>
  <c r="BE53"/>
  <c r="BD53"/>
  <c r="BC53"/>
  <c r="BC59" s="1"/>
  <c r="G10" i="33" s="1"/>
  <c r="BB53" i="34"/>
  <c r="BA53"/>
  <c r="K53"/>
  <c r="I53"/>
  <c r="G53"/>
  <c r="B10" i="33"/>
  <c r="A10"/>
  <c r="BE59" i="34"/>
  <c r="I10" i="33" s="1"/>
  <c r="BD59" i="34"/>
  <c r="H10" i="33" s="1"/>
  <c r="BB59" i="34"/>
  <c r="F10" i="33" s="1"/>
  <c r="BA59" i="34"/>
  <c r="E10" i="33" s="1"/>
  <c r="K59" i="34"/>
  <c r="I59"/>
  <c r="G59"/>
  <c r="BE50"/>
  <c r="BD50"/>
  <c r="BC50"/>
  <c r="BB50"/>
  <c r="BA50"/>
  <c r="K50"/>
  <c r="I50"/>
  <c r="G50"/>
  <c r="BE43"/>
  <c r="BD43"/>
  <c r="BC43"/>
  <c r="BB43"/>
  <c r="BA43"/>
  <c r="K43"/>
  <c r="I43"/>
  <c r="G43"/>
  <c r="BE42"/>
  <c r="BD42"/>
  <c r="BC42"/>
  <c r="BB42"/>
  <c r="BA42"/>
  <c r="K42"/>
  <c r="I42"/>
  <c r="G42"/>
  <c r="BE31"/>
  <c r="BD31"/>
  <c r="BC31"/>
  <c r="BB31"/>
  <c r="BA31"/>
  <c r="K31"/>
  <c r="I31"/>
  <c r="G31"/>
  <c r="BE23"/>
  <c r="BD23"/>
  <c r="BC23"/>
  <c r="BB23"/>
  <c r="BB51" s="1"/>
  <c r="F9" i="33" s="1"/>
  <c r="BA23" i="34"/>
  <c r="K23"/>
  <c r="I23"/>
  <c r="G23"/>
  <c r="B9" i="33"/>
  <c r="A9"/>
  <c r="BE51" i="34"/>
  <c r="I9" i="33" s="1"/>
  <c r="BD51" i="34"/>
  <c r="H9" i="33" s="1"/>
  <c r="BC51" i="34"/>
  <c r="G9" i="33" s="1"/>
  <c r="BA51" i="34"/>
  <c r="E9" i="33" s="1"/>
  <c r="K51" i="34"/>
  <c r="I51"/>
  <c r="G51"/>
  <c r="BE19"/>
  <c r="BD19"/>
  <c r="BC19"/>
  <c r="BB19"/>
  <c r="BA19"/>
  <c r="BA21" s="1"/>
  <c r="E8" i="33" s="1"/>
  <c r="K19" i="34"/>
  <c r="I19"/>
  <c r="G19"/>
  <c r="B8" i="33"/>
  <c r="A8"/>
  <c r="BE21" i="34"/>
  <c r="I8" i="33" s="1"/>
  <c r="BD21" i="34"/>
  <c r="H8" i="33" s="1"/>
  <c r="BC21" i="34"/>
  <c r="G8" i="33" s="1"/>
  <c r="BB21" i="34"/>
  <c r="F8" i="33" s="1"/>
  <c r="K21" i="34"/>
  <c r="I21"/>
  <c r="G21"/>
  <c r="BE16"/>
  <c r="BD16"/>
  <c r="BC16"/>
  <c r="BB16"/>
  <c r="K16"/>
  <c r="I16"/>
  <c r="G16"/>
  <c r="BA16" s="1"/>
  <c r="BE15"/>
  <c r="BD15"/>
  <c r="BC15"/>
  <c r="BB15"/>
  <c r="K15"/>
  <c r="I15"/>
  <c r="G15"/>
  <c r="BA15" s="1"/>
  <c r="BE13"/>
  <c r="BD13"/>
  <c r="BC13"/>
  <c r="BB13"/>
  <c r="K13"/>
  <c r="I13"/>
  <c r="G13"/>
  <c r="BA13" s="1"/>
  <c r="BE11"/>
  <c r="BD11"/>
  <c r="BC11"/>
  <c r="BB11"/>
  <c r="K11"/>
  <c r="I11"/>
  <c r="G11"/>
  <c r="BA11" s="1"/>
  <c r="BE8"/>
  <c r="BD8"/>
  <c r="BC8"/>
  <c r="BB8"/>
  <c r="K8"/>
  <c r="K17" s="1"/>
  <c r="I8"/>
  <c r="G8"/>
  <c r="BA8" s="1"/>
  <c r="B7" i="33"/>
  <c r="A7"/>
  <c r="BE17" i="34"/>
  <c r="I7" i="33" s="1"/>
  <c r="BD17" i="34"/>
  <c r="H7" i="33" s="1"/>
  <c r="BC17" i="34"/>
  <c r="G7" i="33" s="1"/>
  <c r="BB17" i="34"/>
  <c r="F7" i="33" s="1"/>
  <c r="I17" i="34"/>
  <c r="G17"/>
  <c r="E4"/>
  <c r="F3"/>
  <c r="F33" i="32"/>
  <c r="C33"/>
  <c r="C31"/>
  <c r="G7"/>
  <c r="H42" i="30"/>
  <c r="G23" i="29" s="1"/>
  <c r="I41" i="30"/>
  <c r="G21" i="29"/>
  <c r="D21"/>
  <c r="I40" i="30"/>
  <c r="G20" i="29"/>
  <c r="D20"/>
  <c r="I39" i="30"/>
  <c r="D19" i="29"/>
  <c r="I38" i="30"/>
  <c r="G19" i="29" s="1"/>
  <c r="G18"/>
  <c r="D18"/>
  <c r="I37" i="30"/>
  <c r="G17" i="29"/>
  <c r="D17"/>
  <c r="I36" i="30"/>
  <c r="G16" i="29"/>
  <c r="D16"/>
  <c r="I35" i="30"/>
  <c r="G15" i="29"/>
  <c r="D15"/>
  <c r="I34" i="30"/>
  <c r="BE184" i="31"/>
  <c r="BD184"/>
  <c r="BC184"/>
  <c r="BB184"/>
  <c r="BA184"/>
  <c r="K184"/>
  <c r="I184"/>
  <c r="G184"/>
  <c r="BE182"/>
  <c r="BD182"/>
  <c r="BC182"/>
  <c r="BB182"/>
  <c r="BA182"/>
  <c r="K182"/>
  <c r="I182"/>
  <c r="G182"/>
  <c r="BE181"/>
  <c r="BD181"/>
  <c r="BC181"/>
  <c r="BB181"/>
  <c r="BB185" s="1"/>
  <c r="F28" i="30" s="1"/>
  <c r="BA181" i="31"/>
  <c r="K181"/>
  <c r="I181"/>
  <c r="G181"/>
  <c r="B28" i="30"/>
  <c r="A28"/>
  <c r="BE185" i="31"/>
  <c r="I28" i="30" s="1"/>
  <c r="BD185" i="31"/>
  <c r="H28" i="30" s="1"/>
  <c r="BC185" i="31"/>
  <c r="G28" i="30" s="1"/>
  <c r="BA185" i="31"/>
  <c r="E28" i="30" s="1"/>
  <c r="K185" i="31"/>
  <c r="I185"/>
  <c r="G185"/>
  <c r="BE178"/>
  <c r="BD178"/>
  <c r="BC178"/>
  <c r="BA178"/>
  <c r="K178"/>
  <c r="I178"/>
  <c r="G178"/>
  <c r="BB178" s="1"/>
  <c r="BE177"/>
  <c r="BD177"/>
  <c r="BC177"/>
  <c r="BA177"/>
  <c r="BA179" s="1"/>
  <c r="E27" i="30" s="1"/>
  <c r="K177" i="31"/>
  <c r="I177"/>
  <c r="G177"/>
  <c r="BB177" s="1"/>
  <c r="BB179" s="1"/>
  <c r="F27" i="30" s="1"/>
  <c r="B27"/>
  <c r="A27"/>
  <c r="BE179" i="31"/>
  <c r="I27" i="30" s="1"/>
  <c r="BD179" i="31"/>
  <c r="H27" i="30" s="1"/>
  <c r="BC179" i="31"/>
  <c r="G27" i="30" s="1"/>
  <c r="K179" i="31"/>
  <c r="I179"/>
  <c r="G179"/>
  <c r="BE174"/>
  <c r="BD174"/>
  <c r="BC174"/>
  <c r="BB174"/>
  <c r="K174"/>
  <c r="K175" s="1"/>
  <c r="I174"/>
  <c r="G174"/>
  <c r="BA174" s="1"/>
  <c r="BA175" s="1"/>
  <c r="E26" i="30" s="1"/>
  <c r="B26"/>
  <c r="A26"/>
  <c r="BE175" i="31"/>
  <c r="I26" i="30" s="1"/>
  <c r="BD175" i="31"/>
  <c r="H26" i="30" s="1"/>
  <c r="BC175" i="31"/>
  <c r="G26" i="30" s="1"/>
  <c r="BB175" i="31"/>
  <c r="F26" i="30" s="1"/>
  <c r="I175" i="31"/>
  <c r="G175"/>
  <c r="BE170"/>
  <c r="BD170"/>
  <c r="BC170"/>
  <c r="BB170"/>
  <c r="K170"/>
  <c r="I170"/>
  <c r="I172" s="1"/>
  <c r="G170"/>
  <c r="BA170" s="1"/>
  <c r="BA172" s="1"/>
  <c r="E25" i="30" s="1"/>
  <c r="B25"/>
  <c r="A25"/>
  <c r="BE172" i="31"/>
  <c r="I25" i="30" s="1"/>
  <c r="BD172" i="31"/>
  <c r="H25" i="30" s="1"/>
  <c r="BC172" i="31"/>
  <c r="G25" i="30" s="1"/>
  <c r="BB172" i="31"/>
  <c r="F25" i="30" s="1"/>
  <c r="K172" i="31"/>
  <c r="G172"/>
  <c r="BE167"/>
  <c r="BD167"/>
  <c r="BC167"/>
  <c r="BB167"/>
  <c r="K167"/>
  <c r="I167"/>
  <c r="I168" s="1"/>
  <c r="G167"/>
  <c r="G168" s="1"/>
  <c r="B24" i="30"/>
  <c r="A24"/>
  <c r="BE168" i="31"/>
  <c r="I24" i="30" s="1"/>
  <c r="BD168" i="31"/>
  <c r="H24" i="30" s="1"/>
  <c r="BC168" i="31"/>
  <c r="G24" i="30" s="1"/>
  <c r="BB168" i="31"/>
  <c r="F24" i="30" s="1"/>
  <c r="K168" i="31"/>
  <c r="BE163"/>
  <c r="BE165" s="1"/>
  <c r="I23" i="30" s="1"/>
  <c r="BD163" i="31"/>
  <c r="BC163"/>
  <c r="BB163"/>
  <c r="BA163"/>
  <c r="K163"/>
  <c r="I163"/>
  <c r="G163"/>
  <c r="B23" i="30"/>
  <c r="A23"/>
  <c r="BD165" i="31"/>
  <c r="H23" i="30" s="1"/>
  <c r="BC165" i="31"/>
  <c r="G23" i="30" s="1"/>
  <c r="BB165" i="31"/>
  <c r="F23" i="30" s="1"/>
  <c r="BA165" i="31"/>
  <c r="E23" i="30" s="1"/>
  <c r="K165" i="31"/>
  <c r="I165"/>
  <c r="G165"/>
  <c r="BE159"/>
  <c r="BD159"/>
  <c r="BC159"/>
  <c r="BB159"/>
  <c r="BA159"/>
  <c r="K159"/>
  <c r="I159"/>
  <c r="G159"/>
  <c r="BE157"/>
  <c r="BD157"/>
  <c r="BC157"/>
  <c r="BB157"/>
  <c r="BA157"/>
  <c r="K157"/>
  <c r="I157"/>
  <c r="G157"/>
  <c r="BE154"/>
  <c r="BD154"/>
  <c r="BC154"/>
  <c r="BB154"/>
  <c r="BA154"/>
  <c r="K154"/>
  <c r="I154"/>
  <c r="G154"/>
  <c r="BE151"/>
  <c r="BD151"/>
  <c r="BC151"/>
  <c r="BB151"/>
  <c r="BA151"/>
  <c r="K151"/>
  <c r="I151"/>
  <c r="G151"/>
  <c r="BE149"/>
  <c r="BD149"/>
  <c r="BD161" s="1"/>
  <c r="H22" i="30" s="1"/>
  <c r="BC149" i="31"/>
  <c r="BB149"/>
  <c r="BA149"/>
  <c r="K149"/>
  <c r="I149"/>
  <c r="G149"/>
  <c r="B22" i="30"/>
  <c r="A22"/>
  <c r="BE161" i="31"/>
  <c r="I22" i="30" s="1"/>
  <c r="BC161" i="31"/>
  <c r="G22" i="30" s="1"/>
  <c r="BB161" i="31"/>
  <c r="F22" i="30" s="1"/>
  <c r="BA161" i="31"/>
  <c r="E22" i="30" s="1"/>
  <c r="K161" i="31"/>
  <c r="I161"/>
  <c r="G161"/>
  <c r="BE145"/>
  <c r="BD145"/>
  <c r="BC145"/>
  <c r="BC147" s="1"/>
  <c r="G21" i="30" s="1"/>
  <c r="BB145" i="31"/>
  <c r="BA145"/>
  <c r="K145"/>
  <c r="I145"/>
  <c r="G145"/>
  <c r="B21" i="30"/>
  <c r="A21"/>
  <c r="BE147" i="31"/>
  <c r="I21" i="30" s="1"/>
  <c r="BD147" i="31"/>
  <c r="H21" i="30" s="1"/>
  <c r="BB147" i="31"/>
  <c r="F21" i="30" s="1"/>
  <c r="BA147" i="31"/>
  <c r="E21" i="30" s="1"/>
  <c r="K147" i="31"/>
  <c r="I147"/>
  <c r="G147"/>
  <c r="BE140"/>
  <c r="BD140"/>
  <c r="BC140"/>
  <c r="BB140"/>
  <c r="BB143" s="1"/>
  <c r="F20" i="30" s="1"/>
  <c r="BA140" i="31"/>
  <c r="K140"/>
  <c r="I140"/>
  <c r="G140"/>
  <c r="B20" i="30"/>
  <c r="A20"/>
  <c r="BE143" i="31"/>
  <c r="I20" i="30" s="1"/>
  <c r="BD143" i="31"/>
  <c r="H20" i="30" s="1"/>
  <c r="BC143" i="31"/>
  <c r="G20" i="30" s="1"/>
  <c r="BA143" i="31"/>
  <c r="E20" i="30" s="1"/>
  <c r="K143" i="31"/>
  <c r="I143"/>
  <c r="G143"/>
  <c r="BE135"/>
  <c r="BD135"/>
  <c r="BC135"/>
  <c r="BB135"/>
  <c r="BA135"/>
  <c r="K135"/>
  <c r="I135"/>
  <c r="G135"/>
  <c r="BE134"/>
  <c r="BD134"/>
  <c r="BC134"/>
  <c r="BB134"/>
  <c r="BA134"/>
  <c r="K134"/>
  <c r="I134"/>
  <c r="G134"/>
  <c r="BE132"/>
  <c r="BD132"/>
  <c r="BC132"/>
  <c r="BB132"/>
  <c r="BA132"/>
  <c r="BA138" s="1"/>
  <c r="E19" i="30" s="1"/>
  <c r="K132" i="31"/>
  <c r="I132"/>
  <c r="G132"/>
  <c r="B19" i="30"/>
  <c r="A19"/>
  <c r="BE138" i="31"/>
  <c r="I19" i="30" s="1"/>
  <c r="BD138" i="31"/>
  <c r="H19" i="30" s="1"/>
  <c r="BC138" i="31"/>
  <c r="G19" i="30" s="1"/>
  <c r="BB138" i="31"/>
  <c r="F19" i="30" s="1"/>
  <c r="K138" i="31"/>
  <c r="I138"/>
  <c r="G138"/>
  <c r="BE127"/>
  <c r="BD127"/>
  <c r="BC127"/>
  <c r="BB127"/>
  <c r="K127"/>
  <c r="K130" s="1"/>
  <c r="I127"/>
  <c r="G127"/>
  <c r="BA127" s="1"/>
  <c r="BA130" s="1"/>
  <c r="E18" i="30" s="1"/>
  <c r="B18"/>
  <c r="A18"/>
  <c r="BE130" i="31"/>
  <c r="I18" i="30" s="1"/>
  <c r="BD130" i="31"/>
  <c r="H18" i="30" s="1"/>
  <c r="BC130" i="31"/>
  <c r="G18" i="30" s="1"/>
  <c r="BB130" i="31"/>
  <c r="F18" i="30" s="1"/>
  <c r="I130" i="31"/>
  <c r="G130"/>
  <c r="BE122"/>
  <c r="BD122"/>
  <c r="BC122"/>
  <c r="BB122"/>
  <c r="K122"/>
  <c r="I122"/>
  <c r="I125" s="1"/>
  <c r="G122"/>
  <c r="BA122" s="1"/>
  <c r="BA125" s="1"/>
  <c r="E17" i="30" s="1"/>
  <c r="B17"/>
  <c r="A17"/>
  <c r="BE125" i="31"/>
  <c r="I17" i="30" s="1"/>
  <c r="BD125" i="31"/>
  <c r="H17" i="30" s="1"/>
  <c r="BC125" i="31"/>
  <c r="G17" i="30" s="1"/>
  <c r="BB125" i="31"/>
  <c r="F17" i="30" s="1"/>
  <c r="K125" i="31"/>
  <c r="G125"/>
  <c r="BE117"/>
  <c r="BD117"/>
  <c r="BC117"/>
  <c r="BB117"/>
  <c r="K117"/>
  <c r="I117"/>
  <c r="G117"/>
  <c r="BA117" s="1"/>
  <c r="BE114"/>
  <c r="BD114"/>
  <c r="BC114"/>
  <c r="BB114"/>
  <c r="K114"/>
  <c r="I114"/>
  <c r="G114"/>
  <c r="BA114" s="1"/>
  <c r="BE112"/>
  <c r="BD112"/>
  <c r="BC112"/>
  <c r="BB112"/>
  <c r="K112"/>
  <c r="I112"/>
  <c r="G112"/>
  <c r="BA112" s="1"/>
  <c r="BE109"/>
  <c r="BD109"/>
  <c r="BC109"/>
  <c r="BB109"/>
  <c r="K109"/>
  <c r="I109"/>
  <c r="G109"/>
  <c r="G120" s="1"/>
  <c r="B16" i="30"/>
  <c r="A16"/>
  <c r="BE120" i="31"/>
  <c r="I16" i="30" s="1"/>
  <c r="BD120" i="31"/>
  <c r="H16" i="30" s="1"/>
  <c r="BC120" i="31"/>
  <c r="G16" i="30" s="1"/>
  <c r="BB120" i="31"/>
  <c r="F16" i="30" s="1"/>
  <c r="K120" i="31"/>
  <c r="I120"/>
  <c r="BE104"/>
  <c r="BE107" s="1"/>
  <c r="I15" i="30" s="1"/>
  <c r="BD104" i="31"/>
  <c r="BC104"/>
  <c r="BB104"/>
  <c r="BA104"/>
  <c r="K104"/>
  <c r="I104"/>
  <c r="G104"/>
  <c r="B15" i="30"/>
  <c r="A15"/>
  <c r="BD107" i="31"/>
  <c r="H15" i="30" s="1"/>
  <c r="BC107" i="31"/>
  <c r="G15" i="30" s="1"/>
  <c r="BB107" i="31"/>
  <c r="F15" i="30" s="1"/>
  <c r="BA107" i="31"/>
  <c r="E15" i="30" s="1"/>
  <c r="K107" i="31"/>
  <c r="I107"/>
  <c r="G107"/>
  <c r="BE101"/>
  <c r="BD101"/>
  <c r="BD102" s="1"/>
  <c r="H14" i="30" s="1"/>
  <c r="BC101" i="31"/>
  <c r="BB101"/>
  <c r="BA101"/>
  <c r="K101"/>
  <c r="I101"/>
  <c r="G101"/>
  <c r="B14" i="30"/>
  <c r="A14"/>
  <c r="BE102" i="31"/>
  <c r="I14" i="30" s="1"/>
  <c r="BC102" i="31"/>
  <c r="G14" i="30" s="1"/>
  <c r="BB102" i="31"/>
  <c r="F14" i="30" s="1"/>
  <c r="BA102" i="31"/>
  <c r="E14" i="30" s="1"/>
  <c r="K102" i="31"/>
  <c r="I102"/>
  <c r="G102"/>
  <c r="BE97"/>
  <c r="BD97"/>
  <c r="BC97"/>
  <c r="BB97"/>
  <c r="BA97"/>
  <c r="K97"/>
  <c r="I97"/>
  <c r="G97"/>
  <c r="BE95"/>
  <c r="BD95"/>
  <c r="BC95"/>
  <c r="BB95"/>
  <c r="BA95"/>
  <c r="K95"/>
  <c r="I95"/>
  <c r="G95"/>
  <c r="BE93"/>
  <c r="BD93"/>
  <c r="BC93"/>
  <c r="BB93"/>
  <c r="BA93"/>
  <c r="K93"/>
  <c r="I93"/>
  <c r="G93"/>
  <c r="BE92"/>
  <c r="BD92"/>
  <c r="BC92"/>
  <c r="BB92"/>
  <c r="BA92"/>
  <c r="K92"/>
  <c r="I92"/>
  <c r="G92"/>
  <c r="BE90"/>
  <c r="BD90"/>
  <c r="BC90"/>
  <c r="BB90"/>
  <c r="BA90"/>
  <c r="K90"/>
  <c r="I90"/>
  <c r="G90"/>
  <c r="BE89"/>
  <c r="BD89"/>
  <c r="BC89"/>
  <c r="BC99" s="1"/>
  <c r="G13" i="30" s="1"/>
  <c r="BB89" i="31"/>
  <c r="BA89"/>
  <c r="K89"/>
  <c r="I89"/>
  <c r="G89"/>
  <c r="B13" i="30"/>
  <c r="A13"/>
  <c r="BE99" i="31"/>
  <c r="I13" i="30" s="1"/>
  <c r="BD99" i="31"/>
  <c r="H13" i="30" s="1"/>
  <c r="BB99" i="31"/>
  <c r="F13" i="30" s="1"/>
  <c r="BA99" i="31"/>
  <c r="E13" i="30" s="1"/>
  <c r="K99" i="31"/>
  <c r="I99"/>
  <c r="G99"/>
  <c r="BE78"/>
  <c r="BD78"/>
  <c r="BC78"/>
  <c r="BB78"/>
  <c r="BA78"/>
  <c r="K78"/>
  <c r="I78"/>
  <c r="G78"/>
  <c r="BE77"/>
  <c r="BD77"/>
  <c r="BC77"/>
  <c r="BB77"/>
  <c r="BB87" s="1"/>
  <c r="F12" i="30" s="1"/>
  <c r="BA77" i="31"/>
  <c r="K77"/>
  <c r="I77"/>
  <c r="G77"/>
  <c r="B12" i="30"/>
  <c r="A12"/>
  <c r="BE87" i="31"/>
  <c r="I12" i="30" s="1"/>
  <c r="BD87" i="31"/>
  <c r="H12" i="30" s="1"/>
  <c r="BC87" i="31"/>
  <c r="G12" i="30" s="1"/>
  <c r="BA87" i="31"/>
  <c r="E12" i="30" s="1"/>
  <c r="K87" i="31"/>
  <c r="I87"/>
  <c r="G87"/>
  <c r="BE71"/>
  <c r="BD71"/>
  <c r="BC71"/>
  <c r="BB71"/>
  <c r="BA71"/>
  <c r="K71"/>
  <c r="I71"/>
  <c r="G71"/>
  <c r="BE69"/>
  <c r="BD69"/>
  <c r="BC69"/>
  <c r="BB69"/>
  <c r="BA69"/>
  <c r="BA75" s="1"/>
  <c r="E11" i="30" s="1"/>
  <c r="K69" i="31"/>
  <c r="I69"/>
  <c r="G69"/>
  <c r="B11" i="30"/>
  <c r="A11"/>
  <c r="BE75" i="31"/>
  <c r="I11" i="30" s="1"/>
  <c r="BD75" i="31"/>
  <c r="H11" i="30" s="1"/>
  <c r="BC75" i="31"/>
  <c r="G11" i="30" s="1"/>
  <c r="BB75" i="31"/>
  <c r="F11" i="30" s="1"/>
  <c r="K75" i="31"/>
  <c r="I75"/>
  <c r="G75"/>
  <c r="BE66"/>
  <c r="BD66"/>
  <c r="BC66"/>
  <c r="BB66"/>
  <c r="K66"/>
  <c r="I66"/>
  <c r="G66"/>
  <c r="BA66" s="1"/>
  <c r="BE65"/>
  <c r="BD65"/>
  <c r="BC65"/>
  <c r="BB65"/>
  <c r="K65"/>
  <c r="I65"/>
  <c r="G65"/>
  <c r="BA65" s="1"/>
  <c r="BE64"/>
  <c r="BD64"/>
  <c r="BC64"/>
  <c r="BB64"/>
  <c r="K64"/>
  <c r="I64"/>
  <c r="G64"/>
  <c r="BA64" s="1"/>
  <c r="BE61"/>
  <c r="BD61"/>
  <c r="BC61"/>
  <c r="BB61"/>
  <c r="K61"/>
  <c r="K67" s="1"/>
  <c r="I61"/>
  <c r="G61"/>
  <c r="BA61" s="1"/>
  <c r="BA67" s="1"/>
  <c r="E10" i="30" s="1"/>
  <c r="B10"/>
  <c r="A10"/>
  <c r="BE67" i="31"/>
  <c r="I10" i="30" s="1"/>
  <c r="BD67" i="31"/>
  <c r="H10" i="30" s="1"/>
  <c r="BC67" i="31"/>
  <c r="G10" i="30" s="1"/>
  <c r="BB67" i="31"/>
  <c r="F10" i="30" s="1"/>
  <c r="I67" i="31"/>
  <c r="G67"/>
  <c r="BE57"/>
  <c r="BD57"/>
  <c r="BC57"/>
  <c r="BB57"/>
  <c r="K57"/>
  <c r="I57"/>
  <c r="G57"/>
  <c r="BA57" s="1"/>
  <c r="BE56"/>
  <c r="BD56"/>
  <c r="BC56"/>
  <c r="BB56"/>
  <c r="K56"/>
  <c r="I56"/>
  <c r="G56"/>
  <c r="BA56" s="1"/>
  <c r="BE48"/>
  <c r="BD48"/>
  <c r="BC48"/>
  <c r="BB48"/>
  <c r="K48"/>
  <c r="I48"/>
  <c r="G48"/>
  <c r="BA48" s="1"/>
  <c r="BE47"/>
  <c r="BD47"/>
  <c r="BC47"/>
  <c r="BB47"/>
  <c r="K47"/>
  <c r="I47"/>
  <c r="G47"/>
  <c r="BA47" s="1"/>
  <c r="BE35"/>
  <c r="BD35"/>
  <c r="BC35"/>
  <c r="BB35"/>
  <c r="K35"/>
  <c r="I35"/>
  <c r="G35"/>
  <c r="BA35" s="1"/>
  <c r="BE26"/>
  <c r="BD26"/>
  <c r="BC26"/>
  <c r="BB26"/>
  <c r="K26"/>
  <c r="I26"/>
  <c r="G26"/>
  <c r="BA26" s="1"/>
  <c r="BE23"/>
  <c r="BD23"/>
  <c r="BC23"/>
  <c r="BB23"/>
  <c r="K23"/>
  <c r="I23"/>
  <c r="I59" s="1"/>
  <c r="G23"/>
  <c r="BA23" s="1"/>
  <c r="B9" i="30"/>
  <c r="A9"/>
  <c r="BE59" i="31"/>
  <c r="I9" i="30" s="1"/>
  <c r="BD59" i="31"/>
  <c r="H9" i="30" s="1"/>
  <c r="BC59" i="31"/>
  <c r="G9" i="30" s="1"/>
  <c r="BB59" i="31"/>
  <c r="F9" i="30" s="1"/>
  <c r="K59" i="31"/>
  <c r="G59"/>
  <c r="BE19"/>
  <c r="BD19"/>
  <c r="BC19"/>
  <c r="BB19"/>
  <c r="K19"/>
  <c r="I19"/>
  <c r="G19"/>
  <c r="G21" s="1"/>
  <c r="B8" i="30"/>
  <c r="A8"/>
  <c r="BE21" i="31"/>
  <c r="I8" i="30" s="1"/>
  <c r="BD21" i="31"/>
  <c r="H8" i="30" s="1"/>
  <c r="BC21" i="31"/>
  <c r="G8" i="30" s="1"/>
  <c r="BB21" i="31"/>
  <c r="F8" i="30" s="1"/>
  <c r="K21" i="31"/>
  <c r="I21"/>
  <c r="BE16"/>
  <c r="BD16"/>
  <c r="BC16"/>
  <c r="BB16"/>
  <c r="BA16"/>
  <c r="K16"/>
  <c r="I16"/>
  <c r="G16"/>
  <c r="BE15"/>
  <c r="BD15"/>
  <c r="BC15"/>
  <c r="BB15"/>
  <c r="BA15"/>
  <c r="K15"/>
  <c r="I15"/>
  <c r="G15"/>
  <c r="BE12"/>
  <c r="BD12"/>
  <c r="BC12"/>
  <c r="BB12"/>
  <c r="BA12"/>
  <c r="K12"/>
  <c r="I12"/>
  <c r="G12"/>
  <c r="BE10"/>
  <c r="BD10"/>
  <c r="BC10"/>
  <c r="BB10"/>
  <c r="BA10"/>
  <c r="K10"/>
  <c r="I10"/>
  <c r="G10"/>
  <c r="BE8"/>
  <c r="BE17" s="1"/>
  <c r="I7" i="30" s="1"/>
  <c r="BD8" i="31"/>
  <c r="BC8"/>
  <c r="BB8"/>
  <c r="BA8"/>
  <c r="K8"/>
  <c r="I8"/>
  <c r="G8"/>
  <c r="B7" i="30"/>
  <c r="A7"/>
  <c r="BD17" i="31"/>
  <c r="H7" i="30" s="1"/>
  <c r="BC17" i="31"/>
  <c r="G7" i="30" s="1"/>
  <c r="BB17" i="31"/>
  <c r="F7" i="30" s="1"/>
  <c r="BA17" i="31"/>
  <c r="E7" i="30" s="1"/>
  <c r="K17" i="31"/>
  <c r="I17"/>
  <c r="G17"/>
  <c r="E4"/>
  <c r="F3"/>
  <c r="F33" i="29"/>
  <c r="C33"/>
  <c r="C31"/>
  <c r="G7"/>
  <c r="H47" i="27"/>
  <c r="G23" i="26" s="1"/>
  <c r="I46" i="27"/>
  <c r="D21" i="26"/>
  <c r="I45" i="27"/>
  <c r="G21" i="26" s="1"/>
  <c r="G20"/>
  <c r="D20"/>
  <c r="I44" i="27"/>
  <c r="G19" i="26"/>
  <c r="D19"/>
  <c r="I43" i="27"/>
  <c r="G18" i="26"/>
  <c r="D18"/>
  <c r="I42" i="27"/>
  <c r="D17" i="26"/>
  <c r="I41" i="27"/>
  <c r="G17" i="26" s="1"/>
  <c r="D16"/>
  <c r="I40" i="27"/>
  <c r="G16" i="26" s="1"/>
  <c r="G15"/>
  <c r="D15"/>
  <c r="I39" i="27"/>
  <c r="BE275" i="28"/>
  <c r="BD275"/>
  <c r="BC275"/>
  <c r="BB275"/>
  <c r="BA275"/>
  <c r="K275"/>
  <c r="I275"/>
  <c r="G275"/>
  <c r="BE273"/>
  <c r="BD273"/>
  <c r="BC273"/>
  <c r="BB273"/>
  <c r="BA273"/>
  <c r="K273"/>
  <c r="I273"/>
  <c r="G273"/>
  <c r="BE272"/>
  <c r="BD272"/>
  <c r="BC272"/>
  <c r="BB272"/>
  <c r="BB276" s="1"/>
  <c r="F33" i="27" s="1"/>
  <c r="BA272" i="28"/>
  <c r="K272"/>
  <c r="I272"/>
  <c r="G272"/>
  <c r="B33" i="27"/>
  <c r="A33"/>
  <c r="BE276" i="28"/>
  <c r="I33" i="27" s="1"/>
  <c r="BD276" i="28"/>
  <c r="H33" i="27" s="1"/>
  <c r="BC276" i="28"/>
  <c r="G33" i="27" s="1"/>
  <c r="BA276" i="28"/>
  <c r="E33" i="27" s="1"/>
  <c r="K276" i="28"/>
  <c r="I276"/>
  <c r="G276"/>
  <c r="BE269"/>
  <c r="BC269"/>
  <c r="BB269"/>
  <c r="BA269"/>
  <c r="BA270" s="1"/>
  <c r="E32" i="27" s="1"/>
  <c r="K269" i="28"/>
  <c r="I269"/>
  <c r="G269"/>
  <c r="BD269" s="1"/>
  <c r="BD270" s="1"/>
  <c r="H32" i="27" s="1"/>
  <c r="B32"/>
  <c r="A32"/>
  <c r="BE270" i="28"/>
  <c r="I32" i="27" s="1"/>
  <c r="BC270" i="28"/>
  <c r="G32" i="27" s="1"/>
  <c r="BB270" i="28"/>
  <c r="F32" i="27" s="1"/>
  <c r="K270" i="28"/>
  <c r="I270"/>
  <c r="G270"/>
  <c r="BE266"/>
  <c r="BD266"/>
  <c r="BC266"/>
  <c r="BA266"/>
  <c r="K266"/>
  <c r="I266"/>
  <c r="G266"/>
  <c r="BB266" s="1"/>
  <c r="BE265"/>
  <c r="BD265"/>
  <c r="BC265"/>
  <c r="BA265"/>
  <c r="K265"/>
  <c r="K267" s="1"/>
  <c r="I265"/>
  <c r="G265"/>
  <c r="BB265" s="1"/>
  <c r="B31" i="27"/>
  <c r="A31"/>
  <c r="BE267" i="28"/>
  <c r="I31" i="27" s="1"/>
  <c r="BD267" i="28"/>
  <c r="H31" i="27" s="1"/>
  <c r="BC267" i="28"/>
  <c r="G31" i="27" s="1"/>
  <c r="BA267" i="28"/>
  <c r="E31" i="27" s="1"/>
  <c r="I267" i="28"/>
  <c r="G267"/>
  <c r="BE262"/>
  <c r="BD262"/>
  <c r="BC262"/>
  <c r="BA262"/>
  <c r="K262"/>
  <c r="I262"/>
  <c r="G262"/>
  <c r="BB262" s="1"/>
  <c r="BE260"/>
  <c r="BD260"/>
  <c r="BC260"/>
  <c r="BA260"/>
  <c r="K260"/>
  <c r="I260"/>
  <c r="G260"/>
  <c r="BB260" s="1"/>
  <c r="BE257"/>
  <c r="BD257"/>
  <c r="BC257"/>
  <c r="BA257"/>
  <c r="K257"/>
  <c r="I257"/>
  <c r="I263" s="1"/>
  <c r="G257"/>
  <c r="BB257" s="1"/>
  <c r="BB263" s="1"/>
  <c r="F30" i="27" s="1"/>
  <c r="B30"/>
  <c r="A30"/>
  <c r="BE263" i="28"/>
  <c r="I30" i="27" s="1"/>
  <c r="BD263" i="28"/>
  <c r="H30" i="27" s="1"/>
  <c r="BC263" i="28"/>
  <c r="G30" i="27" s="1"/>
  <c r="BA263" i="28"/>
  <c r="E30" i="27" s="1"/>
  <c r="K263" i="28"/>
  <c r="G263"/>
  <c r="BE254"/>
  <c r="BD254"/>
  <c r="BC254"/>
  <c r="BB254"/>
  <c r="K254"/>
  <c r="I254"/>
  <c r="G254"/>
  <c r="G255" s="1"/>
  <c r="B29" i="27"/>
  <c r="A29"/>
  <c r="BE255" i="28"/>
  <c r="I29" i="27" s="1"/>
  <c r="BD255" i="28"/>
  <c r="H29" i="27" s="1"/>
  <c r="BC255" i="28"/>
  <c r="G29" i="27" s="1"/>
  <c r="BB255" i="28"/>
  <c r="F29" i="27" s="1"/>
  <c r="K255" i="28"/>
  <c r="I255"/>
  <c r="BE251"/>
  <c r="BE252" s="1"/>
  <c r="I28" i="27" s="1"/>
  <c r="BD251" i="28"/>
  <c r="BC251"/>
  <c r="BB251"/>
  <c r="K251"/>
  <c r="I251"/>
  <c r="G251"/>
  <c r="G252" s="1"/>
  <c r="B28" i="27"/>
  <c r="A28"/>
  <c r="BD252" i="28"/>
  <c r="H28" i="27" s="1"/>
  <c r="BC252" i="28"/>
  <c r="G28" i="27" s="1"/>
  <c r="BB252" i="28"/>
  <c r="F28" i="27" s="1"/>
  <c r="K252" i="28"/>
  <c r="I252"/>
  <c r="BE245"/>
  <c r="BD245"/>
  <c r="BC245"/>
  <c r="BB245"/>
  <c r="BA245"/>
  <c r="K245"/>
  <c r="I245"/>
  <c r="G245"/>
  <c r="BE243"/>
  <c r="BD243"/>
  <c r="BC243"/>
  <c r="BB243"/>
  <c r="BA243"/>
  <c r="K243"/>
  <c r="I243"/>
  <c r="G243"/>
  <c r="BE242"/>
  <c r="BD242"/>
  <c r="BC242"/>
  <c r="BB242"/>
  <c r="BA242"/>
  <c r="K242"/>
  <c r="I242"/>
  <c r="G242"/>
  <c r="BE240"/>
  <c r="BE249" s="1"/>
  <c r="I27" i="27" s="1"/>
  <c r="BD240" i="28"/>
  <c r="BD249" s="1"/>
  <c r="H27" i="27" s="1"/>
  <c r="BC240" i="28"/>
  <c r="BB240"/>
  <c r="BA240"/>
  <c r="K240"/>
  <c r="I240"/>
  <c r="G240"/>
  <c r="B27" i="27"/>
  <c r="A27"/>
  <c r="BC249" i="28"/>
  <c r="G27" i="27" s="1"/>
  <c r="BB249" i="28"/>
  <c r="F27" i="27" s="1"/>
  <c r="BA249" i="28"/>
  <c r="E27" i="27" s="1"/>
  <c r="K249" i="28"/>
  <c r="I249"/>
  <c r="G249"/>
  <c r="BE237"/>
  <c r="BD237"/>
  <c r="BD238" s="1"/>
  <c r="H26" i="27" s="1"/>
  <c r="BC237" i="28"/>
  <c r="BC238" s="1"/>
  <c r="G26" i="27" s="1"/>
  <c r="BB237" i="28"/>
  <c r="BA237"/>
  <c r="K237"/>
  <c r="I237"/>
  <c r="G237"/>
  <c r="B26" i="27"/>
  <c r="A26"/>
  <c r="BE238" i="28"/>
  <c r="I26" i="27" s="1"/>
  <c r="BB238" i="28"/>
  <c r="F26" i="27" s="1"/>
  <c r="BA238" i="28"/>
  <c r="E26" i="27" s="1"/>
  <c r="K238" i="28"/>
  <c r="I238"/>
  <c r="G238"/>
  <c r="BE233"/>
  <c r="BD233"/>
  <c r="BC233"/>
  <c r="BC235" s="1"/>
  <c r="G25" i="27" s="1"/>
  <c r="BB233" i="28"/>
  <c r="BB235" s="1"/>
  <c r="F25" i="27" s="1"/>
  <c r="BA233" i="28"/>
  <c r="K233"/>
  <c r="I233"/>
  <c r="G233"/>
  <c r="B25" i="27"/>
  <c r="A25"/>
  <c r="BE235" i="28"/>
  <c r="I25" i="27" s="1"/>
  <c r="BD235" i="28"/>
  <c r="H25" i="27" s="1"/>
  <c r="BA235" i="28"/>
  <c r="E25" i="27" s="1"/>
  <c r="K235" i="28"/>
  <c r="I235"/>
  <c r="G235"/>
  <c r="BE230"/>
  <c r="BD230"/>
  <c r="BC230"/>
  <c r="BB230"/>
  <c r="BA230"/>
  <c r="K230"/>
  <c r="I230"/>
  <c r="G230"/>
  <c r="BE228"/>
  <c r="BD228"/>
  <c r="BC228"/>
  <c r="BB228"/>
  <c r="BA228"/>
  <c r="K228"/>
  <c r="I228"/>
  <c r="G228"/>
  <c r="BE226"/>
  <c r="BD226"/>
  <c r="BC226"/>
  <c r="BB226"/>
  <c r="BA226"/>
  <c r="K226"/>
  <c r="I226"/>
  <c r="G226"/>
  <c r="BE223"/>
  <c r="BD223"/>
  <c r="BC223"/>
  <c r="BB223"/>
  <c r="BA223"/>
  <c r="K223"/>
  <c r="I223"/>
  <c r="G223"/>
  <c r="BE221"/>
  <c r="BD221"/>
  <c r="BC221"/>
  <c r="BB221"/>
  <c r="BA221"/>
  <c r="K221"/>
  <c r="I221"/>
  <c r="G221"/>
  <c r="BE218"/>
  <c r="BD218"/>
  <c r="BC218"/>
  <c r="BB218"/>
  <c r="BA218"/>
  <c r="K218"/>
  <c r="I218"/>
  <c r="G218"/>
  <c r="BE215"/>
  <c r="BD215"/>
  <c r="BC215"/>
  <c r="BB215"/>
  <c r="BA215"/>
  <c r="K215"/>
  <c r="I215"/>
  <c r="G215"/>
  <c r="BE210"/>
  <c r="BD210"/>
  <c r="BC210"/>
  <c r="BB210"/>
  <c r="BA210"/>
  <c r="K210"/>
  <c r="I210"/>
  <c r="G210"/>
  <c r="BE209"/>
  <c r="BD209"/>
  <c r="BC209"/>
  <c r="BB209"/>
  <c r="BA209"/>
  <c r="K209"/>
  <c r="I209"/>
  <c r="G209"/>
  <c r="BE207"/>
  <c r="BD207"/>
  <c r="BC207"/>
  <c r="BB207"/>
  <c r="BA207"/>
  <c r="BA231" s="1"/>
  <c r="E24" i="27" s="1"/>
  <c r="K207" i="28"/>
  <c r="I207"/>
  <c r="G207"/>
  <c r="B24" i="27"/>
  <c r="A24"/>
  <c r="BE231" i="28"/>
  <c r="I24" i="27" s="1"/>
  <c r="BD231" i="28"/>
  <c r="H24" i="27" s="1"/>
  <c r="BC231" i="28"/>
  <c r="G24" i="27" s="1"/>
  <c r="BB231" i="28"/>
  <c r="F24" i="27" s="1"/>
  <c r="K231" i="28"/>
  <c r="I231"/>
  <c r="G231"/>
  <c r="BE202"/>
  <c r="BD202"/>
  <c r="BC202"/>
  <c r="BB202"/>
  <c r="K202"/>
  <c r="K205" s="1"/>
  <c r="I202"/>
  <c r="G202"/>
  <c r="BA202" s="1"/>
  <c r="BA205" s="1"/>
  <c r="E23" i="27" s="1"/>
  <c r="B23"/>
  <c r="A23"/>
  <c r="BE205" i="28"/>
  <c r="I23" i="27" s="1"/>
  <c r="BD205" i="28"/>
  <c r="H23" i="27" s="1"/>
  <c r="BC205" i="28"/>
  <c r="G23" i="27" s="1"/>
  <c r="BB205" i="28"/>
  <c r="F23" i="27" s="1"/>
  <c r="I205" i="28"/>
  <c r="G205"/>
  <c r="BE198"/>
  <c r="BD198"/>
  <c r="BC198"/>
  <c r="BB198"/>
  <c r="K198"/>
  <c r="I198"/>
  <c r="I200" s="1"/>
  <c r="G198"/>
  <c r="BA198" s="1"/>
  <c r="BA200" s="1"/>
  <c r="E22" i="27" s="1"/>
  <c r="B22"/>
  <c r="A22"/>
  <c r="BE200" i="28"/>
  <c r="I22" i="27" s="1"/>
  <c r="BD200" i="28"/>
  <c r="H22" i="27" s="1"/>
  <c r="BC200" i="28"/>
  <c r="G22" i="27" s="1"/>
  <c r="BB200" i="28"/>
  <c r="F22" i="27" s="1"/>
  <c r="K200" i="28"/>
  <c r="G200"/>
  <c r="BE192"/>
  <c r="BD192"/>
  <c r="BC192"/>
  <c r="BB192"/>
  <c r="K192"/>
  <c r="I192"/>
  <c r="G192"/>
  <c r="BA192" s="1"/>
  <c r="BE190"/>
  <c r="BD190"/>
  <c r="BC190"/>
  <c r="BB190"/>
  <c r="K190"/>
  <c r="I190"/>
  <c r="G190"/>
  <c r="BA190" s="1"/>
  <c r="BE188"/>
  <c r="BD188"/>
  <c r="BC188"/>
  <c r="BB188"/>
  <c r="K188"/>
  <c r="I188"/>
  <c r="G188"/>
  <c r="BA188" s="1"/>
  <c r="BE187"/>
  <c r="BD187"/>
  <c r="BC187"/>
  <c r="BB187"/>
  <c r="K187"/>
  <c r="I187"/>
  <c r="G187"/>
  <c r="BA187" s="1"/>
  <c r="BE183"/>
  <c r="BD183"/>
  <c r="BC183"/>
  <c r="BB183"/>
  <c r="K183"/>
  <c r="I183"/>
  <c r="G183"/>
  <c r="G196" s="1"/>
  <c r="B21" i="27"/>
  <c r="A21"/>
  <c r="BE196" i="28"/>
  <c r="I21" i="27" s="1"/>
  <c r="BD196" i="28"/>
  <c r="H21" i="27" s="1"/>
  <c r="BC196" i="28"/>
  <c r="G21" i="27" s="1"/>
  <c r="BB196" i="28"/>
  <c r="F21" i="27" s="1"/>
  <c r="K196" i="28"/>
  <c r="I196"/>
  <c r="BE179"/>
  <c r="BD179"/>
  <c r="BC179"/>
  <c r="BB179"/>
  <c r="K179"/>
  <c r="I179"/>
  <c r="G179"/>
  <c r="BA179" s="1"/>
  <c r="BA181" s="1"/>
  <c r="E20" i="27" s="1"/>
  <c r="BE178" i="28"/>
  <c r="BD178"/>
  <c r="BC178"/>
  <c r="BB178"/>
  <c r="BA178"/>
  <c r="K178"/>
  <c r="I178"/>
  <c r="G178"/>
  <c r="BE177"/>
  <c r="BE181" s="1"/>
  <c r="I20" i="27" s="1"/>
  <c r="BD177" i="28"/>
  <c r="BC177"/>
  <c r="BB177"/>
  <c r="BA177"/>
  <c r="K177"/>
  <c r="I177"/>
  <c r="G177"/>
  <c r="B20" i="27"/>
  <c r="A20"/>
  <c r="BD181" i="28"/>
  <c r="H20" i="27" s="1"/>
  <c r="BC181" i="28"/>
  <c r="G20" i="27" s="1"/>
  <c r="BB181" i="28"/>
  <c r="F20" i="27" s="1"/>
  <c r="K181" i="28"/>
  <c r="I181"/>
  <c r="G181"/>
  <c r="BE172"/>
  <c r="BD172"/>
  <c r="BC172"/>
  <c r="BB172"/>
  <c r="BA172"/>
  <c r="K172"/>
  <c r="I172"/>
  <c r="G172"/>
  <c r="BE170"/>
  <c r="BD170"/>
  <c r="BC170"/>
  <c r="BB170"/>
  <c r="BA170"/>
  <c r="K170"/>
  <c r="I170"/>
  <c r="G170"/>
  <c r="BE167"/>
  <c r="BD167"/>
  <c r="BC167"/>
  <c r="BB167"/>
  <c r="BA167"/>
  <c r="K167"/>
  <c r="I167"/>
  <c r="G167"/>
  <c r="BE164"/>
  <c r="BD164"/>
  <c r="BD175" s="1"/>
  <c r="H19" i="27" s="1"/>
  <c r="BC164" i="28"/>
  <c r="BB164"/>
  <c r="BA164"/>
  <c r="K164"/>
  <c r="I164"/>
  <c r="G164"/>
  <c r="B19" i="27"/>
  <c r="A19"/>
  <c r="BE175" i="28"/>
  <c r="I19" i="27" s="1"/>
  <c r="BC175" i="28"/>
  <c r="G19" i="27" s="1"/>
  <c r="BB175" i="28"/>
  <c r="F19" i="27" s="1"/>
  <c r="BA175" i="28"/>
  <c r="E19" i="27" s="1"/>
  <c r="K175" i="28"/>
  <c r="I175"/>
  <c r="G175"/>
  <c r="BE160"/>
  <c r="BD160"/>
  <c r="BC160"/>
  <c r="BC162" s="1"/>
  <c r="G18" i="27" s="1"/>
  <c r="BB160" i="28"/>
  <c r="BA160"/>
  <c r="K160"/>
  <c r="I160"/>
  <c r="G160"/>
  <c r="B18" i="27"/>
  <c r="A18"/>
  <c r="BE162" i="28"/>
  <c r="I18" i="27" s="1"/>
  <c r="BD162" i="28"/>
  <c r="H18" i="27" s="1"/>
  <c r="BB162" i="28"/>
  <c r="F18" i="27" s="1"/>
  <c r="BA162" i="28"/>
  <c r="E18" i="27" s="1"/>
  <c r="K162" i="28"/>
  <c r="I162"/>
  <c r="G162"/>
  <c r="BE156"/>
  <c r="BD156"/>
  <c r="BC156"/>
  <c r="BB156"/>
  <c r="BA156"/>
  <c r="K156"/>
  <c r="I156"/>
  <c r="G156"/>
  <c r="BE153"/>
  <c r="BD153"/>
  <c r="BC153"/>
  <c r="BB153"/>
  <c r="BB158" s="1"/>
  <c r="F17" i="27" s="1"/>
  <c r="BA153" i="28"/>
  <c r="K153"/>
  <c r="I153"/>
  <c r="G153"/>
  <c r="B17" i="27"/>
  <c r="A17"/>
  <c r="BE158" i="28"/>
  <c r="I17" i="27" s="1"/>
  <c r="BD158" i="28"/>
  <c r="H17" i="27" s="1"/>
  <c r="BC158" i="28"/>
  <c r="G17" i="27" s="1"/>
  <c r="BA158" i="28"/>
  <c r="E17" i="27" s="1"/>
  <c r="K158" i="28"/>
  <c r="I158"/>
  <c r="G158"/>
  <c r="BE148"/>
  <c r="BD148"/>
  <c r="BC148"/>
  <c r="BB148"/>
  <c r="BA148"/>
  <c r="K148"/>
  <c r="I148"/>
  <c r="G148"/>
  <c r="BE147"/>
  <c r="BD147"/>
  <c r="BC147"/>
  <c r="BB147"/>
  <c r="BA147"/>
  <c r="K147"/>
  <c r="I147"/>
  <c r="G147"/>
  <c r="BE145"/>
  <c r="BD145"/>
  <c r="BC145"/>
  <c r="BB145"/>
  <c r="BA145"/>
  <c r="K145"/>
  <c r="I145"/>
  <c r="G145"/>
  <c r="BE142"/>
  <c r="BD142"/>
  <c r="BC142"/>
  <c r="BB142"/>
  <c r="BA142"/>
  <c r="K142"/>
  <c r="I142"/>
  <c r="G142"/>
  <c r="BE139"/>
  <c r="BD139"/>
  <c r="BC139"/>
  <c r="BB139"/>
  <c r="BA139"/>
  <c r="K139"/>
  <c r="I139"/>
  <c r="G139"/>
  <c r="BE136"/>
  <c r="BD136"/>
  <c r="BC136"/>
  <c r="BB136"/>
  <c r="BA136"/>
  <c r="K136"/>
  <c r="I136"/>
  <c r="G136"/>
  <c r="BE134"/>
  <c r="BD134"/>
  <c r="BC134"/>
  <c r="BB134"/>
  <c r="BA134"/>
  <c r="K134"/>
  <c r="I134"/>
  <c r="G134"/>
  <c r="BE131"/>
  <c r="BD131"/>
  <c r="BC131"/>
  <c r="BB131"/>
  <c r="BA131"/>
  <c r="BA151" s="1"/>
  <c r="E16" i="27" s="1"/>
  <c r="K131" i="28"/>
  <c r="I131"/>
  <c r="G131"/>
  <c r="B16" i="27"/>
  <c r="A16"/>
  <c r="BE151" i="28"/>
  <c r="I16" i="27" s="1"/>
  <c r="BD151" i="28"/>
  <c r="H16" i="27" s="1"/>
  <c r="BC151" i="28"/>
  <c r="G16" i="27" s="1"/>
  <c r="BB151" i="28"/>
  <c r="F16" i="27" s="1"/>
  <c r="K151" i="28"/>
  <c r="I151"/>
  <c r="G151"/>
  <c r="BE125"/>
  <c r="BD125"/>
  <c r="BC125"/>
  <c r="BB125"/>
  <c r="K125"/>
  <c r="K129" s="1"/>
  <c r="I125"/>
  <c r="G125"/>
  <c r="BA125" s="1"/>
  <c r="BA129" s="1"/>
  <c r="E15" i="27" s="1"/>
  <c r="B15"/>
  <c r="A15"/>
  <c r="BE129" i="28"/>
  <c r="I15" i="27" s="1"/>
  <c r="BD129" i="28"/>
  <c r="H15" i="27" s="1"/>
  <c r="BC129" i="28"/>
  <c r="G15" i="27" s="1"/>
  <c r="BB129" i="28"/>
  <c r="F15" i="27" s="1"/>
  <c r="I129" i="28"/>
  <c r="G129"/>
  <c r="BE122"/>
  <c r="BD122"/>
  <c r="BC122"/>
  <c r="BB122"/>
  <c r="K122"/>
  <c r="I122"/>
  <c r="I123" s="1"/>
  <c r="G122"/>
  <c r="BA122" s="1"/>
  <c r="BA123" s="1"/>
  <c r="E14" i="27" s="1"/>
  <c r="B14"/>
  <c r="A14"/>
  <c r="BE123" i="28"/>
  <c r="I14" i="27" s="1"/>
  <c r="BD123" i="28"/>
  <c r="H14" i="27" s="1"/>
  <c r="BC123" i="28"/>
  <c r="G14" i="27" s="1"/>
  <c r="BB123" i="28"/>
  <c r="F14" i="27" s="1"/>
  <c r="K123" i="28"/>
  <c r="G123"/>
  <c r="BE118"/>
  <c r="BD118"/>
  <c r="BC118"/>
  <c r="BB118"/>
  <c r="K118"/>
  <c r="I118"/>
  <c r="G118"/>
  <c r="BA118" s="1"/>
  <c r="BE116"/>
  <c r="BD116"/>
  <c r="BC116"/>
  <c r="BB116"/>
  <c r="K116"/>
  <c r="I116"/>
  <c r="G116"/>
  <c r="BA116" s="1"/>
  <c r="BE114"/>
  <c r="BD114"/>
  <c r="BC114"/>
  <c r="BB114"/>
  <c r="K114"/>
  <c r="I114"/>
  <c r="G114"/>
  <c r="BA114" s="1"/>
  <c r="BE113"/>
  <c r="BD113"/>
  <c r="BC113"/>
  <c r="BB113"/>
  <c r="K113"/>
  <c r="I113"/>
  <c r="G113"/>
  <c r="BA113" s="1"/>
  <c r="BE111"/>
  <c r="BD111"/>
  <c r="BC111"/>
  <c r="BB111"/>
  <c r="K111"/>
  <c r="I111"/>
  <c r="G111"/>
  <c r="BA111" s="1"/>
  <c r="BE110"/>
  <c r="BD110"/>
  <c r="BC110"/>
  <c r="BB110"/>
  <c r="K110"/>
  <c r="I110"/>
  <c r="G110"/>
  <c r="G120" s="1"/>
  <c r="B13" i="27"/>
  <c r="A13"/>
  <c r="BE120" i="28"/>
  <c r="I13" i="27" s="1"/>
  <c r="BD120" i="28"/>
  <c r="H13" i="27" s="1"/>
  <c r="BC120" i="28"/>
  <c r="G13" i="27" s="1"/>
  <c r="BB120" i="28"/>
  <c r="F13" i="27" s="1"/>
  <c r="K120" i="28"/>
  <c r="I120"/>
  <c r="BE97"/>
  <c r="BD97"/>
  <c r="BC97"/>
  <c r="BB97"/>
  <c r="BA97"/>
  <c r="K97"/>
  <c r="I97"/>
  <c r="G97"/>
  <c r="BE96"/>
  <c r="BE108" s="1"/>
  <c r="I12" i="27" s="1"/>
  <c r="BD96" i="28"/>
  <c r="BC96"/>
  <c r="BB96"/>
  <c r="BA96"/>
  <c r="K96"/>
  <c r="I96"/>
  <c r="G96"/>
  <c r="B12" i="27"/>
  <c r="A12"/>
  <c r="BD108" i="28"/>
  <c r="H12" i="27" s="1"/>
  <c r="BC108" i="28"/>
  <c r="G12" i="27" s="1"/>
  <c r="BB108" i="28"/>
  <c r="F12" i="27" s="1"/>
  <c r="BA108" i="28"/>
  <c r="E12" i="27" s="1"/>
  <c r="K108" i="28"/>
  <c r="I108"/>
  <c r="G108"/>
  <c r="BE88"/>
  <c r="BD88"/>
  <c r="BC88"/>
  <c r="BB88"/>
  <c r="BA88"/>
  <c r="K88"/>
  <c r="I88"/>
  <c r="G88"/>
  <c r="BE85"/>
  <c r="BD85"/>
  <c r="BD94" s="1"/>
  <c r="H11" i="27" s="1"/>
  <c r="BC85" i="28"/>
  <c r="BB85"/>
  <c r="BA85"/>
  <c r="K85"/>
  <c r="I85"/>
  <c r="G85"/>
  <c r="B11" i="27"/>
  <c r="A11"/>
  <c r="BE94" i="28"/>
  <c r="I11" i="27" s="1"/>
  <c r="BC94" i="28"/>
  <c r="G11" i="27" s="1"/>
  <c r="BB94" i="28"/>
  <c r="F11" i="27" s="1"/>
  <c r="BA94" i="28"/>
  <c r="E11" i="27" s="1"/>
  <c r="K94" i="28"/>
  <c r="I94"/>
  <c r="G94"/>
  <c r="BE82"/>
  <c r="BD82"/>
  <c r="BC82"/>
  <c r="BB82"/>
  <c r="BA82"/>
  <c r="K82"/>
  <c r="I82"/>
  <c r="G82"/>
  <c r="BE81"/>
  <c r="BD81"/>
  <c r="BC81"/>
  <c r="BB81"/>
  <c r="BA81"/>
  <c r="K81"/>
  <c r="I81"/>
  <c r="G81"/>
  <c r="BE80"/>
  <c r="BD80"/>
  <c r="BC80"/>
  <c r="BB80"/>
  <c r="BA80"/>
  <c r="K80"/>
  <c r="I80"/>
  <c r="G80"/>
  <c r="BE78"/>
  <c r="BD78"/>
  <c r="BC78"/>
  <c r="BC83" s="1"/>
  <c r="G10" i="27" s="1"/>
  <c r="BB78" i="28"/>
  <c r="BA78"/>
  <c r="K78"/>
  <c r="I78"/>
  <c r="G78"/>
  <c r="B10" i="27"/>
  <c r="A10"/>
  <c r="BE83" i="28"/>
  <c r="I10" i="27" s="1"/>
  <c r="BD83" i="28"/>
  <c r="H10" i="27" s="1"/>
  <c r="BB83" i="28"/>
  <c r="F10" i="27" s="1"/>
  <c r="BA83" i="28"/>
  <c r="E10" i="27" s="1"/>
  <c r="K83" i="28"/>
  <c r="I83"/>
  <c r="G83"/>
  <c r="BE74"/>
  <c r="BD74"/>
  <c r="BC74"/>
  <c r="BB74"/>
  <c r="BA74"/>
  <c r="K74"/>
  <c r="I74"/>
  <c r="G74"/>
  <c r="BE73"/>
  <c r="BD73"/>
  <c r="BC73"/>
  <c r="BB73"/>
  <c r="BA73"/>
  <c r="K73"/>
  <c r="I73"/>
  <c r="G73"/>
  <c r="BE64"/>
  <c r="BD64"/>
  <c r="BC64"/>
  <c r="BB64"/>
  <c r="BA64"/>
  <c r="K64"/>
  <c r="I64"/>
  <c r="G64"/>
  <c r="BE63"/>
  <c r="BD63"/>
  <c r="BC63"/>
  <c r="BB63"/>
  <c r="BA63"/>
  <c r="K63"/>
  <c r="I63"/>
  <c r="G63"/>
  <c r="BE50"/>
  <c r="BD50"/>
  <c r="BC50"/>
  <c r="BB50"/>
  <c r="BA50"/>
  <c r="K50"/>
  <c r="I50"/>
  <c r="G50"/>
  <c r="BE40"/>
  <c r="BD40"/>
  <c r="BC40"/>
  <c r="BB40"/>
  <c r="BA40"/>
  <c r="K40"/>
  <c r="I40"/>
  <c r="G40"/>
  <c r="BE37"/>
  <c r="BD37"/>
  <c r="BC37"/>
  <c r="BB37"/>
  <c r="BA37"/>
  <c r="K37"/>
  <c r="I37"/>
  <c r="G37"/>
  <c r="BE34"/>
  <c r="BD34"/>
  <c r="BC34"/>
  <c r="BB34"/>
  <c r="BB76" s="1"/>
  <c r="F9" i="27" s="1"/>
  <c r="BA34" i="28"/>
  <c r="K34"/>
  <c r="I34"/>
  <c r="G34"/>
  <c r="B9" i="27"/>
  <c r="A9"/>
  <c r="BE76" i="28"/>
  <c r="I9" i="27" s="1"/>
  <c r="BD76" i="28"/>
  <c r="H9" i="27" s="1"/>
  <c r="BC76" i="28"/>
  <c r="G9" i="27" s="1"/>
  <c r="BA76" i="28"/>
  <c r="E9" i="27" s="1"/>
  <c r="K76" i="28"/>
  <c r="I76"/>
  <c r="G76"/>
  <c r="BE31"/>
  <c r="BD31"/>
  <c r="BC31"/>
  <c r="BB31"/>
  <c r="BA31"/>
  <c r="K31"/>
  <c r="I31"/>
  <c r="G31"/>
  <c r="BE29"/>
  <c r="BD29"/>
  <c r="BC29"/>
  <c r="BB29"/>
  <c r="BA29"/>
  <c r="K29"/>
  <c r="I29"/>
  <c r="G29"/>
  <c r="BE27"/>
  <c r="BD27"/>
  <c r="BC27"/>
  <c r="BC32" s="1"/>
  <c r="G8" i="27" s="1"/>
  <c r="BB27" i="28"/>
  <c r="BA27"/>
  <c r="BA32" s="1"/>
  <c r="E8" i="27" s="1"/>
  <c r="K27" i="28"/>
  <c r="I27"/>
  <c r="G27"/>
  <c r="B8" i="27"/>
  <c r="A8"/>
  <c r="BE32" i="28"/>
  <c r="I8" i="27" s="1"/>
  <c r="BD32" i="28"/>
  <c r="H8" i="27" s="1"/>
  <c r="BB32" i="28"/>
  <c r="F8" i="27" s="1"/>
  <c r="K32" i="28"/>
  <c r="I32"/>
  <c r="G32"/>
  <c r="BE21"/>
  <c r="BD21"/>
  <c r="BC21"/>
  <c r="BB21"/>
  <c r="K21"/>
  <c r="I21"/>
  <c r="G21"/>
  <c r="BA21" s="1"/>
  <c r="BE20"/>
  <c r="BD20"/>
  <c r="BC20"/>
  <c r="BB20"/>
  <c r="K20"/>
  <c r="I20"/>
  <c r="G20"/>
  <c r="BA20" s="1"/>
  <c r="BE19"/>
  <c r="BD19"/>
  <c r="BC19"/>
  <c r="BB19"/>
  <c r="K19"/>
  <c r="I19"/>
  <c r="G19"/>
  <c r="BA19" s="1"/>
  <c r="BE16"/>
  <c r="BD16"/>
  <c r="BC16"/>
  <c r="BB16"/>
  <c r="K16"/>
  <c r="I16"/>
  <c r="G16"/>
  <c r="BA16" s="1"/>
  <c r="BE14"/>
  <c r="BD14"/>
  <c r="BC14"/>
  <c r="BB14"/>
  <c r="K14"/>
  <c r="I14"/>
  <c r="G14"/>
  <c r="BA14" s="1"/>
  <c r="BE13"/>
  <c r="BD13"/>
  <c r="BC13"/>
  <c r="BB13"/>
  <c r="K13"/>
  <c r="I13"/>
  <c r="G13"/>
  <c r="BA13" s="1"/>
  <c r="BE12"/>
  <c r="BD12"/>
  <c r="BC12"/>
  <c r="BB12"/>
  <c r="K12"/>
  <c r="I12"/>
  <c r="G12"/>
  <c r="BA12" s="1"/>
  <c r="BE9"/>
  <c r="BD9"/>
  <c r="BC9"/>
  <c r="BB9"/>
  <c r="K9"/>
  <c r="I9"/>
  <c r="G9"/>
  <c r="BA9" s="1"/>
  <c r="BE8"/>
  <c r="BD8"/>
  <c r="BC8"/>
  <c r="BB8"/>
  <c r="BB25" s="1"/>
  <c r="F7" i="27" s="1"/>
  <c r="K8" i="28"/>
  <c r="K25" s="1"/>
  <c r="I8"/>
  <c r="G8"/>
  <c r="BA8" s="1"/>
  <c r="B7" i="27"/>
  <c r="A7"/>
  <c r="BE25" i="28"/>
  <c r="I7" i="27" s="1"/>
  <c r="BD25" i="28"/>
  <c r="H7" i="27" s="1"/>
  <c r="BC25" i="28"/>
  <c r="G7" i="27" s="1"/>
  <c r="I25" i="28"/>
  <c r="G25"/>
  <c r="E4"/>
  <c r="F3"/>
  <c r="F33" i="26"/>
  <c r="C33"/>
  <c r="C31"/>
  <c r="G7"/>
  <c r="H48" i="24"/>
  <c r="G23" i="23" s="1"/>
  <c r="I47" i="24"/>
  <c r="G21" i="23"/>
  <c r="D21"/>
  <c r="I46" i="24"/>
  <c r="G20" i="23"/>
  <c r="D20"/>
  <c r="I45" i="24"/>
  <c r="D19" i="23"/>
  <c r="I44" i="24"/>
  <c r="G19" i="23" s="1"/>
  <c r="G18"/>
  <c r="D18"/>
  <c r="I43" i="24"/>
  <c r="G17" i="23"/>
  <c r="D17"/>
  <c r="I42" i="24"/>
  <c r="G16" i="23"/>
  <c r="D16"/>
  <c r="I41" i="24"/>
  <c r="D15" i="23"/>
  <c r="I40" i="24"/>
  <c r="G15" i="23" s="1"/>
  <c r="BE263" i="25"/>
  <c r="BD263"/>
  <c r="BC263"/>
  <c r="BB263"/>
  <c r="BA263"/>
  <c r="K263"/>
  <c r="I263"/>
  <c r="G263"/>
  <c r="BE261"/>
  <c r="BD261"/>
  <c r="BC261"/>
  <c r="BB261"/>
  <c r="BA261"/>
  <c r="K261"/>
  <c r="I261"/>
  <c r="G261"/>
  <c r="BE260"/>
  <c r="BD260"/>
  <c r="BC260"/>
  <c r="BB260"/>
  <c r="BB264" s="1"/>
  <c r="F34" i="24" s="1"/>
  <c r="BA260" i="25"/>
  <c r="K260"/>
  <c r="I260"/>
  <c r="G260"/>
  <c r="B34" i="24"/>
  <c r="A34"/>
  <c r="BE264" i="25"/>
  <c r="I34" i="24" s="1"/>
  <c r="BD264" i="25"/>
  <c r="H34" i="24" s="1"/>
  <c r="BC264" i="25"/>
  <c r="G34" i="24" s="1"/>
  <c r="BA264" i="25"/>
  <c r="E34" i="24" s="1"/>
  <c r="K264" i="25"/>
  <c r="I264"/>
  <c r="G264"/>
  <c r="BE256"/>
  <c r="BC256"/>
  <c r="BB256"/>
  <c r="BA256"/>
  <c r="BA258" s="1"/>
  <c r="E33" i="24" s="1"/>
  <c r="K256" i="25"/>
  <c r="I256"/>
  <c r="G256"/>
  <c r="BD256" s="1"/>
  <c r="BD258" s="1"/>
  <c r="H33" i="24" s="1"/>
  <c r="B33"/>
  <c r="A33"/>
  <c r="BE258" i="25"/>
  <c r="I33" i="24" s="1"/>
  <c r="BC258" i="25"/>
  <c r="G33" i="24" s="1"/>
  <c r="BB258" i="25"/>
  <c r="F33" i="24" s="1"/>
  <c r="K258" i="25"/>
  <c r="I258"/>
  <c r="G258"/>
  <c r="BE253"/>
  <c r="BD253"/>
  <c r="BC253"/>
  <c r="BA253"/>
  <c r="K253"/>
  <c r="K254" s="1"/>
  <c r="I253"/>
  <c r="G253"/>
  <c r="BB253" s="1"/>
  <c r="BB254" s="1"/>
  <c r="F32" i="24" s="1"/>
  <c r="B32"/>
  <c r="A32"/>
  <c r="BE254" i="25"/>
  <c r="I32" i="24" s="1"/>
  <c r="BD254" i="25"/>
  <c r="H32" i="24" s="1"/>
  <c r="BC254" i="25"/>
  <c r="G32" i="24" s="1"/>
  <c r="BA254" i="25"/>
  <c r="E32" i="24" s="1"/>
  <c r="I254" i="25"/>
  <c r="G254"/>
  <c r="BE250"/>
  <c r="BD250"/>
  <c r="BC250"/>
  <c r="BA250"/>
  <c r="K250"/>
  <c r="I250"/>
  <c r="G250"/>
  <c r="BB250" s="1"/>
  <c r="BE248"/>
  <c r="BD248"/>
  <c r="BC248"/>
  <c r="BA248"/>
  <c r="K248"/>
  <c r="I248"/>
  <c r="G248"/>
  <c r="BB248" s="1"/>
  <c r="BE245"/>
  <c r="BD245"/>
  <c r="BC245"/>
  <c r="BA245"/>
  <c r="K245"/>
  <c r="I245"/>
  <c r="I251" s="1"/>
  <c r="G245"/>
  <c r="BB245" s="1"/>
  <c r="BB251" s="1"/>
  <c r="F31" i="24" s="1"/>
  <c r="B31"/>
  <c r="A31"/>
  <c r="BE251" i="25"/>
  <c r="I31" i="24" s="1"/>
  <c r="BD251" i="25"/>
  <c r="H31" i="24" s="1"/>
  <c r="BC251" i="25"/>
  <c r="G31" i="24" s="1"/>
  <c r="BA251" i="25"/>
  <c r="E31" i="24" s="1"/>
  <c r="K251" i="25"/>
  <c r="G251"/>
  <c r="BE242"/>
  <c r="BD242"/>
  <c r="BC242"/>
  <c r="BB242"/>
  <c r="K242"/>
  <c r="I242"/>
  <c r="G242"/>
  <c r="G243" s="1"/>
  <c r="B30" i="24"/>
  <c r="A30"/>
  <c r="BE243" i="25"/>
  <c r="I30" i="24" s="1"/>
  <c r="BD243" i="25"/>
  <c r="H30" i="24" s="1"/>
  <c r="BC243" i="25"/>
  <c r="G30" i="24" s="1"/>
  <c r="BB243" i="25"/>
  <c r="F30" i="24" s="1"/>
  <c r="K243" i="25"/>
  <c r="I243"/>
  <c r="BE238"/>
  <c r="BE240" s="1"/>
  <c r="I29" i="24" s="1"/>
  <c r="BD238" i="25"/>
  <c r="BC238"/>
  <c r="BB238"/>
  <c r="K238"/>
  <c r="I238"/>
  <c r="G238"/>
  <c r="G240" s="1"/>
  <c r="B29" i="24"/>
  <c r="A29"/>
  <c r="BD240" i="25"/>
  <c r="H29" i="24" s="1"/>
  <c r="BC240" i="25"/>
  <c r="G29" i="24" s="1"/>
  <c r="BB240" i="25"/>
  <c r="F29" i="24" s="1"/>
  <c r="K240" i="25"/>
  <c r="I240"/>
  <c r="BE235"/>
  <c r="BE236" s="1"/>
  <c r="I28" i="24" s="1"/>
  <c r="BD235" i="25"/>
  <c r="BD236" s="1"/>
  <c r="H28" i="24" s="1"/>
  <c r="BC235" i="25"/>
  <c r="BB235"/>
  <c r="BA235"/>
  <c r="K235"/>
  <c r="I235"/>
  <c r="G235"/>
  <c r="B28" i="24"/>
  <c r="A28"/>
  <c r="BC236" i="25"/>
  <c r="G28" i="24" s="1"/>
  <c r="BB236" i="25"/>
  <c r="F28" i="24" s="1"/>
  <c r="BA236" i="25"/>
  <c r="E28" i="24" s="1"/>
  <c r="K236" i="25"/>
  <c r="I236"/>
  <c r="G236"/>
  <c r="BE231"/>
  <c r="BD231"/>
  <c r="BC231"/>
  <c r="BC233" s="1"/>
  <c r="G27" i="24" s="1"/>
  <c r="BB231" i="25"/>
  <c r="BA231"/>
  <c r="K231"/>
  <c r="I231"/>
  <c r="G231"/>
  <c r="B27" i="24"/>
  <c r="A27"/>
  <c r="BE233" i="25"/>
  <c r="I27" i="24" s="1"/>
  <c r="BD233" i="25"/>
  <c r="H27" i="24" s="1"/>
  <c r="BB233" i="25"/>
  <c r="F27" i="24" s="1"/>
  <c r="BA233" i="25"/>
  <c r="E27" i="24" s="1"/>
  <c r="K233" i="25"/>
  <c r="I233"/>
  <c r="G233"/>
  <c r="BE227"/>
  <c r="BD227"/>
  <c r="BC227"/>
  <c r="BB227"/>
  <c r="BB229" s="1"/>
  <c r="F26" i="24" s="1"/>
  <c r="BA227" i="25"/>
  <c r="K227"/>
  <c r="I227"/>
  <c r="G227"/>
  <c r="B26" i="24"/>
  <c r="A26"/>
  <c r="BE229" i="25"/>
  <c r="I26" i="24" s="1"/>
  <c r="BD229" i="25"/>
  <c r="H26" i="24" s="1"/>
  <c r="BC229" i="25"/>
  <c r="G26" i="24" s="1"/>
  <c r="BA229" i="25"/>
  <c r="E26" i="24" s="1"/>
  <c r="K229" i="25"/>
  <c r="I229"/>
  <c r="G229"/>
  <c r="BE224"/>
  <c r="BD224"/>
  <c r="BC224"/>
  <c r="BB224"/>
  <c r="BA224"/>
  <c r="K224"/>
  <c r="I224"/>
  <c r="G224"/>
  <c r="BE222"/>
  <c r="BD222"/>
  <c r="BC222"/>
  <c r="BB222"/>
  <c r="BA222"/>
  <c r="K222"/>
  <c r="I222"/>
  <c r="G222"/>
  <c r="BE220"/>
  <c r="BD220"/>
  <c r="BC220"/>
  <c r="BB220"/>
  <c r="BA220"/>
  <c r="K220"/>
  <c r="I220"/>
  <c r="G220"/>
  <c r="BE217"/>
  <c r="BD217"/>
  <c r="BC217"/>
  <c r="BB217"/>
  <c r="BA217"/>
  <c r="K217"/>
  <c r="I217"/>
  <c r="G217"/>
  <c r="BE215"/>
  <c r="BD215"/>
  <c r="BC215"/>
  <c r="BB215"/>
  <c r="BA215"/>
  <c r="K215"/>
  <c r="I215"/>
  <c r="G215"/>
  <c r="BE212"/>
  <c r="BD212"/>
  <c r="BC212"/>
  <c r="BB212"/>
  <c r="BA212"/>
  <c r="K212"/>
  <c r="I212"/>
  <c r="G212"/>
  <c r="BE209"/>
  <c r="BD209"/>
  <c r="BC209"/>
  <c r="BB209"/>
  <c r="BA209"/>
  <c r="K209"/>
  <c r="I209"/>
  <c r="G209"/>
  <c r="BE204"/>
  <c r="BD204"/>
  <c r="BC204"/>
  <c r="BB204"/>
  <c r="BA204"/>
  <c r="K204"/>
  <c r="I204"/>
  <c r="G204"/>
  <c r="BE203"/>
  <c r="BD203"/>
  <c r="BC203"/>
  <c r="BB203"/>
  <c r="BA203"/>
  <c r="BA225" s="1"/>
  <c r="E25" i="24" s="1"/>
  <c r="K203" i="25"/>
  <c r="I203"/>
  <c r="G203"/>
  <c r="B25" i="24"/>
  <c r="A25"/>
  <c r="BE225" i="25"/>
  <c r="I25" i="24" s="1"/>
  <c r="BD225" i="25"/>
  <c r="H25" i="24" s="1"/>
  <c r="BC225" i="25"/>
  <c r="G25" i="24" s="1"/>
  <c r="BB225" i="25"/>
  <c r="F25" i="24" s="1"/>
  <c r="K225" i="25"/>
  <c r="I225"/>
  <c r="G225"/>
  <c r="BE198"/>
  <c r="BD198"/>
  <c r="BC198"/>
  <c r="BB198"/>
  <c r="K198"/>
  <c r="K201" s="1"/>
  <c r="I198"/>
  <c r="G198"/>
  <c r="BA198" s="1"/>
  <c r="BA201" s="1"/>
  <c r="E24" i="24" s="1"/>
  <c r="B24"/>
  <c r="A24"/>
  <c r="BE201" i="25"/>
  <c r="I24" i="24" s="1"/>
  <c r="BD201" i="25"/>
  <c r="H24" i="24" s="1"/>
  <c r="BC201" i="25"/>
  <c r="G24" i="24" s="1"/>
  <c r="BB201" i="25"/>
  <c r="F24" i="24" s="1"/>
  <c r="I201" i="25"/>
  <c r="G201"/>
  <c r="BE193"/>
  <c r="BD193"/>
  <c r="BC193"/>
  <c r="BB193"/>
  <c r="K193"/>
  <c r="I193"/>
  <c r="I196" s="1"/>
  <c r="G193"/>
  <c r="BA193" s="1"/>
  <c r="BA196" s="1"/>
  <c r="E23" i="24" s="1"/>
  <c r="B23"/>
  <c r="A23"/>
  <c r="BE196" i="25"/>
  <c r="I23" i="24" s="1"/>
  <c r="BD196" i="25"/>
  <c r="H23" i="24" s="1"/>
  <c r="BC196" i="25"/>
  <c r="G23" i="24" s="1"/>
  <c r="BB196" i="25"/>
  <c r="F23" i="24" s="1"/>
  <c r="K196" i="25"/>
  <c r="G196"/>
  <c r="BE188"/>
  <c r="BD188"/>
  <c r="BC188"/>
  <c r="BB188"/>
  <c r="K188"/>
  <c r="I188"/>
  <c r="G188"/>
  <c r="BA188" s="1"/>
  <c r="BE185"/>
  <c r="BD185"/>
  <c r="BC185"/>
  <c r="BB185"/>
  <c r="K185"/>
  <c r="I185"/>
  <c r="G185"/>
  <c r="BA185" s="1"/>
  <c r="BE183"/>
  <c r="BD183"/>
  <c r="BC183"/>
  <c r="BB183"/>
  <c r="K183"/>
  <c r="I183"/>
  <c r="G183"/>
  <c r="BA183" s="1"/>
  <c r="BE182"/>
  <c r="BD182"/>
  <c r="BC182"/>
  <c r="BB182"/>
  <c r="K182"/>
  <c r="I182"/>
  <c r="G182"/>
  <c r="BA182" s="1"/>
  <c r="BE180"/>
  <c r="BD180"/>
  <c r="BC180"/>
  <c r="BB180"/>
  <c r="K180"/>
  <c r="I180"/>
  <c r="G180"/>
  <c r="BA180" s="1"/>
  <c r="BE176"/>
  <c r="BD176"/>
  <c r="BC176"/>
  <c r="BB176"/>
  <c r="K176"/>
  <c r="I176"/>
  <c r="G176"/>
  <c r="G191" s="1"/>
  <c r="B22" i="24"/>
  <c r="A22"/>
  <c r="BE191" i="25"/>
  <c r="I22" i="24" s="1"/>
  <c r="BD191" i="25"/>
  <c r="H22" i="24" s="1"/>
  <c r="BC191" i="25"/>
  <c r="G22" i="24" s="1"/>
  <c r="BB191" i="25"/>
  <c r="F22" i="24" s="1"/>
  <c r="K191" i="25"/>
  <c r="I191"/>
  <c r="BE172"/>
  <c r="BD172"/>
  <c r="BC172"/>
  <c r="BB172"/>
  <c r="K172"/>
  <c r="I172"/>
  <c r="G172"/>
  <c r="BA172" s="1"/>
  <c r="BA174" s="1"/>
  <c r="E21" i="24" s="1"/>
  <c r="BE171" i="25"/>
  <c r="BD171"/>
  <c r="BC171"/>
  <c r="BB171"/>
  <c r="BA171"/>
  <c r="K171"/>
  <c r="I171"/>
  <c r="G171"/>
  <c r="BE170"/>
  <c r="BE174" s="1"/>
  <c r="I21" i="24" s="1"/>
  <c r="BD170" i="25"/>
  <c r="BC170"/>
  <c r="BB170"/>
  <c r="BA170"/>
  <c r="K170"/>
  <c r="I170"/>
  <c r="G170"/>
  <c r="B21" i="24"/>
  <c r="A21"/>
  <c r="BD174" i="25"/>
  <c r="H21" i="24" s="1"/>
  <c r="BC174" i="25"/>
  <c r="G21" i="24" s="1"/>
  <c r="BB174" i="25"/>
  <c r="F21" i="24" s="1"/>
  <c r="K174" i="25"/>
  <c r="I174"/>
  <c r="G174"/>
  <c r="BE166"/>
  <c r="BD166"/>
  <c r="BC166"/>
  <c r="BB166"/>
  <c r="BA166"/>
  <c r="K166"/>
  <c r="I166"/>
  <c r="G166"/>
  <c r="BE164"/>
  <c r="BD164"/>
  <c r="BC164"/>
  <c r="BB164"/>
  <c r="BA164"/>
  <c r="K164"/>
  <c r="I164"/>
  <c r="G164"/>
  <c r="BE162"/>
  <c r="BD162"/>
  <c r="BC162"/>
  <c r="BB162"/>
  <c r="BA162"/>
  <c r="K162"/>
  <c r="I162"/>
  <c r="G162"/>
  <c r="BE159"/>
  <c r="BD159"/>
  <c r="BD168" s="1"/>
  <c r="H20" i="24" s="1"/>
  <c r="BC159" i="25"/>
  <c r="BB159"/>
  <c r="BA159"/>
  <c r="K159"/>
  <c r="I159"/>
  <c r="G159"/>
  <c r="B20" i="24"/>
  <c r="A20"/>
  <c r="BE168" i="25"/>
  <c r="I20" i="24" s="1"/>
  <c r="BC168" i="25"/>
  <c r="G20" i="24" s="1"/>
  <c r="BB168" i="25"/>
  <c r="F20" i="24" s="1"/>
  <c r="BA168" i="25"/>
  <c r="E20" i="24" s="1"/>
  <c r="K168" i="25"/>
  <c r="I168"/>
  <c r="G168"/>
  <c r="BE155"/>
  <c r="BD155"/>
  <c r="BC155"/>
  <c r="BC157" s="1"/>
  <c r="G19" i="24" s="1"/>
  <c r="BB155" i="25"/>
  <c r="BA155"/>
  <c r="K155"/>
  <c r="I155"/>
  <c r="G155"/>
  <c r="B19" i="24"/>
  <c r="A19"/>
  <c r="BE157" i="25"/>
  <c r="I19" i="24" s="1"/>
  <c r="BD157" i="25"/>
  <c r="H19" i="24" s="1"/>
  <c r="BB157" i="25"/>
  <c r="F19" i="24" s="1"/>
  <c r="BA157" i="25"/>
  <c r="E19" i="24" s="1"/>
  <c r="K157" i="25"/>
  <c r="I157"/>
  <c r="G157"/>
  <c r="BE149"/>
  <c r="BD149"/>
  <c r="BC149"/>
  <c r="BB149"/>
  <c r="BB153" s="1"/>
  <c r="F18" i="24" s="1"/>
  <c r="BA149" i="25"/>
  <c r="K149"/>
  <c r="I149"/>
  <c r="G149"/>
  <c r="B18" i="24"/>
  <c r="A18"/>
  <c r="BE153" i="25"/>
  <c r="I18" i="24" s="1"/>
  <c r="BD153" i="25"/>
  <c r="H18" i="24" s="1"/>
  <c r="BC153" i="25"/>
  <c r="G18" i="24" s="1"/>
  <c r="BA153" i="25"/>
  <c r="E18" i="24" s="1"/>
  <c r="K153" i="25"/>
  <c r="I153"/>
  <c r="G153"/>
  <c r="BE145"/>
  <c r="BD145"/>
  <c r="BC145"/>
  <c r="BB145"/>
  <c r="BA145"/>
  <c r="BA147" s="1"/>
  <c r="E17" i="24" s="1"/>
  <c r="K145" i="25"/>
  <c r="I145"/>
  <c r="G145"/>
  <c r="B17" i="24"/>
  <c r="A17"/>
  <c r="BE147" i="25"/>
  <c r="I17" i="24" s="1"/>
  <c r="BD147" i="25"/>
  <c r="H17" i="24" s="1"/>
  <c r="BC147" i="25"/>
  <c r="G17" i="24" s="1"/>
  <c r="BB147" i="25"/>
  <c r="F17" i="24" s="1"/>
  <c r="K147" i="25"/>
  <c r="I147"/>
  <c r="G147"/>
  <c r="BE140"/>
  <c r="BD140"/>
  <c r="BC140"/>
  <c r="BB140"/>
  <c r="K140"/>
  <c r="I140"/>
  <c r="G140"/>
  <c r="BA140" s="1"/>
  <c r="BE139"/>
  <c r="BD139"/>
  <c r="BC139"/>
  <c r="BB139"/>
  <c r="K139"/>
  <c r="I139"/>
  <c r="G139"/>
  <c r="BA139" s="1"/>
  <c r="BE137"/>
  <c r="BD137"/>
  <c r="BC137"/>
  <c r="BB137"/>
  <c r="K137"/>
  <c r="I137"/>
  <c r="G137"/>
  <c r="BA137" s="1"/>
  <c r="BE134"/>
  <c r="BD134"/>
  <c r="BC134"/>
  <c r="BB134"/>
  <c r="K134"/>
  <c r="I134"/>
  <c r="G134"/>
  <c r="BA134" s="1"/>
  <c r="BE131"/>
  <c r="BD131"/>
  <c r="BC131"/>
  <c r="BB131"/>
  <c r="K131"/>
  <c r="I131"/>
  <c r="G131"/>
  <c r="BA131" s="1"/>
  <c r="BE128"/>
  <c r="BD128"/>
  <c r="BC128"/>
  <c r="BB128"/>
  <c r="K128"/>
  <c r="I128"/>
  <c r="G128"/>
  <c r="BA128" s="1"/>
  <c r="BE126"/>
  <c r="BD126"/>
  <c r="BC126"/>
  <c r="BB126"/>
  <c r="K126"/>
  <c r="I126"/>
  <c r="G126"/>
  <c r="BA126" s="1"/>
  <c r="BE123"/>
  <c r="BD123"/>
  <c r="BC123"/>
  <c r="BB123"/>
  <c r="K123"/>
  <c r="K143" s="1"/>
  <c r="I123"/>
  <c r="G123"/>
  <c r="BA123" s="1"/>
  <c r="B16" i="24"/>
  <c r="A16"/>
  <c r="BE143" i="25"/>
  <c r="I16" i="24" s="1"/>
  <c r="BD143" i="25"/>
  <c r="H16" i="24" s="1"/>
  <c r="BC143" i="25"/>
  <c r="G16" i="24" s="1"/>
  <c r="BB143" i="25"/>
  <c r="F16" i="24" s="1"/>
  <c r="I143" i="25"/>
  <c r="G143"/>
  <c r="BE117"/>
  <c r="BD117"/>
  <c r="BC117"/>
  <c r="BB117"/>
  <c r="K117"/>
  <c r="I117"/>
  <c r="I121" s="1"/>
  <c r="G117"/>
  <c r="BA117" s="1"/>
  <c r="BA121" s="1"/>
  <c r="E15" i="24" s="1"/>
  <c r="B15"/>
  <c r="A15"/>
  <c r="BE121" i="25"/>
  <c r="I15" i="24" s="1"/>
  <c r="BD121" i="25"/>
  <c r="H15" i="24" s="1"/>
  <c r="BC121" i="25"/>
  <c r="G15" i="24" s="1"/>
  <c r="BB121" i="25"/>
  <c r="F15" i="24" s="1"/>
  <c r="K121" i="25"/>
  <c r="G121"/>
  <c r="BE114"/>
  <c r="BD114"/>
  <c r="BC114"/>
  <c r="BB114"/>
  <c r="K114"/>
  <c r="I114"/>
  <c r="G114"/>
  <c r="G115" s="1"/>
  <c r="B14" i="24"/>
  <c r="A14"/>
  <c r="BE115" i="25"/>
  <c r="I14" i="24" s="1"/>
  <c r="BD115" i="25"/>
  <c r="H14" i="24" s="1"/>
  <c r="BC115" i="25"/>
  <c r="G14" i="24" s="1"/>
  <c r="BB115" i="25"/>
  <c r="F14" i="24" s="1"/>
  <c r="K115" i="25"/>
  <c r="I115"/>
  <c r="BE110"/>
  <c r="BD110"/>
  <c r="BC110"/>
  <c r="BB110"/>
  <c r="BA110"/>
  <c r="K110"/>
  <c r="I110"/>
  <c r="G110"/>
  <c r="BE108"/>
  <c r="BD108"/>
  <c r="BC108"/>
  <c r="BB108"/>
  <c r="BA108"/>
  <c r="K108"/>
  <c r="I108"/>
  <c r="G108"/>
  <c r="BE106"/>
  <c r="BD106"/>
  <c r="BC106"/>
  <c r="BB106"/>
  <c r="BA106"/>
  <c r="K106"/>
  <c r="I106"/>
  <c r="G106"/>
  <c r="BE105"/>
  <c r="BD105"/>
  <c r="BC105"/>
  <c r="BB105"/>
  <c r="BA105"/>
  <c r="K105"/>
  <c r="I105"/>
  <c r="G105"/>
  <c r="BE103"/>
  <c r="BD103"/>
  <c r="BC103"/>
  <c r="BB103"/>
  <c r="BA103"/>
  <c r="K103"/>
  <c r="I103"/>
  <c r="G103"/>
  <c r="BE102"/>
  <c r="BE112" s="1"/>
  <c r="I13" i="24" s="1"/>
  <c r="BD102" i="25"/>
  <c r="BC102"/>
  <c r="BB102"/>
  <c r="BA102"/>
  <c r="K102"/>
  <c r="I102"/>
  <c r="G102"/>
  <c r="B13" i="24"/>
  <c r="A13"/>
  <c r="BD112" i="25"/>
  <c r="H13" i="24" s="1"/>
  <c r="BC112" i="25"/>
  <c r="G13" i="24" s="1"/>
  <c r="BB112" i="25"/>
  <c r="F13" i="24" s="1"/>
  <c r="BA112" i="25"/>
  <c r="E13" i="24" s="1"/>
  <c r="K112" i="25"/>
  <c r="I112"/>
  <c r="G112"/>
  <c r="BE91"/>
  <c r="BD91"/>
  <c r="BC91"/>
  <c r="BB91"/>
  <c r="BA91"/>
  <c r="K91"/>
  <c r="I91"/>
  <c r="G91"/>
  <c r="BE90"/>
  <c r="BD90"/>
  <c r="BD100" s="1"/>
  <c r="H12" i="24" s="1"/>
  <c r="BC90" i="25"/>
  <c r="BB90"/>
  <c r="BA90"/>
  <c r="K90"/>
  <c r="I90"/>
  <c r="G90"/>
  <c r="B12" i="24"/>
  <c r="A12"/>
  <c r="BE100" i="25"/>
  <c r="I12" i="24" s="1"/>
  <c r="BC100" i="25"/>
  <c r="G12" i="24" s="1"/>
  <c r="BB100" i="25"/>
  <c r="F12" i="24" s="1"/>
  <c r="BA100" i="25"/>
  <c r="E12" i="24" s="1"/>
  <c r="K100" i="25"/>
  <c r="I100"/>
  <c r="G100"/>
  <c r="BE84"/>
  <c r="BD84"/>
  <c r="BC84"/>
  <c r="BB84"/>
  <c r="BA84"/>
  <c r="K84"/>
  <c r="I84"/>
  <c r="G84"/>
  <c r="BE82"/>
  <c r="BD82"/>
  <c r="BC82"/>
  <c r="BC88" s="1"/>
  <c r="G11" i="24" s="1"/>
  <c r="BB82" i="25"/>
  <c r="BA82"/>
  <c r="K82"/>
  <c r="I82"/>
  <c r="G82"/>
  <c r="B11" i="24"/>
  <c r="A11"/>
  <c r="BE88" i="25"/>
  <c r="I11" i="24" s="1"/>
  <c r="BD88" i="25"/>
  <c r="H11" i="24" s="1"/>
  <c r="BB88" i="25"/>
  <c r="F11" i="24" s="1"/>
  <c r="BA88" i="25"/>
  <c r="E11" i="24" s="1"/>
  <c r="K88" i="25"/>
  <c r="I88"/>
  <c r="G88"/>
  <c r="BE79"/>
  <c r="BD79"/>
  <c r="BC79"/>
  <c r="BB79"/>
  <c r="BA79"/>
  <c r="K79"/>
  <c r="I79"/>
  <c r="G79"/>
  <c r="BE78"/>
  <c r="BD78"/>
  <c r="BC78"/>
  <c r="BB78"/>
  <c r="BA78"/>
  <c r="K78"/>
  <c r="I78"/>
  <c r="G78"/>
  <c r="BE77"/>
  <c r="BD77"/>
  <c r="BC77"/>
  <c r="BB77"/>
  <c r="BA77"/>
  <c r="K77"/>
  <c r="I77"/>
  <c r="G77"/>
  <c r="BE75"/>
  <c r="BD75"/>
  <c r="BC75"/>
  <c r="BB75"/>
  <c r="BB80" s="1"/>
  <c r="F10" i="24" s="1"/>
  <c r="BA75" i="25"/>
  <c r="K75"/>
  <c r="I75"/>
  <c r="G75"/>
  <c r="B10" i="24"/>
  <c r="A10"/>
  <c r="BE80" i="25"/>
  <c r="I10" i="24" s="1"/>
  <c r="BD80" i="25"/>
  <c r="H10" i="24" s="1"/>
  <c r="BC80" i="25"/>
  <c r="G10" i="24" s="1"/>
  <c r="BA80" i="25"/>
  <c r="E10" i="24" s="1"/>
  <c r="K80" i="25"/>
  <c r="I80"/>
  <c r="G80"/>
  <c r="BE70"/>
  <c r="BD70"/>
  <c r="BC70"/>
  <c r="BB70"/>
  <c r="BA70"/>
  <c r="K70"/>
  <c r="I70"/>
  <c r="G70"/>
  <c r="BE67"/>
  <c r="BD67"/>
  <c r="BC67"/>
  <c r="BB67"/>
  <c r="BA67"/>
  <c r="K67"/>
  <c r="I67"/>
  <c r="G67"/>
  <c r="BE66"/>
  <c r="BD66"/>
  <c r="BC66"/>
  <c r="BB66"/>
  <c r="BA66"/>
  <c r="K66"/>
  <c r="I66"/>
  <c r="G66"/>
  <c r="BE58"/>
  <c r="BD58"/>
  <c r="BC58"/>
  <c r="BB58"/>
  <c r="BA58"/>
  <c r="K58"/>
  <c r="I58"/>
  <c r="G58"/>
  <c r="BE57"/>
  <c r="BD57"/>
  <c r="BC57"/>
  <c r="BB57"/>
  <c r="BA57"/>
  <c r="K57"/>
  <c r="I57"/>
  <c r="G57"/>
  <c r="BE45"/>
  <c r="BD45"/>
  <c r="BC45"/>
  <c r="BB45"/>
  <c r="BA45"/>
  <c r="K45"/>
  <c r="I45"/>
  <c r="G45"/>
  <c r="BE37"/>
  <c r="BD37"/>
  <c r="BC37"/>
  <c r="BB37"/>
  <c r="BA37"/>
  <c r="K37"/>
  <c r="I37"/>
  <c r="G37"/>
  <c r="BE34"/>
  <c r="BD34"/>
  <c r="BC34"/>
  <c r="BB34"/>
  <c r="BA34"/>
  <c r="BA73" s="1"/>
  <c r="E9" i="24" s="1"/>
  <c r="K34" i="25"/>
  <c r="I34"/>
  <c r="G34"/>
  <c r="B9" i="24"/>
  <c r="A9"/>
  <c r="BE73" i="25"/>
  <c r="I9" i="24" s="1"/>
  <c r="BD73" i="25"/>
  <c r="H9" i="24" s="1"/>
  <c r="BC73" i="25"/>
  <c r="G9" i="24" s="1"/>
  <c r="BB73" i="25"/>
  <c r="F9" i="24" s="1"/>
  <c r="K73" i="25"/>
  <c r="I73"/>
  <c r="G73"/>
  <c r="BE30"/>
  <c r="BD30"/>
  <c r="BC30"/>
  <c r="BB30"/>
  <c r="K30"/>
  <c r="K32" s="1"/>
  <c r="I30"/>
  <c r="G30"/>
  <c r="BA30" s="1"/>
  <c r="BA32" s="1"/>
  <c r="E8" i="24" s="1"/>
  <c r="B8"/>
  <c r="A8"/>
  <c r="BE32" i="25"/>
  <c r="I8" i="24" s="1"/>
  <c r="BD32" i="25"/>
  <c r="H8" i="24" s="1"/>
  <c r="BC32" i="25"/>
  <c r="G8" i="24" s="1"/>
  <c r="BB32" i="25"/>
  <c r="F8" i="24" s="1"/>
  <c r="I32" i="25"/>
  <c r="G32"/>
  <c r="BE26"/>
  <c r="BD26"/>
  <c r="BC26"/>
  <c r="BB26"/>
  <c r="K26"/>
  <c r="I26"/>
  <c r="G26"/>
  <c r="BA26" s="1"/>
  <c r="BE24"/>
  <c r="BD24"/>
  <c r="BC24"/>
  <c r="BB24"/>
  <c r="K24"/>
  <c r="I24"/>
  <c r="G24"/>
  <c r="BA24" s="1"/>
  <c r="BE23"/>
  <c r="BD23"/>
  <c r="BC23"/>
  <c r="BB23"/>
  <c r="K23"/>
  <c r="I23"/>
  <c r="G23"/>
  <c r="BA23" s="1"/>
  <c r="BE22"/>
  <c r="BD22"/>
  <c r="BC22"/>
  <c r="BB22"/>
  <c r="K22"/>
  <c r="I22"/>
  <c r="G22"/>
  <c r="BA22" s="1"/>
  <c r="BE19"/>
  <c r="BD19"/>
  <c r="BC19"/>
  <c r="BB19"/>
  <c r="K19"/>
  <c r="I19"/>
  <c r="G19"/>
  <c r="BA19" s="1"/>
  <c r="BE17"/>
  <c r="BD17"/>
  <c r="BC17"/>
  <c r="BB17"/>
  <c r="K17"/>
  <c r="I17"/>
  <c r="G17"/>
  <c r="BA17" s="1"/>
  <c r="BE16"/>
  <c r="BD16"/>
  <c r="BC16"/>
  <c r="BB16"/>
  <c r="K16"/>
  <c r="I16"/>
  <c r="G16"/>
  <c r="BA16" s="1"/>
  <c r="BE15"/>
  <c r="BD15"/>
  <c r="BC15"/>
  <c r="BB15"/>
  <c r="K15"/>
  <c r="I15"/>
  <c r="G15"/>
  <c r="BA15" s="1"/>
  <c r="BE12"/>
  <c r="BD12"/>
  <c r="BC12"/>
  <c r="BB12"/>
  <c r="K12"/>
  <c r="I12"/>
  <c r="G12"/>
  <c r="BA12" s="1"/>
  <c r="BE10"/>
  <c r="BD10"/>
  <c r="BC10"/>
  <c r="BB10"/>
  <c r="K10"/>
  <c r="I10"/>
  <c r="G10"/>
  <c r="BA10" s="1"/>
  <c r="BE9"/>
  <c r="BD9"/>
  <c r="BC9"/>
  <c r="BB9"/>
  <c r="K9"/>
  <c r="I9"/>
  <c r="G9"/>
  <c r="BA9" s="1"/>
  <c r="BE8"/>
  <c r="BD8"/>
  <c r="BC8"/>
  <c r="BB8"/>
  <c r="K8"/>
  <c r="I8"/>
  <c r="I28" s="1"/>
  <c r="G8"/>
  <c r="BA8" s="1"/>
  <c r="B7" i="24"/>
  <c r="A7"/>
  <c r="BE28" i="25"/>
  <c r="I7" i="24" s="1"/>
  <c r="BD28" i="25"/>
  <c r="H7" i="24" s="1"/>
  <c r="BC28" i="25"/>
  <c r="G7" i="24" s="1"/>
  <c r="BB28" i="25"/>
  <c r="F7" i="24" s="1"/>
  <c r="K28" i="25"/>
  <c r="G28"/>
  <c r="E4"/>
  <c r="F3"/>
  <c r="C33" i="23"/>
  <c r="F33" s="1"/>
  <c r="C31"/>
  <c r="G7"/>
  <c r="H42" i="21"/>
  <c r="G23" i="20" s="1"/>
  <c r="I41" i="21"/>
  <c r="G21" i="20"/>
  <c r="D21"/>
  <c r="I40" i="21"/>
  <c r="D20" i="20"/>
  <c r="I39" i="21"/>
  <c r="G20" i="20" s="1"/>
  <c r="D19"/>
  <c r="I38" i="21"/>
  <c r="G19" i="20" s="1"/>
  <c r="G18"/>
  <c r="D18"/>
  <c r="I37" i="21"/>
  <c r="G17" i="20"/>
  <c r="D17"/>
  <c r="I36" i="21"/>
  <c r="G16" i="20"/>
  <c r="D16"/>
  <c r="I35" i="21"/>
  <c r="D15" i="20"/>
  <c r="I34" i="21"/>
  <c r="G15" i="20" s="1"/>
  <c r="BE206" i="22"/>
  <c r="BD206"/>
  <c r="BC206"/>
  <c r="BB206"/>
  <c r="BA206"/>
  <c r="K206"/>
  <c r="I206"/>
  <c r="G206"/>
  <c r="BE204"/>
  <c r="BD204"/>
  <c r="BC204"/>
  <c r="BB204"/>
  <c r="BA204"/>
  <c r="K204"/>
  <c r="I204"/>
  <c r="G204"/>
  <c r="BE203"/>
  <c r="BD203"/>
  <c r="BC203"/>
  <c r="BB203"/>
  <c r="BB207" s="1"/>
  <c r="F28" i="21" s="1"/>
  <c r="BA203" i="22"/>
  <c r="K203"/>
  <c r="I203"/>
  <c r="G203"/>
  <c r="B28" i="21"/>
  <c r="A28"/>
  <c r="BE207" i="22"/>
  <c r="I28" i="21" s="1"/>
  <c r="BD207" i="22"/>
  <c r="H28" i="21" s="1"/>
  <c r="BC207" i="22"/>
  <c r="G28" i="21" s="1"/>
  <c r="BA207" i="22"/>
  <c r="E28" i="21" s="1"/>
  <c r="K207" i="22"/>
  <c r="I207"/>
  <c r="G207"/>
  <c r="BE200"/>
  <c r="BD200"/>
  <c r="BC200"/>
  <c r="BA200"/>
  <c r="BA201" s="1"/>
  <c r="E27" i="21" s="1"/>
  <c r="K200" i="22"/>
  <c r="I200"/>
  <c r="G200"/>
  <c r="BB200" s="1"/>
  <c r="BB201" s="1"/>
  <c r="F27" i="21" s="1"/>
  <c r="B27"/>
  <c r="A27"/>
  <c r="BE201" i="22"/>
  <c r="I27" i="21" s="1"/>
  <c r="BD201" i="22"/>
  <c r="H27" i="21" s="1"/>
  <c r="BC201" i="22"/>
  <c r="G27" i="21" s="1"/>
  <c r="K201" i="22"/>
  <c r="I201"/>
  <c r="G201"/>
  <c r="BE197"/>
  <c r="BD197"/>
  <c r="BC197"/>
  <c r="BB197"/>
  <c r="K197"/>
  <c r="K198" s="1"/>
  <c r="I197"/>
  <c r="G197"/>
  <c r="BA197" s="1"/>
  <c r="BA198" s="1"/>
  <c r="E26" i="21" s="1"/>
  <c r="B26"/>
  <c r="A26"/>
  <c r="BE198" i="22"/>
  <c r="I26" i="21" s="1"/>
  <c r="BD198" i="22"/>
  <c r="H26" i="21" s="1"/>
  <c r="BC198" i="22"/>
  <c r="G26" i="21" s="1"/>
  <c r="BB198" i="22"/>
  <c r="F26" i="21" s="1"/>
  <c r="I198" i="22"/>
  <c r="G198"/>
  <c r="BE193"/>
  <c r="BD193"/>
  <c r="BC193"/>
  <c r="BB193"/>
  <c r="K193"/>
  <c r="I193"/>
  <c r="I195" s="1"/>
  <c r="G193"/>
  <c r="BA193" s="1"/>
  <c r="BA195" s="1"/>
  <c r="E25" i="21" s="1"/>
  <c r="B25"/>
  <c r="A25"/>
  <c r="BE195" i="22"/>
  <c r="I25" i="21" s="1"/>
  <c r="BD195" i="22"/>
  <c r="H25" i="21" s="1"/>
  <c r="BC195" i="22"/>
  <c r="G25" i="21" s="1"/>
  <c r="BB195" i="22"/>
  <c r="F25" i="21" s="1"/>
  <c r="K195" i="22"/>
  <c r="G195"/>
  <c r="BE187"/>
  <c r="BD187"/>
  <c r="BC187"/>
  <c r="BB187"/>
  <c r="K187"/>
  <c r="I187"/>
  <c r="G187"/>
  <c r="BA187" s="1"/>
  <c r="BE185"/>
  <c r="BD185"/>
  <c r="BC185"/>
  <c r="BB185"/>
  <c r="K185"/>
  <c r="I185"/>
  <c r="G185"/>
  <c r="G191" s="1"/>
  <c r="B24" i="21"/>
  <c r="A24"/>
  <c r="BE191" i="22"/>
  <c r="I24" i="21" s="1"/>
  <c r="BD191" i="22"/>
  <c r="H24" i="21" s="1"/>
  <c r="BC191" i="22"/>
  <c r="G24" i="21" s="1"/>
  <c r="BB191" i="22"/>
  <c r="F24" i="21" s="1"/>
  <c r="K191" i="22"/>
  <c r="I191"/>
  <c r="BE181"/>
  <c r="BE183" s="1"/>
  <c r="I23" i="21" s="1"/>
  <c r="BD181" i="22"/>
  <c r="BC181"/>
  <c r="BB181"/>
  <c r="K181"/>
  <c r="I181"/>
  <c r="G181"/>
  <c r="BA181" s="1"/>
  <c r="BA183" s="1"/>
  <c r="E23" i="21" s="1"/>
  <c r="B23"/>
  <c r="A23"/>
  <c r="BD183" i="22"/>
  <c r="H23" i="21" s="1"/>
  <c r="BC183" i="22"/>
  <c r="G23" i="21" s="1"/>
  <c r="BB183" i="22"/>
  <c r="F23" i="21" s="1"/>
  <c r="K183" i="22"/>
  <c r="I183"/>
  <c r="G183"/>
  <c r="BE177"/>
  <c r="BD177"/>
  <c r="BD179" s="1"/>
  <c r="H22" i="21" s="1"/>
  <c r="BC177" i="22"/>
  <c r="BB177"/>
  <c r="BA177"/>
  <c r="K177"/>
  <c r="I177"/>
  <c r="G177"/>
  <c r="B22" i="21"/>
  <c r="A22"/>
  <c r="BE179" i="22"/>
  <c r="I22" i="21" s="1"/>
  <c r="BC179" i="22"/>
  <c r="G22" i="21" s="1"/>
  <c r="BB179" i="22"/>
  <c r="F22" i="21" s="1"/>
  <c r="BA179" i="22"/>
  <c r="E22" i="21" s="1"/>
  <c r="K179" i="22"/>
  <c r="I179"/>
  <c r="G179"/>
  <c r="BE173"/>
  <c r="BD173"/>
  <c r="BC173"/>
  <c r="BB173"/>
  <c r="BA173"/>
  <c r="K173"/>
  <c r="I173"/>
  <c r="G173"/>
  <c r="BE171"/>
  <c r="BD171"/>
  <c r="BC171"/>
  <c r="BB171"/>
  <c r="BA171"/>
  <c r="K171"/>
  <c r="I171"/>
  <c r="G171"/>
  <c r="BE168"/>
  <c r="BD168"/>
  <c r="BC168"/>
  <c r="BB168"/>
  <c r="BA168"/>
  <c r="K168"/>
  <c r="I168"/>
  <c r="G168"/>
  <c r="BE166"/>
  <c r="BD166"/>
  <c r="BC166"/>
  <c r="BB166"/>
  <c r="BA166"/>
  <c r="K166"/>
  <c r="I166"/>
  <c r="G166"/>
  <c r="BE165"/>
  <c r="BE175" s="1"/>
  <c r="I21" i="21" s="1"/>
  <c r="BD165" i="22"/>
  <c r="BC165"/>
  <c r="BC175" s="1"/>
  <c r="G21" i="21" s="1"/>
  <c r="BB165" i="22"/>
  <c r="BA165"/>
  <c r="K165"/>
  <c r="I165"/>
  <c r="G165"/>
  <c r="B21" i="21"/>
  <c r="A21"/>
  <c r="BD175" i="22"/>
  <c r="H21" i="21" s="1"/>
  <c r="BB175" i="22"/>
  <c r="F21" i="21" s="1"/>
  <c r="BA175" i="22"/>
  <c r="E21" i="21" s="1"/>
  <c r="K175" i="22"/>
  <c r="I175"/>
  <c r="G175"/>
  <c r="BE160"/>
  <c r="BD160"/>
  <c r="BD163" s="1"/>
  <c r="H20" i="21" s="1"/>
  <c r="BC160" i="22"/>
  <c r="BB160"/>
  <c r="BB163" s="1"/>
  <c r="F20" i="21" s="1"/>
  <c r="BA160" i="22"/>
  <c r="K160"/>
  <c r="I160"/>
  <c r="G160"/>
  <c r="B20" i="21"/>
  <c r="A20"/>
  <c r="BE163" i="22"/>
  <c r="I20" i="21" s="1"/>
  <c r="BC163" i="22"/>
  <c r="G20" i="21" s="1"/>
  <c r="BA163" i="22"/>
  <c r="E20" i="21" s="1"/>
  <c r="K163" i="22"/>
  <c r="I163"/>
  <c r="G163"/>
  <c r="BE156"/>
  <c r="BD156"/>
  <c r="BC156"/>
  <c r="BC158" s="1"/>
  <c r="G19" i="21" s="1"/>
  <c r="BB156" i="22"/>
  <c r="BA156"/>
  <c r="BA158" s="1"/>
  <c r="E19" i="21" s="1"/>
  <c r="K156" i="22"/>
  <c r="I156"/>
  <c r="G156"/>
  <c r="B19" i="21"/>
  <c r="A19"/>
  <c r="BE158" i="22"/>
  <c r="I19" i="21" s="1"/>
  <c r="BD158" i="22"/>
  <c r="H19" i="21" s="1"/>
  <c r="BB158" i="22"/>
  <c r="F19" i="21" s="1"/>
  <c r="K158" i="22"/>
  <c r="I158"/>
  <c r="G158"/>
  <c r="BE150"/>
  <c r="BD150"/>
  <c r="BC150"/>
  <c r="BB150"/>
  <c r="K150"/>
  <c r="I150"/>
  <c r="G150"/>
  <c r="BA150" s="1"/>
  <c r="BE147"/>
  <c r="BD147"/>
  <c r="BC147"/>
  <c r="BB147"/>
  <c r="K147"/>
  <c r="I147"/>
  <c r="G147"/>
  <c r="BA147" s="1"/>
  <c r="BE146"/>
  <c r="BD146"/>
  <c r="BC146"/>
  <c r="BB146"/>
  <c r="K146"/>
  <c r="I146"/>
  <c r="G146"/>
  <c r="BA146" s="1"/>
  <c r="BE142"/>
  <c r="BD142"/>
  <c r="BC142"/>
  <c r="BB142"/>
  <c r="K142"/>
  <c r="K154" s="1"/>
  <c r="I142"/>
  <c r="G142"/>
  <c r="BA142" s="1"/>
  <c r="B18" i="21"/>
  <c r="A18"/>
  <c r="BE154" i="22"/>
  <c r="I18" i="21" s="1"/>
  <c r="BD154" i="22"/>
  <c r="H18" i="21" s="1"/>
  <c r="BC154" i="22"/>
  <c r="G18" i="21" s="1"/>
  <c r="BB154" i="22"/>
  <c r="F18" i="21" s="1"/>
  <c r="I154" i="22"/>
  <c r="G154"/>
  <c r="BE137"/>
  <c r="BD137"/>
  <c r="BC137"/>
  <c r="BB137"/>
  <c r="K137"/>
  <c r="I137"/>
  <c r="I140" s="1"/>
  <c r="G137"/>
  <c r="BA137" s="1"/>
  <c r="BA140" s="1"/>
  <c r="E17" i="21" s="1"/>
  <c r="B17"/>
  <c r="A17"/>
  <c r="BE140" i="22"/>
  <c r="I17" i="21" s="1"/>
  <c r="BD140" i="22"/>
  <c r="H17" i="21" s="1"/>
  <c r="BC140" i="22"/>
  <c r="G17" i="21" s="1"/>
  <c r="BB140" i="22"/>
  <c r="F17" i="21" s="1"/>
  <c r="K140" i="22"/>
  <c r="G140"/>
  <c r="BE132"/>
  <c r="BD132"/>
  <c r="BC132"/>
  <c r="BB132"/>
  <c r="K132"/>
  <c r="I132"/>
  <c r="G132"/>
  <c r="G135" s="1"/>
  <c r="B16" i="21"/>
  <c r="A16"/>
  <c r="BE135" i="22"/>
  <c r="I16" i="21" s="1"/>
  <c r="BD135" i="22"/>
  <c r="H16" i="21" s="1"/>
  <c r="BC135" i="22"/>
  <c r="G16" i="21" s="1"/>
  <c r="BB135" i="22"/>
  <c r="F16" i="21" s="1"/>
  <c r="K135" i="22"/>
  <c r="I135"/>
  <c r="BE127"/>
  <c r="BD127"/>
  <c r="BC127"/>
  <c r="BB127"/>
  <c r="K127"/>
  <c r="I127"/>
  <c r="G127"/>
  <c r="BA127" s="1"/>
  <c r="BA130" s="1"/>
  <c r="E15" i="21" s="1"/>
  <c r="BE124" i="22"/>
  <c r="BD124"/>
  <c r="BC124"/>
  <c r="BB124"/>
  <c r="BA124"/>
  <c r="K124"/>
  <c r="I124"/>
  <c r="G124"/>
  <c r="BE122"/>
  <c r="BD122"/>
  <c r="BC122"/>
  <c r="BB122"/>
  <c r="BA122"/>
  <c r="K122"/>
  <c r="I122"/>
  <c r="G122"/>
  <c r="BE119"/>
  <c r="BE130" s="1"/>
  <c r="I15" i="21" s="1"/>
  <c r="BD119" i="22"/>
  <c r="BC119"/>
  <c r="BB119"/>
  <c r="BA119"/>
  <c r="K119"/>
  <c r="I119"/>
  <c r="G119"/>
  <c r="B15" i="21"/>
  <c r="A15"/>
  <c r="BD130" i="22"/>
  <c r="H15" i="21" s="1"/>
  <c r="BC130" i="22"/>
  <c r="G15" i="21" s="1"/>
  <c r="BB130" i="22"/>
  <c r="F15" i="21" s="1"/>
  <c r="K130" i="22"/>
  <c r="I130"/>
  <c r="G130"/>
  <c r="BE114"/>
  <c r="BD114"/>
  <c r="BD117" s="1"/>
  <c r="H14" i="21" s="1"/>
  <c r="BC114" i="22"/>
  <c r="BB114"/>
  <c r="BA114"/>
  <c r="K114"/>
  <c r="I114"/>
  <c r="G114"/>
  <c r="B14" i="21"/>
  <c r="A14"/>
  <c r="BE117" i="22"/>
  <c r="I14" i="21" s="1"/>
  <c r="BC117" i="22"/>
  <c r="G14" i="21" s="1"/>
  <c r="BB117" i="22"/>
  <c r="F14" i="21" s="1"/>
  <c r="BA117" i="22"/>
  <c r="E14" i="21" s="1"/>
  <c r="K117" i="22"/>
  <c r="I117"/>
  <c r="G117"/>
  <c r="BE111"/>
  <c r="BD111"/>
  <c r="BC111"/>
  <c r="BC112" s="1"/>
  <c r="G13" i="21" s="1"/>
  <c r="BB111" i="22"/>
  <c r="BA111"/>
  <c r="K111"/>
  <c r="I111"/>
  <c r="G111"/>
  <c r="B13" i="21"/>
  <c r="A13"/>
  <c r="BE112" i="22"/>
  <c r="I13" i="21" s="1"/>
  <c r="BD112" i="22"/>
  <c r="H13" i="21" s="1"/>
  <c r="BB112" i="22"/>
  <c r="F13" i="21" s="1"/>
  <c r="BA112" i="22"/>
  <c r="E13" i="21" s="1"/>
  <c r="K112" i="22"/>
  <c r="I112"/>
  <c r="G112"/>
  <c r="BE107"/>
  <c r="BD107"/>
  <c r="BC107"/>
  <c r="BB107"/>
  <c r="BA107"/>
  <c r="K107"/>
  <c r="I107"/>
  <c r="G107"/>
  <c r="BE105"/>
  <c r="BD105"/>
  <c r="BC105"/>
  <c r="BB105"/>
  <c r="BA105"/>
  <c r="K105"/>
  <c r="I105"/>
  <c r="G105"/>
  <c r="BE104"/>
  <c r="BD104"/>
  <c r="BC104"/>
  <c r="BB104"/>
  <c r="BA104"/>
  <c r="K104"/>
  <c r="I104"/>
  <c r="G104"/>
  <c r="BE102"/>
  <c r="BD102"/>
  <c r="BC102"/>
  <c r="BB102"/>
  <c r="BA102"/>
  <c r="K102"/>
  <c r="I102"/>
  <c r="G102"/>
  <c r="BE101"/>
  <c r="BD101"/>
  <c r="BC101"/>
  <c r="BB101"/>
  <c r="BA101"/>
  <c r="K101"/>
  <c r="I101"/>
  <c r="G101"/>
  <c r="BE99"/>
  <c r="BD99"/>
  <c r="BC99"/>
  <c r="BB99"/>
  <c r="BA99"/>
  <c r="K99"/>
  <c r="I99"/>
  <c r="G99"/>
  <c r="BE98"/>
  <c r="BD98"/>
  <c r="BC98"/>
  <c r="BB98"/>
  <c r="BB109" s="1"/>
  <c r="F12" i="21" s="1"/>
  <c r="BA98" i="22"/>
  <c r="K98"/>
  <c r="I98"/>
  <c r="G98"/>
  <c r="B12" i="21"/>
  <c r="A12"/>
  <c r="BE109" i="22"/>
  <c r="I12" i="21" s="1"/>
  <c r="BD109" i="22"/>
  <c r="H12" i="21" s="1"/>
  <c r="BC109" i="22"/>
  <c r="G12" i="21" s="1"/>
  <c r="BA109" i="22"/>
  <c r="E12" i="21" s="1"/>
  <c r="K109" i="22"/>
  <c r="I109"/>
  <c r="G109"/>
  <c r="BE89"/>
  <c r="BD89"/>
  <c r="BC89"/>
  <c r="BB89"/>
  <c r="BA89"/>
  <c r="K89"/>
  <c r="I89"/>
  <c r="G89"/>
  <c r="BE88"/>
  <c r="BD88"/>
  <c r="BC88"/>
  <c r="BB88"/>
  <c r="BA88"/>
  <c r="BA96" s="1"/>
  <c r="E11" i="21" s="1"/>
  <c r="K88" i="22"/>
  <c r="I88"/>
  <c r="G88"/>
  <c r="B11" i="21"/>
  <c r="A11"/>
  <c r="BE96" i="22"/>
  <c r="I11" i="21" s="1"/>
  <c r="BD96" i="22"/>
  <c r="H11" i="21" s="1"/>
  <c r="BC96" i="22"/>
  <c r="G11" i="21" s="1"/>
  <c r="BB96" i="22"/>
  <c r="F11" i="21" s="1"/>
  <c r="K96" i="22"/>
  <c r="I96"/>
  <c r="G96"/>
  <c r="BE80"/>
  <c r="BD80"/>
  <c r="BC80"/>
  <c r="BB80"/>
  <c r="K80"/>
  <c r="I80"/>
  <c r="G80"/>
  <c r="BA80" s="1"/>
  <c r="BE77"/>
  <c r="BD77"/>
  <c r="BC77"/>
  <c r="BB77"/>
  <c r="K77"/>
  <c r="K86" s="1"/>
  <c r="I77"/>
  <c r="G77"/>
  <c r="BA77" s="1"/>
  <c r="BA86" s="1"/>
  <c r="E10" i="21" s="1"/>
  <c r="B10"/>
  <c r="A10"/>
  <c r="BE86" i="22"/>
  <c r="I10" i="21" s="1"/>
  <c r="BD86" i="22"/>
  <c r="H10" i="21" s="1"/>
  <c r="BC86" i="22"/>
  <c r="G10" i="21" s="1"/>
  <c r="BB86" i="22"/>
  <c r="F10" i="21" s="1"/>
  <c r="I86" i="22"/>
  <c r="G86"/>
  <c r="BE72"/>
  <c r="BD72"/>
  <c r="BC72"/>
  <c r="BB72"/>
  <c r="K72"/>
  <c r="I72"/>
  <c r="G72"/>
  <c r="BA72" s="1"/>
  <c r="BE71"/>
  <c r="BD71"/>
  <c r="BC71"/>
  <c r="BB71"/>
  <c r="K71"/>
  <c r="I71"/>
  <c r="G71"/>
  <c r="BA71" s="1"/>
  <c r="BE62"/>
  <c r="BD62"/>
  <c r="BC62"/>
  <c r="BB62"/>
  <c r="K62"/>
  <c r="I62"/>
  <c r="G62"/>
  <c r="BA62" s="1"/>
  <c r="BE61"/>
  <c r="BD61"/>
  <c r="BC61"/>
  <c r="BB61"/>
  <c r="K61"/>
  <c r="I61"/>
  <c r="G61"/>
  <c r="BA61" s="1"/>
  <c r="BE48"/>
  <c r="BD48"/>
  <c r="BC48"/>
  <c r="BB48"/>
  <c r="K48"/>
  <c r="I48"/>
  <c r="G48"/>
  <c r="BA48" s="1"/>
  <c r="BE39"/>
  <c r="BD39"/>
  <c r="BC39"/>
  <c r="BB39"/>
  <c r="K39"/>
  <c r="I39"/>
  <c r="G39"/>
  <c r="BA39" s="1"/>
  <c r="BE36"/>
  <c r="BD36"/>
  <c r="BC36"/>
  <c r="BB36"/>
  <c r="K36"/>
  <c r="I36"/>
  <c r="G36"/>
  <c r="BA36" s="1"/>
  <c r="BE33"/>
  <c r="BD33"/>
  <c r="BC33"/>
  <c r="BB33"/>
  <c r="K33"/>
  <c r="I33"/>
  <c r="I75" s="1"/>
  <c r="G33"/>
  <c r="BA33" s="1"/>
  <c r="B9" i="21"/>
  <c r="A9"/>
  <c r="BE75" i="22"/>
  <c r="I9" i="21" s="1"/>
  <c r="BD75" i="22"/>
  <c r="H9" i="21" s="1"/>
  <c r="BC75" i="22"/>
  <c r="G9" i="21" s="1"/>
  <c r="BB75" i="22"/>
  <c r="F9" i="21" s="1"/>
  <c r="K75" i="22"/>
  <c r="G75"/>
  <c r="BE30"/>
  <c r="BD30"/>
  <c r="BC30"/>
  <c r="BB30"/>
  <c r="K30"/>
  <c r="I30"/>
  <c r="G30"/>
  <c r="BA30" s="1"/>
  <c r="BE28"/>
  <c r="BD28"/>
  <c r="BC28"/>
  <c r="BB28"/>
  <c r="K28"/>
  <c r="I28"/>
  <c r="G28"/>
  <c r="BA28" s="1"/>
  <c r="BE26"/>
  <c r="BD26"/>
  <c r="BC26"/>
  <c r="BB26"/>
  <c r="K26"/>
  <c r="K31" s="1"/>
  <c r="I26"/>
  <c r="G26"/>
  <c r="G31" s="1"/>
  <c r="B8" i="21"/>
  <c r="A8"/>
  <c r="BE31" i="22"/>
  <c r="I8" i="21" s="1"/>
  <c r="BD31" i="22"/>
  <c r="H8" i="21" s="1"/>
  <c r="BC31" i="22"/>
  <c r="G8" i="21" s="1"/>
  <c r="BB31" i="22"/>
  <c r="F8" i="21" s="1"/>
  <c r="I31" i="22"/>
  <c r="BE20"/>
  <c r="BD20"/>
  <c r="BC20"/>
  <c r="BB20"/>
  <c r="BA20"/>
  <c r="K20"/>
  <c r="I20"/>
  <c r="G20"/>
  <c r="BE19"/>
  <c r="BD19"/>
  <c r="BC19"/>
  <c r="BB19"/>
  <c r="BA19"/>
  <c r="K19"/>
  <c r="I19"/>
  <c r="G19"/>
  <c r="BE18"/>
  <c r="BD18"/>
  <c r="BC18"/>
  <c r="BB18"/>
  <c r="BA18"/>
  <c r="K18"/>
  <c r="I18"/>
  <c r="G18"/>
  <c r="BE17"/>
  <c r="BD17"/>
  <c r="BC17"/>
  <c r="BB17"/>
  <c r="BA17"/>
  <c r="K17"/>
  <c r="I17"/>
  <c r="G17"/>
  <c r="BE15"/>
  <c r="BD15"/>
  <c r="BC15"/>
  <c r="BB15"/>
  <c r="BA15"/>
  <c r="K15"/>
  <c r="I15"/>
  <c r="G15"/>
  <c r="BE13"/>
  <c r="BD13"/>
  <c r="BC13"/>
  <c r="BB13"/>
  <c r="BA13"/>
  <c r="K13"/>
  <c r="I13"/>
  <c r="G13"/>
  <c r="BE12"/>
  <c r="BD12"/>
  <c r="BC12"/>
  <c r="BB12"/>
  <c r="BA12"/>
  <c r="K12"/>
  <c r="I12"/>
  <c r="G12"/>
  <c r="BE10"/>
  <c r="BD10"/>
  <c r="BC10"/>
  <c r="BB10"/>
  <c r="BA10"/>
  <c r="K10"/>
  <c r="I10"/>
  <c r="G10"/>
  <c r="BE9"/>
  <c r="BD9"/>
  <c r="BC9"/>
  <c r="BB9"/>
  <c r="BA9"/>
  <c r="K9"/>
  <c r="I9"/>
  <c r="G9"/>
  <c r="BE8"/>
  <c r="BE24" s="1"/>
  <c r="I7" i="21" s="1"/>
  <c r="BD8" i="22"/>
  <c r="BC8"/>
  <c r="BB8"/>
  <c r="BA8"/>
  <c r="K8"/>
  <c r="I8"/>
  <c r="I24" s="1"/>
  <c r="G8"/>
  <c r="B7" i="21"/>
  <c r="A7"/>
  <c r="BD24" i="22"/>
  <c r="H7" i="21" s="1"/>
  <c r="BC24" i="22"/>
  <c r="G7" i="21" s="1"/>
  <c r="BB24" i="22"/>
  <c r="F7" i="21" s="1"/>
  <c r="BA24" i="22"/>
  <c r="E7" i="21" s="1"/>
  <c r="K24" i="22"/>
  <c r="G24"/>
  <c r="E4"/>
  <c r="F3"/>
  <c r="C33" i="20"/>
  <c r="F33" s="1"/>
  <c r="C31"/>
  <c r="G7"/>
  <c r="H42" i="18"/>
  <c r="I41"/>
  <c r="G21" i="17"/>
  <c r="D21"/>
  <c r="I40" i="18"/>
  <c r="G20" i="17"/>
  <c r="D20"/>
  <c r="I39" i="18"/>
  <c r="D19" i="17"/>
  <c r="I38" i="18"/>
  <c r="G19" i="17" s="1"/>
  <c r="G18"/>
  <c r="D18"/>
  <c r="I37" i="18"/>
  <c r="G17" i="17"/>
  <c r="D17"/>
  <c r="I36" i="18"/>
  <c r="G16" i="17"/>
  <c r="D16"/>
  <c r="I35" i="18"/>
  <c r="D15" i="17"/>
  <c r="I34" i="18"/>
  <c r="G15" i="17" s="1"/>
  <c r="BE206" i="19"/>
  <c r="BD206"/>
  <c r="BC206"/>
  <c r="BB206"/>
  <c r="BA206"/>
  <c r="K206"/>
  <c r="I206"/>
  <c r="G206"/>
  <c r="BE204"/>
  <c r="BD204"/>
  <c r="BC204"/>
  <c r="BB204"/>
  <c r="BA204"/>
  <c r="K204"/>
  <c r="I204"/>
  <c r="G204"/>
  <c r="BE203"/>
  <c r="BD203"/>
  <c r="BD207" s="1"/>
  <c r="H28" i="18" s="1"/>
  <c r="BC203" i="19"/>
  <c r="BB203"/>
  <c r="BB207" s="1"/>
  <c r="F28" i="18" s="1"/>
  <c r="BA203" i="19"/>
  <c r="K203"/>
  <c r="I203"/>
  <c r="G203"/>
  <c r="B28" i="18"/>
  <c r="A28"/>
  <c r="BE207" i="19"/>
  <c r="I28" i="18" s="1"/>
  <c r="BC207" i="19"/>
  <c r="G28" i="18" s="1"/>
  <c r="BA207" i="19"/>
  <c r="E28" i="18" s="1"/>
  <c r="K207" i="19"/>
  <c r="I207"/>
  <c r="G207"/>
  <c r="BE200"/>
  <c r="BD200"/>
  <c r="BC200"/>
  <c r="BC201" s="1"/>
  <c r="G27" i="18" s="1"/>
  <c r="BA200" i="19"/>
  <c r="BA201" s="1"/>
  <c r="E27" i="18" s="1"/>
  <c r="K200" i="19"/>
  <c r="I200"/>
  <c r="G200"/>
  <c r="BB200" s="1"/>
  <c r="BB201" s="1"/>
  <c r="F27" i="18" s="1"/>
  <c r="B27"/>
  <c r="A27"/>
  <c r="BE201" i="19"/>
  <c r="I27" i="18" s="1"/>
  <c r="BD201" i="19"/>
  <c r="H27" i="18" s="1"/>
  <c r="K201" i="19"/>
  <c r="I201"/>
  <c r="G201"/>
  <c r="BE197"/>
  <c r="BD197"/>
  <c r="BC197"/>
  <c r="BB197"/>
  <c r="BB198" s="1"/>
  <c r="F26" i="18" s="1"/>
  <c r="K197" i="19"/>
  <c r="K198" s="1"/>
  <c r="I197"/>
  <c r="G197"/>
  <c r="BA197" s="1"/>
  <c r="BA198" s="1"/>
  <c r="E26" i="18" s="1"/>
  <c r="B26"/>
  <c r="A26"/>
  <c r="BE198" i="19"/>
  <c r="I26" i="18" s="1"/>
  <c r="BD198" i="19"/>
  <c r="H26" i="18" s="1"/>
  <c r="BC198" i="19"/>
  <c r="G26" i="18" s="1"/>
  <c r="I198" i="19"/>
  <c r="G198"/>
  <c r="BE193"/>
  <c r="BD193"/>
  <c r="BC193"/>
  <c r="BB193"/>
  <c r="K193"/>
  <c r="I193"/>
  <c r="I195" s="1"/>
  <c r="G193"/>
  <c r="BA193" s="1"/>
  <c r="BA195" s="1"/>
  <c r="E25" i="18" s="1"/>
  <c r="B25"/>
  <c r="A25"/>
  <c r="BE195" i="19"/>
  <c r="I25" i="18" s="1"/>
  <c r="BD195" i="19"/>
  <c r="H25" i="18" s="1"/>
  <c r="BC195" i="19"/>
  <c r="G25" i="18" s="1"/>
  <c r="BB195" i="19"/>
  <c r="F25" i="18" s="1"/>
  <c r="K195" i="19"/>
  <c r="G195"/>
  <c r="BE187"/>
  <c r="BD187"/>
  <c r="BC187"/>
  <c r="BB187"/>
  <c r="K187"/>
  <c r="I187"/>
  <c r="G187"/>
  <c r="BA187" s="1"/>
  <c r="BE185"/>
  <c r="BD185"/>
  <c r="BC185"/>
  <c r="BB185"/>
  <c r="K185"/>
  <c r="K191" s="1"/>
  <c r="I185"/>
  <c r="I191" s="1"/>
  <c r="G185"/>
  <c r="G191" s="1"/>
  <c r="B24" i="18"/>
  <c r="A24"/>
  <c r="BE191" i="19"/>
  <c r="I24" i="18" s="1"/>
  <c r="BD191" i="19"/>
  <c r="H24" i="18" s="1"/>
  <c r="BC191" i="19"/>
  <c r="G24" i="18" s="1"/>
  <c r="BB191" i="19"/>
  <c r="F24" i="18" s="1"/>
  <c r="BE181" i="19"/>
  <c r="BE183" s="1"/>
  <c r="I23" i="18" s="1"/>
  <c r="BD181" i="19"/>
  <c r="BC181"/>
  <c r="BB181"/>
  <c r="K181"/>
  <c r="I181"/>
  <c r="I183" s="1"/>
  <c r="G181"/>
  <c r="BA181" s="1"/>
  <c r="BA183" s="1"/>
  <c r="E23" i="18" s="1"/>
  <c r="B23"/>
  <c r="A23"/>
  <c r="BD183" i="19"/>
  <c r="H23" i="18" s="1"/>
  <c r="BC183" i="19"/>
  <c r="G23" i="18" s="1"/>
  <c r="BB183" i="19"/>
  <c r="F23" i="18" s="1"/>
  <c r="K183" i="19"/>
  <c r="G183"/>
  <c r="BE177"/>
  <c r="BD177"/>
  <c r="BD179" s="1"/>
  <c r="H22" i="18" s="1"/>
  <c r="BC177" i="19"/>
  <c r="BB177"/>
  <c r="BA177"/>
  <c r="K177"/>
  <c r="I177"/>
  <c r="G177"/>
  <c r="G179" s="1"/>
  <c r="I22" i="18"/>
  <c r="B22"/>
  <c r="A22"/>
  <c r="BE179" i="19"/>
  <c r="BC179"/>
  <c r="G22" i="18" s="1"/>
  <c r="BB179" i="19"/>
  <c r="F22" i="18" s="1"/>
  <c r="BA179" i="19"/>
  <c r="E22" i="18" s="1"/>
  <c r="K179" i="19"/>
  <c r="I179"/>
  <c r="BE173"/>
  <c r="BD173"/>
  <c r="BC173"/>
  <c r="BB173"/>
  <c r="BA173"/>
  <c r="K173"/>
  <c r="I173"/>
  <c r="G173"/>
  <c r="BE171"/>
  <c r="BD171"/>
  <c r="BC171"/>
  <c r="BB171"/>
  <c r="BA171"/>
  <c r="K171"/>
  <c r="I171"/>
  <c r="G171"/>
  <c r="BE168"/>
  <c r="BD168"/>
  <c r="BC168"/>
  <c r="BB168"/>
  <c r="BA168"/>
  <c r="K168"/>
  <c r="I168"/>
  <c r="G168"/>
  <c r="BE166"/>
  <c r="BD166"/>
  <c r="BC166"/>
  <c r="BB166"/>
  <c r="BA166"/>
  <c r="K166"/>
  <c r="I166"/>
  <c r="G166"/>
  <c r="BE165"/>
  <c r="BE175" s="1"/>
  <c r="I21" i="18" s="1"/>
  <c r="BD165" i="19"/>
  <c r="BC165"/>
  <c r="BC175" s="1"/>
  <c r="G21" i="18" s="1"/>
  <c r="BB165" i="19"/>
  <c r="BA165"/>
  <c r="K165"/>
  <c r="I165"/>
  <c r="G165"/>
  <c r="B21" i="18"/>
  <c r="A21"/>
  <c r="BD175" i="19"/>
  <c r="H21" i="18" s="1"/>
  <c r="BB175" i="19"/>
  <c r="F21" i="18" s="1"/>
  <c r="BA175" i="19"/>
  <c r="E21" i="18" s="1"/>
  <c r="K175" i="19"/>
  <c r="I175"/>
  <c r="G175"/>
  <c r="BE160"/>
  <c r="BD160"/>
  <c r="BD163" s="1"/>
  <c r="H20" i="18" s="1"/>
  <c r="BC160" i="19"/>
  <c r="BB160"/>
  <c r="BB163" s="1"/>
  <c r="F20" i="18" s="1"/>
  <c r="BA160" i="19"/>
  <c r="K160"/>
  <c r="I160"/>
  <c r="G160"/>
  <c r="B20" i="18"/>
  <c r="A20"/>
  <c r="BE163" i="19"/>
  <c r="I20" i="18" s="1"/>
  <c r="BC163" i="19"/>
  <c r="G20" i="18" s="1"/>
  <c r="BA163" i="19"/>
  <c r="E20" i="18" s="1"/>
  <c r="K163" i="19"/>
  <c r="I163"/>
  <c r="G163"/>
  <c r="BE156"/>
  <c r="BD156"/>
  <c r="BC156"/>
  <c r="BC158" s="1"/>
  <c r="G19" i="18" s="1"/>
  <c r="BB156" i="19"/>
  <c r="BA156"/>
  <c r="BA158" s="1"/>
  <c r="E19" i="18" s="1"/>
  <c r="K156" i="19"/>
  <c r="I156"/>
  <c r="G156"/>
  <c r="B19" i="18"/>
  <c r="A19"/>
  <c r="BE158" i="19"/>
  <c r="I19" i="18" s="1"/>
  <c r="BD158" i="19"/>
  <c r="H19" i="18" s="1"/>
  <c r="BB158" i="19"/>
  <c r="F19" i="18" s="1"/>
  <c r="K158" i="19"/>
  <c r="I158"/>
  <c r="G158"/>
  <c r="BE150"/>
  <c r="BD150"/>
  <c r="BC150"/>
  <c r="BB150"/>
  <c r="K150"/>
  <c r="I150"/>
  <c r="G150"/>
  <c r="BA150" s="1"/>
  <c r="BE147"/>
  <c r="BD147"/>
  <c r="BC147"/>
  <c r="BB147"/>
  <c r="K147"/>
  <c r="I147"/>
  <c r="G147"/>
  <c r="BA147" s="1"/>
  <c r="BE146"/>
  <c r="BD146"/>
  <c r="BC146"/>
  <c r="BB146"/>
  <c r="K146"/>
  <c r="I146"/>
  <c r="G146"/>
  <c r="BA146" s="1"/>
  <c r="BE142"/>
  <c r="BD142"/>
  <c r="BC142"/>
  <c r="BB142"/>
  <c r="BB154" s="1"/>
  <c r="F18" i="18" s="1"/>
  <c r="K142" i="19"/>
  <c r="K154" s="1"/>
  <c r="I142"/>
  <c r="G142"/>
  <c r="BA142" s="1"/>
  <c r="BA154" s="1"/>
  <c r="E18" i="18" s="1"/>
  <c r="B18"/>
  <c r="A18"/>
  <c r="BE154" i="19"/>
  <c r="I18" i="18" s="1"/>
  <c r="BD154" i="19"/>
  <c r="H18" i="18" s="1"/>
  <c r="BC154" i="19"/>
  <c r="G18" i="18" s="1"/>
  <c r="I154" i="19"/>
  <c r="G154"/>
  <c r="BE138"/>
  <c r="BD138"/>
  <c r="BC138"/>
  <c r="BB138"/>
  <c r="K138"/>
  <c r="I138"/>
  <c r="I140" s="1"/>
  <c r="G138"/>
  <c r="BA138" s="1"/>
  <c r="BA140" s="1"/>
  <c r="E17" i="18" s="1"/>
  <c r="B17"/>
  <c r="A17"/>
  <c r="BE140" i="19"/>
  <c r="I17" i="18" s="1"/>
  <c r="BD140" i="19"/>
  <c r="H17" i="18" s="1"/>
  <c r="BC140" i="19"/>
  <c r="G17" i="18" s="1"/>
  <c r="BB140" i="19"/>
  <c r="F17" i="18" s="1"/>
  <c r="K140" i="19"/>
  <c r="G140"/>
  <c r="BE133"/>
  <c r="BD133"/>
  <c r="BC133"/>
  <c r="BB133"/>
  <c r="K133"/>
  <c r="K136" s="1"/>
  <c r="I133"/>
  <c r="G133"/>
  <c r="G136" s="1"/>
  <c r="B16" i="18"/>
  <c r="A16"/>
  <c r="BE136" i="19"/>
  <c r="I16" i="18" s="1"/>
  <c r="BD136" i="19"/>
  <c r="H16" i="18" s="1"/>
  <c r="BC136" i="19"/>
  <c r="G16" i="18" s="1"/>
  <c r="BB136" i="19"/>
  <c r="F16" i="18" s="1"/>
  <c r="I136" i="19"/>
  <c r="BE128"/>
  <c r="BD128"/>
  <c r="BC128"/>
  <c r="BB128"/>
  <c r="K128"/>
  <c r="I128"/>
  <c r="G128"/>
  <c r="BA128" s="1"/>
  <c r="BE125"/>
  <c r="BD125"/>
  <c r="BC125"/>
  <c r="BB125"/>
  <c r="K125"/>
  <c r="I125"/>
  <c r="G125"/>
  <c r="BA125" s="1"/>
  <c r="BE123"/>
  <c r="BD123"/>
  <c r="BC123"/>
  <c r="BB123"/>
  <c r="K123"/>
  <c r="I123"/>
  <c r="G123"/>
  <c r="BA123" s="1"/>
  <c r="BE120"/>
  <c r="BE131" s="1"/>
  <c r="I15" i="18" s="1"/>
  <c r="BD120" i="19"/>
  <c r="BC120"/>
  <c r="BB120"/>
  <c r="K120"/>
  <c r="I120"/>
  <c r="I131" s="1"/>
  <c r="G120"/>
  <c r="BA120" s="1"/>
  <c r="BA131" s="1"/>
  <c r="E15" i="18" s="1"/>
  <c r="B15"/>
  <c r="A15"/>
  <c r="BD131" i="19"/>
  <c r="H15" i="18" s="1"/>
  <c r="BC131" i="19"/>
  <c r="G15" i="18" s="1"/>
  <c r="BB131" i="19"/>
  <c r="F15" i="18" s="1"/>
  <c r="K131" i="19"/>
  <c r="G131"/>
  <c r="BE115"/>
  <c r="BD115"/>
  <c r="BD118" s="1"/>
  <c r="H14" i="18" s="1"/>
  <c r="BC115" i="19"/>
  <c r="BB115"/>
  <c r="BA115"/>
  <c r="K115"/>
  <c r="I115"/>
  <c r="G115"/>
  <c r="G118" s="1"/>
  <c r="B14" i="18"/>
  <c r="A14"/>
  <c r="BE118" i="19"/>
  <c r="I14" i="18" s="1"/>
  <c r="BC118" i="19"/>
  <c r="G14" i="18" s="1"/>
  <c r="BB118" i="19"/>
  <c r="F14" i="18" s="1"/>
  <c r="BA118" i="19"/>
  <c r="E14" i="18" s="1"/>
  <c r="K118" i="19"/>
  <c r="I118"/>
  <c r="BE112"/>
  <c r="BE113" s="1"/>
  <c r="I13" i="18" s="1"/>
  <c r="BD112" i="19"/>
  <c r="BC112"/>
  <c r="BC113" s="1"/>
  <c r="G13" i="18" s="1"/>
  <c r="BB112" i="19"/>
  <c r="BA112"/>
  <c r="K112"/>
  <c r="I112"/>
  <c r="G112"/>
  <c r="B13" i="18"/>
  <c r="A13"/>
  <c r="BD113" i="19"/>
  <c r="H13" i="18" s="1"/>
  <c r="BB113" i="19"/>
  <c r="F13" i="18" s="1"/>
  <c r="BA113" i="19"/>
  <c r="E13" i="18" s="1"/>
  <c r="K113" i="19"/>
  <c r="I113"/>
  <c r="G113"/>
  <c r="BE108"/>
  <c r="BD108"/>
  <c r="BC108"/>
  <c r="BB108"/>
  <c r="BA108"/>
  <c r="K108"/>
  <c r="I108"/>
  <c r="G108"/>
  <c r="BE106"/>
  <c r="BD106"/>
  <c r="BC106"/>
  <c r="BB106"/>
  <c r="BA106"/>
  <c r="K106"/>
  <c r="I106"/>
  <c r="G106"/>
  <c r="BE105"/>
  <c r="BD105"/>
  <c r="BC105"/>
  <c r="BB105"/>
  <c r="BA105"/>
  <c r="K105"/>
  <c r="I105"/>
  <c r="G105"/>
  <c r="BE103"/>
  <c r="BD103"/>
  <c r="BC103"/>
  <c r="BB103"/>
  <c r="BA103"/>
  <c r="K103"/>
  <c r="I103"/>
  <c r="G103"/>
  <c r="BE102"/>
  <c r="BD102"/>
  <c r="BC102"/>
  <c r="BB102"/>
  <c r="BA102"/>
  <c r="K102"/>
  <c r="I102"/>
  <c r="G102"/>
  <c r="BE100"/>
  <c r="BD100"/>
  <c r="BC100"/>
  <c r="BB100"/>
  <c r="BA100"/>
  <c r="K100"/>
  <c r="I100"/>
  <c r="G100"/>
  <c r="BE99"/>
  <c r="BD99"/>
  <c r="BD110" s="1"/>
  <c r="H12" i="18" s="1"/>
  <c r="BC99" i="19"/>
  <c r="BB99"/>
  <c r="BB110" s="1"/>
  <c r="F12" i="18" s="1"/>
  <c r="BA99" i="19"/>
  <c r="K99"/>
  <c r="I99"/>
  <c r="G99"/>
  <c r="B12" i="18"/>
  <c r="A12"/>
  <c r="BE110" i="19"/>
  <c r="I12" i="18" s="1"/>
  <c r="BC110" i="19"/>
  <c r="G12" i="18" s="1"/>
  <c r="BA110" i="19"/>
  <c r="E12" i="18" s="1"/>
  <c r="K110" i="19"/>
  <c r="I110"/>
  <c r="G110"/>
  <c r="BE90"/>
  <c r="BD90"/>
  <c r="BC90"/>
  <c r="BB90"/>
  <c r="BA90"/>
  <c r="K90"/>
  <c r="I90"/>
  <c r="G90"/>
  <c r="BE89"/>
  <c r="BD89"/>
  <c r="BC89"/>
  <c r="BC97" s="1"/>
  <c r="G11" i="18" s="1"/>
  <c r="BB89" i="19"/>
  <c r="BA89"/>
  <c r="BA97" s="1"/>
  <c r="E11" i="18" s="1"/>
  <c r="K89" i="19"/>
  <c r="I89"/>
  <c r="G89"/>
  <c r="B11" i="18"/>
  <c r="A11"/>
  <c r="BE97" i="19"/>
  <c r="I11" i="18" s="1"/>
  <c r="BD97" i="19"/>
  <c r="H11" i="18" s="1"/>
  <c r="BB97" i="19"/>
  <c r="F11" i="18" s="1"/>
  <c r="K97" i="19"/>
  <c r="I97"/>
  <c r="G97"/>
  <c r="BE78"/>
  <c r="BD78"/>
  <c r="BC78"/>
  <c r="BB78"/>
  <c r="K78"/>
  <c r="I78"/>
  <c r="G78"/>
  <c r="BA78" s="1"/>
  <c r="BE75"/>
  <c r="BD75"/>
  <c r="BC75"/>
  <c r="BB75"/>
  <c r="BB87" s="1"/>
  <c r="F10" i="18" s="1"/>
  <c r="K75" i="19"/>
  <c r="K87" s="1"/>
  <c r="I75"/>
  <c r="G75"/>
  <c r="BA75" s="1"/>
  <c r="BA87" s="1"/>
  <c r="E10" i="18" s="1"/>
  <c r="B10"/>
  <c r="A10"/>
  <c r="BE87" i="19"/>
  <c r="I10" i="18" s="1"/>
  <c r="BD87" i="19"/>
  <c r="H10" i="18" s="1"/>
  <c r="BC87" i="19"/>
  <c r="G10" i="18" s="1"/>
  <c r="I87" i="19"/>
  <c r="G87"/>
  <c r="BE70"/>
  <c r="BD70"/>
  <c r="BC70"/>
  <c r="BB70"/>
  <c r="K70"/>
  <c r="I70"/>
  <c r="G70"/>
  <c r="BA70" s="1"/>
  <c r="BE69"/>
  <c r="BD69"/>
  <c r="BC69"/>
  <c r="BB69"/>
  <c r="K69"/>
  <c r="I69"/>
  <c r="G69"/>
  <c r="BA69" s="1"/>
  <c r="BE60"/>
  <c r="BD60"/>
  <c r="BC60"/>
  <c r="BB60"/>
  <c r="K60"/>
  <c r="I60"/>
  <c r="G60"/>
  <c r="BA60" s="1"/>
  <c r="BE59"/>
  <c r="BD59"/>
  <c r="BC59"/>
  <c r="BB59"/>
  <c r="K59"/>
  <c r="I59"/>
  <c r="G59"/>
  <c r="BA59" s="1"/>
  <c r="BE46"/>
  <c r="BD46"/>
  <c r="BC46"/>
  <c r="BB46"/>
  <c r="K46"/>
  <c r="I46"/>
  <c r="G46"/>
  <c r="BA46" s="1"/>
  <c r="BE37"/>
  <c r="BD37"/>
  <c r="BC37"/>
  <c r="BB37"/>
  <c r="K37"/>
  <c r="I37"/>
  <c r="G37"/>
  <c r="BA37" s="1"/>
  <c r="BE34"/>
  <c r="BD34"/>
  <c r="BC34"/>
  <c r="BB34"/>
  <c r="K34"/>
  <c r="I34"/>
  <c r="G34"/>
  <c r="BA34" s="1"/>
  <c r="BE31"/>
  <c r="BD31"/>
  <c r="BC31"/>
  <c r="BB31"/>
  <c r="K31"/>
  <c r="I31"/>
  <c r="I73" s="1"/>
  <c r="G31"/>
  <c r="BA31" s="1"/>
  <c r="B9" i="18"/>
  <c r="A9"/>
  <c r="BE73" i="19"/>
  <c r="I9" i="18" s="1"/>
  <c r="BD73" i="19"/>
  <c r="H9" i="18" s="1"/>
  <c r="BC73" i="19"/>
  <c r="G9" i="18" s="1"/>
  <c r="BB73" i="19"/>
  <c r="F9" i="18" s="1"/>
  <c r="K73" i="19"/>
  <c r="G73"/>
  <c r="BE28"/>
  <c r="BD28"/>
  <c r="BC28"/>
  <c r="BB28"/>
  <c r="K28"/>
  <c r="I28"/>
  <c r="G28"/>
  <c r="BA28" s="1"/>
  <c r="BE26"/>
  <c r="BD26"/>
  <c r="BC26"/>
  <c r="BB26"/>
  <c r="K26"/>
  <c r="I26"/>
  <c r="G26"/>
  <c r="BA26" s="1"/>
  <c r="BE24"/>
  <c r="BD24"/>
  <c r="BC24"/>
  <c r="BB24"/>
  <c r="K24"/>
  <c r="K29" s="1"/>
  <c r="I24"/>
  <c r="G24"/>
  <c r="G29" s="1"/>
  <c r="B8" i="18"/>
  <c r="A8"/>
  <c r="BE29" i="19"/>
  <c r="I8" i="18" s="1"/>
  <c r="BD29" i="19"/>
  <c r="H8" i="18" s="1"/>
  <c r="BC29" i="19"/>
  <c r="G8" i="18" s="1"/>
  <c r="BB29" i="19"/>
  <c r="F8" i="18" s="1"/>
  <c r="I29" i="19"/>
  <c r="BE18"/>
  <c r="BD18"/>
  <c r="BC18"/>
  <c r="BB18"/>
  <c r="K18"/>
  <c r="I18"/>
  <c r="G18"/>
  <c r="BA18" s="1"/>
  <c r="BE17"/>
  <c r="BD17"/>
  <c r="BC17"/>
  <c r="BB17"/>
  <c r="K17"/>
  <c r="I17"/>
  <c r="G17"/>
  <c r="BA17" s="1"/>
  <c r="BE16"/>
  <c r="BD16"/>
  <c r="BC16"/>
  <c r="BB16"/>
  <c r="K16"/>
  <c r="I16"/>
  <c r="G16"/>
  <c r="BA16" s="1"/>
  <c r="BE15"/>
  <c r="BD15"/>
  <c r="BC15"/>
  <c r="BB15"/>
  <c r="K15"/>
  <c r="I15"/>
  <c r="G15"/>
  <c r="BA15" s="1"/>
  <c r="BE13"/>
  <c r="BD13"/>
  <c r="BC13"/>
  <c r="BB13"/>
  <c r="K13"/>
  <c r="I13"/>
  <c r="G13"/>
  <c r="BA13" s="1"/>
  <c r="BE11"/>
  <c r="BD11"/>
  <c r="BC11"/>
  <c r="BB11"/>
  <c r="K11"/>
  <c r="I11"/>
  <c r="G11"/>
  <c r="BA11" s="1"/>
  <c r="BE9"/>
  <c r="BD9"/>
  <c r="BC9"/>
  <c r="BB9"/>
  <c r="K9"/>
  <c r="I9"/>
  <c r="G9"/>
  <c r="BA9" s="1"/>
  <c r="BE8"/>
  <c r="BE22" s="1"/>
  <c r="I7" i="18" s="1"/>
  <c r="BD8" i="19"/>
  <c r="BC8"/>
  <c r="BB8"/>
  <c r="K8"/>
  <c r="I8"/>
  <c r="I22" s="1"/>
  <c r="G8"/>
  <c r="BA8" s="1"/>
  <c r="B7" i="18"/>
  <c r="A7"/>
  <c r="BD22" i="19"/>
  <c r="H7" i="18" s="1"/>
  <c r="BC22" i="19"/>
  <c r="G7" i="18" s="1"/>
  <c r="BB22" i="19"/>
  <c r="F7" i="18" s="1"/>
  <c r="K22" i="19"/>
  <c r="G22"/>
  <c r="E4"/>
  <c r="F3"/>
  <c r="G23" i="17"/>
  <c r="C33"/>
  <c r="F33" s="1"/>
  <c r="C31"/>
  <c r="G7"/>
  <c r="H41" i="15"/>
  <c r="G23" i="14" s="1"/>
  <c r="I40" i="15"/>
  <c r="G21" i="14"/>
  <c r="D21"/>
  <c r="I39" i="15"/>
  <c r="G20" i="14"/>
  <c r="D20"/>
  <c r="I38" i="15"/>
  <c r="D19" i="14"/>
  <c r="I37" i="15"/>
  <c r="G19" i="14" s="1"/>
  <c r="G18"/>
  <c r="D18"/>
  <c r="I36" i="15"/>
  <c r="G17" i="14"/>
  <c r="D17"/>
  <c r="I35" i="15"/>
  <c r="G16" i="14"/>
  <c r="D16"/>
  <c r="I34" i="15"/>
  <c r="D15" i="14"/>
  <c r="I33" i="15"/>
  <c r="G15" i="14" s="1"/>
  <c r="BE218" i="16"/>
  <c r="BD218"/>
  <c r="BC218"/>
  <c r="BB218"/>
  <c r="BA218"/>
  <c r="K218"/>
  <c r="I218"/>
  <c r="G218"/>
  <c r="BE216"/>
  <c r="BD216"/>
  <c r="BC216"/>
  <c r="BB216"/>
  <c r="BA216"/>
  <c r="K216"/>
  <c r="I216"/>
  <c r="G216"/>
  <c r="BE215"/>
  <c r="BE219" s="1"/>
  <c r="I27" i="15" s="1"/>
  <c r="BD215" i="16"/>
  <c r="BC215"/>
  <c r="BC219" s="1"/>
  <c r="G27" i="15" s="1"/>
  <c r="BB215" i="16"/>
  <c r="BB219" s="1"/>
  <c r="F27" i="15" s="1"/>
  <c r="BA215" i="16"/>
  <c r="K215"/>
  <c r="I215"/>
  <c r="G215"/>
  <c r="B27" i="15"/>
  <c r="A27"/>
  <c r="BD219" i="16"/>
  <c r="H27" i="15" s="1"/>
  <c r="BA219" i="16"/>
  <c r="E27" i="15" s="1"/>
  <c r="K219" i="16"/>
  <c r="I219"/>
  <c r="G219"/>
  <c r="BE212"/>
  <c r="BD212"/>
  <c r="BC212"/>
  <c r="BA212"/>
  <c r="K212"/>
  <c r="I212"/>
  <c r="G212"/>
  <c r="BB212" s="1"/>
  <c r="BE211"/>
  <c r="BD211"/>
  <c r="BD213" s="1"/>
  <c r="H26" i="15" s="1"/>
  <c r="BC211" i="16"/>
  <c r="BA211"/>
  <c r="BA213" s="1"/>
  <c r="E26" i="15" s="1"/>
  <c r="K211" i="16"/>
  <c r="I211"/>
  <c r="G211"/>
  <c r="BB211" s="1"/>
  <c r="BB213" s="1"/>
  <c r="F26" i="15" s="1"/>
  <c r="B26"/>
  <c r="A26"/>
  <c r="BE213" i="16"/>
  <c r="I26" i="15" s="1"/>
  <c r="BC213" i="16"/>
  <c r="G26" i="15" s="1"/>
  <c r="K213" i="16"/>
  <c r="I213"/>
  <c r="G213"/>
  <c r="BE208"/>
  <c r="BD208"/>
  <c r="BC208"/>
  <c r="BC209" s="1"/>
  <c r="G25" i="15" s="1"/>
  <c r="BB208" i="16"/>
  <c r="K208"/>
  <c r="K209" s="1"/>
  <c r="I208"/>
  <c r="G208"/>
  <c r="BA208" s="1"/>
  <c r="BA209" s="1"/>
  <c r="E25" i="15" s="1"/>
  <c r="B25"/>
  <c r="A25"/>
  <c r="BE209" i="16"/>
  <c r="I25" i="15" s="1"/>
  <c r="BD209" i="16"/>
  <c r="H25" i="15" s="1"/>
  <c r="BB209" i="16"/>
  <c r="F25" i="15" s="1"/>
  <c r="I209" i="16"/>
  <c r="G209"/>
  <c r="BE204"/>
  <c r="BD204"/>
  <c r="BC204"/>
  <c r="BB204"/>
  <c r="K204"/>
  <c r="I204"/>
  <c r="G204"/>
  <c r="BA204" s="1"/>
  <c r="BE203"/>
  <c r="BD203"/>
  <c r="BC203"/>
  <c r="BB203"/>
  <c r="BB206" s="1"/>
  <c r="F24" i="15" s="1"/>
  <c r="K203" i="16"/>
  <c r="K206" s="1"/>
  <c r="I203"/>
  <c r="I206" s="1"/>
  <c r="G203"/>
  <c r="BA203" s="1"/>
  <c r="B24" i="15"/>
  <c r="A24"/>
  <c r="BE206" i="16"/>
  <c r="I24" i="15" s="1"/>
  <c r="BD206" i="16"/>
  <c r="H24" i="15" s="1"/>
  <c r="BC206" i="16"/>
  <c r="G24" i="15" s="1"/>
  <c r="G206" i="16"/>
  <c r="BE199"/>
  <c r="BD199"/>
  <c r="BC199"/>
  <c r="BB199"/>
  <c r="K199"/>
  <c r="I199"/>
  <c r="I201" s="1"/>
  <c r="G199"/>
  <c r="G201" s="1"/>
  <c r="B23" i="15"/>
  <c r="A23"/>
  <c r="BE201" i="16"/>
  <c r="I23" i="15" s="1"/>
  <c r="BD201" i="16"/>
  <c r="H23" i="15" s="1"/>
  <c r="BC201" i="16"/>
  <c r="G23" i="15" s="1"/>
  <c r="BB201" i="16"/>
  <c r="F23" i="15" s="1"/>
  <c r="K201" i="16"/>
  <c r="BE195"/>
  <c r="BE197" s="1"/>
  <c r="I22" i="15" s="1"/>
  <c r="BD195" i="16"/>
  <c r="BC195"/>
  <c r="BB195"/>
  <c r="K195"/>
  <c r="K197" s="1"/>
  <c r="I195"/>
  <c r="G195"/>
  <c r="G197" s="1"/>
  <c r="B22" i="15"/>
  <c r="A22"/>
  <c r="BD197" i="16"/>
  <c r="H22" i="15" s="1"/>
  <c r="BC197" i="16"/>
  <c r="G22" i="15" s="1"/>
  <c r="BB197" i="16"/>
  <c r="F22" i="15" s="1"/>
  <c r="I197" i="16"/>
  <c r="BE192"/>
  <c r="BD192"/>
  <c r="BC192"/>
  <c r="BB192"/>
  <c r="BA192"/>
  <c r="K192"/>
  <c r="I192"/>
  <c r="G192"/>
  <c r="BE190"/>
  <c r="BD190"/>
  <c r="BC190"/>
  <c r="BB190"/>
  <c r="BA190"/>
  <c r="K190"/>
  <c r="I190"/>
  <c r="G190"/>
  <c r="BE188"/>
  <c r="BD188"/>
  <c r="BC188"/>
  <c r="BB188"/>
  <c r="BA188"/>
  <c r="K188"/>
  <c r="I188"/>
  <c r="G188"/>
  <c r="BE185"/>
  <c r="BD185"/>
  <c r="BC185"/>
  <c r="BB185"/>
  <c r="BA185"/>
  <c r="K185"/>
  <c r="I185"/>
  <c r="G185"/>
  <c r="BE183"/>
  <c r="BD183"/>
  <c r="BC183"/>
  <c r="BB183"/>
  <c r="BA183"/>
  <c r="K183"/>
  <c r="I183"/>
  <c r="G183"/>
  <c r="BE181"/>
  <c r="BD181"/>
  <c r="BC181"/>
  <c r="BB181"/>
  <c r="BA181"/>
  <c r="K181"/>
  <c r="I181"/>
  <c r="G181"/>
  <c r="BE178"/>
  <c r="BD178"/>
  <c r="BC178"/>
  <c r="BB178"/>
  <c r="BA178"/>
  <c r="K178"/>
  <c r="I178"/>
  <c r="G178"/>
  <c r="BE173"/>
  <c r="BD173"/>
  <c r="BC173"/>
  <c r="BB173"/>
  <c r="BA173"/>
  <c r="K173"/>
  <c r="I173"/>
  <c r="G173"/>
  <c r="BE171"/>
  <c r="BD171"/>
  <c r="BC171"/>
  <c r="BB171"/>
  <c r="BA171"/>
  <c r="K171"/>
  <c r="I171"/>
  <c r="G171"/>
  <c r="BE169"/>
  <c r="BE193" s="1"/>
  <c r="I21" i="15" s="1"/>
  <c r="BD169" i="16"/>
  <c r="BD193" s="1"/>
  <c r="H21" i="15" s="1"/>
  <c r="BC169" i="16"/>
  <c r="BB169"/>
  <c r="BA169"/>
  <c r="K169"/>
  <c r="I169"/>
  <c r="I193" s="1"/>
  <c r="G169"/>
  <c r="B21" i="15"/>
  <c r="A21"/>
  <c r="BC193" i="16"/>
  <c r="G21" i="15" s="1"/>
  <c r="BB193" i="16"/>
  <c r="F21" i="15" s="1"/>
  <c r="BA193" i="16"/>
  <c r="E21" i="15" s="1"/>
  <c r="K193" i="16"/>
  <c r="G193"/>
  <c r="BE164"/>
  <c r="BD164"/>
  <c r="BD167" s="1"/>
  <c r="H20" i="15" s="1"/>
  <c r="BC164" i="16"/>
  <c r="BC167" s="1"/>
  <c r="G20" i="15" s="1"/>
  <c r="BB164" i="16"/>
  <c r="BA164"/>
  <c r="K164"/>
  <c r="I164"/>
  <c r="G164"/>
  <c r="G167" s="1"/>
  <c r="B20" i="15"/>
  <c r="A20"/>
  <c r="BE167" i="16"/>
  <c r="I20" i="15" s="1"/>
  <c r="BB167" i="16"/>
  <c r="F20" i="15" s="1"/>
  <c r="BA167" i="16"/>
  <c r="E20" i="15" s="1"/>
  <c r="K167" i="16"/>
  <c r="I167"/>
  <c r="BE159"/>
  <c r="BD159"/>
  <c r="BC159"/>
  <c r="BB159"/>
  <c r="BA159"/>
  <c r="K159"/>
  <c r="I159"/>
  <c r="G159"/>
  <c r="BE158"/>
  <c r="BD158"/>
  <c r="BC158"/>
  <c r="BB158"/>
  <c r="BA158"/>
  <c r="K158"/>
  <c r="I158"/>
  <c r="G158"/>
  <c r="BE157"/>
  <c r="BD157"/>
  <c r="BC157"/>
  <c r="BB157"/>
  <c r="BA157"/>
  <c r="K157"/>
  <c r="I157"/>
  <c r="G157"/>
  <c r="BE155"/>
  <c r="BE162" s="1"/>
  <c r="I19" i="15" s="1"/>
  <c r="BD155" i="16"/>
  <c r="BC155"/>
  <c r="BC162" s="1"/>
  <c r="G19" i="15" s="1"/>
  <c r="BB155" i="16"/>
  <c r="BB162" s="1"/>
  <c r="F19" i="15" s="1"/>
  <c r="BA155" i="16"/>
  <c r="K155"/>
  <c r="I155"/>
  <c r="G155"/>
  <c r="B19" i="15"/>
  <c r="A19"/>
  <c r="BD162" i="16"/>
  <c r="H19" i="15" s="1"/>
  <c r="BA162" i="16"/>
  <c r="E19" i="15" s="1"/>
  <c r="K162" i="16"/>
  <c r="I162"/>
  <c r="G162"/>
  <c r="BE151"/>
  <c r="BD151"/>
  <c r="BC151"/>
  <c r="BB151"/>
  <c r="BA151"/>
  <c r="K151"/>
  <c r="I151"/>
  <c r="G151"/>
  <c r="BE150"/>
  <c r="BD150"/>
  <c r="BC150"/>
  <c r="BB150"/>
  <c r="BA150"/>
  <c r="K150"/>
  <c r="I150"/>
  <c r="G150"/>
  <c r="BE149"/>
  <c r="BD149"/>
  <c r="BD153" s="1"/>
  <c r="H18" i="15" s="1"/>
  <c r="BC149" i="16"/>
  <c r="BB149"/>
  <c r="BB153" s="1"/>
  <c r="F18" i="15" s="1"/>
  <c r="BA149" i="16"/>
  <c r="BA153" s="1"/>
  <c r="E18" i="15" s="1"/>
  <c r="K149" i="16"/>
  <c r="I149"/>
  <c r="G149"/>
  <c r="B18" i="15"/>
  <c r="A18"/>
  <c r="BE153" i="16"/>
  <c r="I18" i="15" s="1"/>
  <c r="BC153" i="16"/>
  <c r="G18" i="15" s="1"/>
  <c r="K153" i="16"/>
  <c r="I153"/>
  <c r="G153"/>
  <c r="BE145"/>
  <c r="BD145"/>
  <c r="BC145"/>
  <c r="BB145"/>
  <c r="K145"/>
  <c r="I145"/>
  <c r="G145"/>
  <c r="BA145" s="1"/>
  <c r="BE143"/>
  <c r="BD143"/>
  <c r="BC143"/>
  <c r="BB143"/>
  <c r="K143"/>
  <c r="I143"/>
  <c r="G143"/>
  <c r="BA143" s="1"/>
  <c r="BE141"/>
  <c r="BD141"/>
  <c r="BC141"/>
  <c r="BB141"/>
  <c r="K141"/>
  <c r="I141"/>
  <c r="G141"/>
  <c r="BA141" s="1"/>
  <c r="BE138"/>
  <c r="BD138"/>
  <c r="BC138"/>
  <c r="BC147" s="1"/>
  <c r="G17" i="15" s="1"/>
  <c r="BB138" i="16"/>
  <c r="K138"/>
  <c r="K147" s="1"/>
  <c r="I138"/>
  <c r="G138"/>
  <c r="BA138" s="1"/>
  <c r="BA147" s="1"/>
  <c r="E17" i="15" s="1"/>
  <c r="B17"/>
  <c r="A17"/>
  <c r="BE147" i="16"/>
  <c r="I17" i="15" s="1"/>
  <c r="BD147" i="16"/>
  <c r="H17" i="15" s="1"/>
  <c r="BB147" i="16"/>
  <c r="F17" i="15" s="1"/>
  <c r="I147" i="16"/>
  <c r="G147"/>
  <c r="BE134"/>
  <c r="BD134"/>
  <c r="BC134"/>
  <c r="BB134"/>
  <c r="BB136" s="1"/>
  <c r="F16" i="15" s="1"/>
  <c r="K134" i="16"/>
  <c r="K136" s="1"/>
  <c r="I134"/>
  <c r="I136" s="1"/>
  <c r="G134"/>
  <c r="BA134" s="1"/>
  <c r="BA136" s="1"/>
  <c r="E16" i="15" s="1"/>
  <c r="B16"/>
  <c r="A16"/>
  <c r="BE136" i="16"/>
  <c r="I16" i="15" s="1"/>
  <c r="BD136" i="16"/>
  <c r="H16" i="15" s="1"/>
  <c r="BC136" i="16"/>
  <c r="G16" i="15" s="1"/>
  <c r="G136" i="16"/>
  <c r="BE129"/>
  <c r="BD129"/>
  <c r="BC129"/>
  <c r="BB129"/>
  <c r="K129"/>
  <c r="I129"/>
  <c r="G129"/>
  <c r="BA129" s="1"/>
  <c r="BE126"/>
  <c r="BD126"/>
  <c r="BC126"/>
  <c r="BB126"/>
  <c r="K126"/>
  <c r="I126"/>
  <c r="G126"/>
  <c r="BA126" s="1"/>
  <c r="BE124"/>
  <c r="BD124"/>
  <c r="BC124"/>
  <c r="BB124"/>
  <c r="K124"/>
  <c r="I124"/>
  <c r="G124"/>
  <c r="BA124" s="1"/>
  <c r="BE121"/>
  <c r="BD121"/>
  <c r="BC121"/>
  <c r="BB121"/>
  <c r="K121"/>
  <c r="I121"/>
  <c r="I132" s="1"/>
  <c r="G121"/>
  <c r="G132" s="1"/>
  <c r="B15" i="15"/>
  <c r="A15"/>
  <c r="BE132" i="16"/>
  <c r="I15" i="15" s="1"/>
  <c r="BD132" i="16"/>
  <c r="H15" i="15" s="1"/>
  <c r="BC132" i="16"/>
  <c r="G15" i="15" s="1"/>
  <c r="BB132" i="16"/>
  <c r="F15" i="15" s="1"/>
  <c r="K132" i="16"/>
  <c r="BE116"/>
  <c r="BE119" s="1"/>
  <c r="I14" i="15" s="1"/>
  <c r="BD116" i="16"/>
  <c r="BC116"/>
  <c r="BB116"/>
  <c r="K116"/>
  <c r="K119" s="1"/>
  <c r="I116"/>
  <c r="G116"/>
  <c r="G119" s="1"/>
  <c r="B14" i="15"/>
  <c r="A14"/>
  <c r="BD119" i="16"/>
  <c r="H14" i="15" s="1"/>
  <c r="BC119" i="16"/>
  <c r="G14" i="15" s="1"/>
  <c r="BB119" i="16"/>
  <c r="F14" i="15" s="1"/>
  <c r="I119" i="16"/>
  <c r="BE113"/>
  <c r="BE114" s="1"/>
  <c r="I13" i="15" s="1"/>
  <c r="BD113" i="16"/>
  <c r="BD114" s="1"/>
  <c r="H13" i="15" s="1"/>
  <c r="BC113" i="16"/>
  <c r="BB113"/>
  <c r="BA113"/>
  <c r="K113"/>
  <c r="I113"/>
  <c r="I114" s="1"/>
  <c r="G113"/>
  <c r="B13" i="15"/>
  <c r="A13"/>
  <c r="BC114" i="16"/>
  <c r="G13" i="15" s="1"/>
  <c r="BB114" i="16"/>
  <c r="F13" i="15" s="1"/>
  <c r="BA114" i="16"/>
  <c r="E13" i="15" s="1"/>
  <c r="K114" i="16"/>
  <c r="G114"/>
  <c r="BE109"/>
  <c r="BD109"/>
  <c r="BC109"/>
  <c r="BB109"/>
  <c r="BA109"/>
  <c r="K109"/>
  <c r="I109"/>
  <c r="G109"/>
  <c r="BE107"/>
  <c r="BD107"/>
  <c r="BC107"/>
  <c r="BB107"/>
  <c r="BA107"/>
  <c r="K107"/>
  <c r="I107"/>
  <c r="G107"/>
  <c r="BE106"/>
  <c r="BD106"/>
  <c r="BC106"/>
  <c r="BB106"/>
  <c r="BA106"/>
  <c r="K106"/>
  <c r="I106"/>
  <c r="G106"/>
  <c r="BE105"/>
  <c r="BD105"/>
  <c r="BC105"/>
  <c r="BB105"/>
  <c r="BA105"/>
  <c r="K105"/>
  <c r="I105"/>
  <c r="G105"/>
  <c r="BE103"/>
  <c r="BD103"/>
  <c r="BC103"/>
  <c r="BB103"/>
  <c r="BA103"/>
  <c r="K103"/>
  <c r="I103"/>
  <c r="G103"/>
  <c r="BE102"/>
  <c r="BD102"/>
  <c r="BC102"/>
  <c r="BB102"/>
  <c r="BA102"/>
  <c r="K102"/>
  <c r="I102"/>
  <c r="G102"/>
  <c r="BE100"/>
  <c r="BD100"/>
  <c r="BC100"/>
  <c r="BB100"/>
  <c r="BA100"/>
  <c r="K100"/>
  <c r="I100"/>
  <c r="G100"/>
  <c r="BE99"/>
  <c r="BD99"/>
  <c r="BD111" s="1"/>
  <c r="H12" i="15" s="1"/>
  <c r="BC99" i="16"/>
  <c r="BC111" s="1"/>
  <c r="G12" i="15" s="1"/>
  <c r="BB99" i="16"/>
  <c r="BA99"/>
  <c r="K99"/>
  <c r="I99"/>
  <c r="G99"/>
  <c r="G111" s="1"/>
  <c r="B12" i="15"/>
  <c r="A12"/>
  <c r="BE111" i="16"/>
  <c r="I12" i="15" s="1"/>
  <c r="BB111" i="16"/>
  <c r="F12" i="15" s="1"/>
  <c r="BA111" i="16"/>
  <c r="E12" i="15" s="1"/>
  <c r="K111" i="16"/>
  <c r="I111"/>
  <c r="BE89"/>
  <c r="BD89"/>
  <c r="BC89"/>
  <c r="BB89"/>
  <c r="BA89"/>
  <c r="K89"/>
  <c r="I89"/>
  <c r="G89"/>
  <c r="BE88"/>
  <c r="BE97" s="1"/>
  <c r="I11" i="15" s="1"/>
  <c r="BD88" i="16"/>
  <c r="BC88"/>
  <c r="BC97" s="1"/>
  <c r="G11" i="15" s="1"/>
  <c r="BB88" i="16"/>
  <c r="BB97" s="1"/>
  <c r="F11" i="15" s="1"/>
  <c r="BA88" i="16"/>
  <c r="K88"/>
  <c r="I88"/>
  <c r="G88"/>
  <c r="B11" i="15"/>
  <c r="A11"/>
  <c r="BD97" i="16"/>
  <c r="H11" i="15" s="1"/>
  <c r="BA97" i="16"/>
  <c r="E11" i="15" s="1"/>
  <c r="K97" i="16"/>
  <c r="I97"/>
  <c r="G97"/>
  <c r="BE77"/>
  <c r="BD77"/>
  <c r="BC77"/>
  <c r="BB77"/>
  <c r="BA77"/>
  <c r="K77"/>
  <c r="I77"/>
  <c r="G77"/>
  <c r="BE74"/>
  <c r="BD74"/>
  <c r="BD86" s="1"/>
  <c r="H10" i="15" s="1"/>
  <c r="BC74" i="16"/>
  <c r="BB74"/>
  <c r="BB86" s="1"/>
  <c r="F10" i="15" s="1"/>
  <c r="BA74" i="16"/>
  <c r="BA86" s="1"/>
  <c r="E10" i="15" s="1"/>
  <c r="K74" i="16"/>
  <c r="I74"/>
  <c r="G74"/>
  <c r="B10" i="15"/>
  <c r="A10"/>
  <c r="BE86" i="16"/>
  <c r="I10" i="15" s="1"/>
  <c r="BC86" i="16"/>
  <c r="G10" i="15" s="1"/>
  <c r="K86" i="16"/>
  <c r="I86"/>
  <c r="G86"/>
  <c r="BE69"/>
  <c r="BD69"/>
  <c r="BC69"/>
  <c r="BB69"/>
  <c r="K69"/>
  <c r="I69"/>
  <c r="G69"/>
  <c r="BA69" s="1"/>
  <c r="BE68"/>
  <c r="BD68"/>
  <c r="BC68"/>
  <c r="BB68"/>
  <c r="K68"/>
  <c r="I68"/>
  <c r="G68"/>
  <c r="BA68" s="1"/>
  <c r="BE59"/>
  <c r="BD59"/>
  <c r="BC59"/>
  <c r="BB59"/>
  <c r="K59"/>
  <c r="I59"/>
  <c r="G59"/>
  <c r="BA59" s="1"/>
  <c r="BE58"/>
  <c r="BD58"/>
  <c r="BC58"/>
  <c r="BB58"/>
  <c r="K58"/>
  <c r="I58"/>
  <c r="G58"/>
  <c r="BA58" s="1"/>
  <c r="BE45"/>
  <c r="BD45"/>
  <c r="BC45"/>
  <c r="BB45"/>
  <c r="K45"/>
  <c r="I45"/>
  <c r="G45"/>
  <c r="BA45" s="1"/>
  <c r="BE36"/>
  <c r="BD36"/>
  <c r="BC36"/>
  <c r="BB36"/>
  <c r="K36"/>
  <c r="I36"/>
  <c r="G36"/>
  <c r="BA36" s="1"/>
  <c r="BE33"/>
  <c r="BD33"/>
  <c r="BC33"/>
  <c r="BC72" s="1"/>
  <c r="G9" i="15" s="1"/>
  <c r="BB33" i="16"/>
  <c r="K33"/>
  <c r="K72" s="1"/>
  <c r="I33"/>
  <c r="G33"/>
  <c r="BA33" s="1"/>
  <c r="BA72" s="1"/>
  <c r="E9" i="15" s="1"/>
  <c r="B9"/>
  <c r="A9"/>
  <c r="BE72" i="16"/>
  <c r="I9" i="15" s="1"/>
  <c r="BD72" i="16"/>
  <c r="H9" i="15" s="1"/>
  <c r="BB72" i="16"/>
  <c r="F9" i="15" s="1"/>
  <c r="I72" i="16"/>
  <c r="G72"/>
  <c r="BE30"/>
  <c r="BD30"/>
  <c r="BC30"/>
  <c r="BB30"/>
  <c r="K30"/>
  <c r="I30"/>
  <c r="G30"/>
  <c r="BA30" s="1"/>
  <c r="BE28"/>
  <c r="BD28"/>
  <c r="BC28"/>
  <c r="BB28"/>
  <c r="K28"/>
  <c r="I28"/>
  <c r="G28"/>
  <c r="BA28" s="1"/>
  <c r="BE26"/>
  <c r="BD26"/>
  <c r="BC26"/>
  <c r="BB26"/>
  <c r="BB31" s="1"/>
  <c r="F8" i="15" s="1"/>
  <c r="K26" i="16"/>
  <c r="K31" s="1"/>
  <c r="I26"/>
  <c r="I31" s="1"/>
  <c r="G26"/>
  <c r="BA26" s="1"/>
  <c r="BA31" s="1"/>
  <c r="E8" i="15" s="1"/>
  <c r="B8"/>
  <c r="A8"/>
  <c r="BE31" i="16"/>
  <c r="I8" i="15" s="1"/>
  <c r="BD31" i="16"/>
  <c r="H8" i="15" s="1"/>
  <c r="BC31" i="16"/>
  <c r="G8" i="15" s="1"/>
  <c r="G31" i="16"/>
  <c r="BE23"/>
  <c r="BD23"/>
  <c r="BC23"/>
  <c r="BB23"/>
  <c r="K23"/>
  <c r="I23"/>
  <c r="G23"/>
  <c r="BA23" s="1"/>
  <c r="BE22"/>
  <c r="BD22"/>
  <c r="BC22"/>
  <c r="BB22"/>
  <c r="K22"/>
  <c r="I22"/>
  <c r="G22"/>
  <c r="BA22" s="1"/>
  <c r="BE21"/>
  <c r="BD21"/>
  <c r="BC21"/>
  <c r="BB21"/>
  <c r="K21"/>
  <c r="I21"/>
  <c r="G21"/>
  <c r="BA21" s="1"/>
  <c r="BE19"/>
  <c r="BD19"/>
  <c r="BC19"/>
  <c r="BB19"/>
  <c r="K19"/>
  <c r="I19"/>
  <c r="G19"/>
  <c r="BA19" s="1"/>
  <c r="BE18"/>
  <c r="BD18"/>
  <c r="BC18"/>
  <c r="BB18"/>
  <c r="K18"/>
  <c r="I18"/>
  <c r="G18"/>
  <c r="BA18" s="1"/>
  <c r="BE17"/>
  <c r="BD17"/>
  <c r="BC17"/>
  <c r="BB17"/>
  <c r="K17"/>
  <c r="I17"/>
  <c r="G17"/>
  <c r="BA17" s="1"/>
  <c r="BE14"/>
  <c r="BD14"/>
  <c r="BC14"/>
  <c r="BB14"/>
  <c r="K14"/>
  <c r="I14"/>
  <c r="G14"/>
  <c r="BA14" s="1"/>
  <c r="BE13"/>
  <c r="BD13"/>
  <c r="BC13"/>
  <c r="BB13"/>
  <c r="K13"/>
  <c r="I13"/>
  <c r="G13"/>
  <c r="BA13" s="1"/>
  <c r="BE11"/>
  <c r="BD11"/>
  <c r="BC11"/>
  <c r="BB11"/>
  <c r="K11"/>
  <c r="I11"/>
  <c r="G11"/>
  <c r="BA11" s="1"/>
  <c r="BE10"/>
  <c r="BD10"/>
  <c r="BC10"/>
  <c r="BB10"/>
  <c r="K10"/>
  <c r="I10"/>
  <c r="G10"/>
  <c r="BA10" s="1"/>
  <c r="BE9"/>
  <c r="BD9"/>
  <c r="BC9"/>
  <c r="BB9"/>
  <c r="K9"/>
  <c r="I9"/>
  <c r="G9"/>
  <c r="BA9" s="1"/>
  <c r="BE8"/>
  <c r="BD8"/>
  <c r="BC8"/>
  <c r="BB8"/>
  <c r="K8"/>
  <c r="I8"/>
  <c r="I24" s="1"/>
  <c r="G8"/>
  <c r="G24" s="1"/>
  <c r="B7" i="15"/>
  <c r="A7"/>
  <c r="BE24" i="16"/>
  <c r="I7" i="15" s="1"/>
  <c r="BD24" i="16"/>
  <c r="H7" i="15" s="1"/>
  <c r="BC24" i="16"/>
  <c r="G7" i="15" s="1"/>
  <c r="BB24" i="16"/>
  <c r="F7" i="15" s="1"/>
  <c r="K24" i="16"/>
  <c r="E4"/>
  <c r="F3"/>
  <c r="C33" i="14"/>
  <c r="F33" s="1"/>
  <c r="C31"/>
  <c r="G7"/>
  <c r="H41" i="12"/>
  <c r="G23" i="11" s="1"/>
  <c r="I40" i="12"/>
  <c r="G21" i="11"/>
  <c r="D21"/>
  <c r="I39" i="12"/>
  <c r="G20" i="11"/>
  <c r="D20"/>
  <c r="I38" i="12"/>
  <c r="D19" i="11"/>
  <c r="I37" i="12"/>
  <c r="G19" i="11" s="1"/>
  <c r="G18"/>
  <c r="D18"/>
  <c r="I36" i="12"/>
  <c r="G17" i="11"/>
  <c r="D17"/>
  <c r="I35" i="12"/>
  <c r="D16" i="11"/>
  <c r="I34" i="12"/>
  <c r="G16" i="11" s="1"/>
  <c r="D15"/>
  <c r="I33" i="12"/>
  <c r="G15" i="11" s="1"/>
  <c r="BE177" i="13"/>
  <c r="BD177"/>
  <c r="BC177"/>
  <c r="BB177"/>
  <c r="BA177"/>
  <c r="K177"/>
  <c r="I177"/>
  <c r="G177"/>
  <c r="BE175"/>
  <c r="BD175"/>
  <c r="BC175"/>
  <c r="BB175"/>
  <c r="BA175"/>
  <c r="K175"/>
  <c r="I175"/>
  <c r="G175"/>
  <c r="BE174"/>
  <c r="BD174"/>
  <c r="BC174"/>
  <c r="BB174"/>
  <c r="BB178" s="1"/>
  <c r="F27" i="12" s="1"/>
  <c r="BA174" i="13"/>
  <c r="K174"/>
  <c r="I174"/>
  <c r="G174"/>
  <c r="B27" i="12"/>
  <c r="A27"/>
  <c r="BE178" i="13"/>
  <c r="I27" i="12" s="1"/>
  <c r="BD178" i="13"/>
  <c r="H27" i="12" s="1"/>
  <c r="BC178" i="13"/>
  <c r="G27" i="12" s="1"/>
  <c r="BA178" i="13"/>
  <c r="E27" i="12" s="1"/>
  <c r="K178" i="13"/>
  <c r="I178"/>
  <c r="G178"/>
  <c r="BE171"/>
  <c r="BD171"/>
  <c r="BC171"/>
  <c r="BA171"/>
  <c r="BA172" s="1"/>
  <c r="E26" i="12" s="1"/>
  <c r="K171" i="13"/>
  <c r="I171"/>
  <c r="G171"/>
  <c r="BB171" s="1"/>
  <c r="BB172" s="1"/>
  <c r="F26" i="12" s="1"/>
  <c r="B26"/>
  <c r="A26"/>
  <c r="BE172" i="13"/>
  <c r="I26" i="12" s="1"/>
  <c r="BD172" i="13"/>
  <c r="H26" i="12" s="1"/>
  <c r="BC172" i="13"/>
  <c r="G26" i="12" s="1"/>
  <c r="K172" i="13"/>
  <c r="I172"/>
  <c r="G172"/>
  <c r="BE168"/>
  <c r="BD168"/>
  <c r="BC168"/>
  <c r="BB168"/>
  <c r="K168"/>
  <c r="K169" s="1"/>
  <c r="I168"/>
  <c r="G168"/>
  <c r="BA168" s="1"/>
  <c r="BA169" s="1"/>
  <c r="E25" i="12" s="1"/>
  <c r="B25"/>
  <c r="A25"/>
  <c r="BE169" i="13"/>
  <c r="I25" i="12" s="1"/>
  <c r="BD169" i="13"/>
  <c r="H25" i="12" s="1"/>
  <c r="BC169" i="13"/>
  <c r="G25" i="12" s="1"/>
  <c r="BB169" i="13"/>
  <c r="F25" i="12" s="1"/>
  <c r="I169" i="13"/>
  <c r="G169"/>
  <c r="BE164"/>
  <c r="BD164"/>
  <c r="BC164"/>
  <c r="BB164"/>
  <c r="K164"/>
  <c r="I164"/>
  <c r="I166" s="1"/>
  <c r="G164"/>
  <c r="BA164" s="1"/>
  <c r="BA166" s="1"/>
  <c r="E24" i="12" s="1"/>
  <c r="B24"/>
  <c r="A24"/>
  <c r="BE166" i="13"/>
  <c r="I24" i="12" s="1"/>
  <c r="BD166" i="13"/>
  <c r="H24" i="12" s="1"/>
  <c r="BC166" i="13"/>
  <c r="G24" i="12" s="1"/>
  <c r="BB166" i="13"/>
  <c r="F24" i="12" s="1"/>
  <c r="K166" i="13"/>
  <c r="G166"/>
  <c r="BE160"/>
  <c r="BD160"/>
  <c r="BC160"/>
  <c r="BB160"/>
  <c r="K160"/>
  <c r="I160"/>
  <c r="I162" s="1"/>
  <c r="G160"/>
  <c r="G162" s="1"/>
  <c r="B23" i="12"/>
  <c r="A23"/>
  <c r="BE162" i="13"/>
  <c r="I23" i="12" s="1"/>
  <c r="BD162" i="13"/>
  <c r="H23" i="12" s="1"/>
  <c r="BC162" i="13"/>
  <c r="G23" i="12" s="1"/>
  <c r="BB162" i="13"/>
  <c r="F23" i="12" s="1"/>
  <c r="K162" i="13"/>
  <c r="BE157"/>
  <c r="BE158" s="1"/>
  <c r="I22" i="12" s="1"/>
  <c r="BD157" i="13"/>
  <c r="BC157"/>
  <c r="BB157"/>
  <c r="BA157"/>
  <c r="K157"/>
  <c r="I157"/>
  <c r="G157"/>
  <c r="B22" i="12"/>
  <c r="A22"/>
  <c r="BD158" i="13"/>
  <c r="H22" i="12" s="1"/>
  <c r="BC158" i="13"/>
  <c r="G22" i="12" s="1"/>
  <c r="BB158" i="13"/>
  <c r="F22" i="12" s="1"/>
  <c r="BA158" i="13"/>
  <c r="E22" i="12" s="1"/>
  <c r="K158" i="13"/>
  <c r="I158"/>
  <c r="G158"/>
  <c r="BE153"/>
  <c r="BD153"/>
  <c r="BD155" s="1"/>
  <c r="H21" i="12" s="1"/>
  <c r="BC153" i="13"/>
  <c r="BB153"/>
  <c r="BA153"/>
  <c r="K153"/>
  <c r="I153"/>
  <c r="G153"/>
  <c r="B21" i="12"/>
  <c r="A21"/>
  <c r="BE155" i="13"/>
  <c r="I21" i="12" s="1"/>
  <c r="BC155" i="13"/>
  <c r="G21" i="12" s="1"/>
  <c r="BB155" i="13"/>
  <c r="F21" i="12" s="1"/>
  <c r="BA155" i="13"/>
  <c r="E21" i="12" s="1"/>
  <c r="K155" i="13"/>
  <c r="I155"/>
  <c r="G155"/>
  <c r="BE149"/>
  <c r="BD149"/>
  <c r="BC149"/>
  <c r="BB149"/>
  <c r="BA149"/>
  <c r="K149"/>
  <c r="I149"/>
  <c r="G149"/>
  <c r="BE147"/>
  <c r="BD147"/>
  <c r="BC147"/>
  <c r="BB147"/>
  <c r="BA147"/>
  <c r="K147"/>
  <c r="I147"/>
  <c r="G147"/>
  <c r="BE144"/>
  <c r="BD144"/>
  <c r="BC144"/>
  <c r="BB144"/>
  <c r="BA144"/>
  <c r="K144"/>
  <c r="I144"/>
  <c r="G144"/>
  <c r="BE142"/>
  <c r="BD142"/>
  <c r="BC142"/>
  <c r="BB142"/>
  <c r="BA142"/>
  <c r="K142"/>
  <c r="I142"/>
  <c r="G142"/>
  <c r="BE140"/>
  <c r="BD140"/>
  <c r="BC140"/>
  <c r="BB140"/>
  <c r="BA140"/>
  <c r="K140"/>
  <c r="I140"/>
  <c r="G140"/>
  <c r="BE138"/>
  <c r="BD138"/>
  <c r="BC138"/>
  <c r="BC151" s="1"/>
  <c r="G20" i="12" s="1"/>
  <c r="BB138" i="13"/>
  <c r="BA138"/>
  <c r="K138"/>
  <c r="I138"/>
  <c r="G138"/>
  <c r="B20" i="12"/>
  <c r="A20"/>
  <c r="BE151" i="13"/>
  <c r="I20" i="12" s="1"/>
  <c r="BD151" i="13"/>
  <c r="H20" i="12" s="1"/>
  <c r="BB151" i="13"/>
  <c r="F20" i="12" s="1"/>
  <c r="BA151" i="13"/>
  <c r="E20" i="12" s="1"/>
  <c r="K151" i="13"/>
  <c r="I151"/>
  <c r="G151"/>
  <c r="BE133"/>
  <c r="BD133"/>
  <c r="BC133"/>
  <c r="BB133"/>
  <c r="BB136" s="1"/>
  <c r="F19" i="12" s="1"/>
  <c r="BA133" i="13"/>
  <c r="K133"/>
  <c r="I133"/>
  <c r="G133"/>
  <c r="B19" i="12"/>
  <c r="A19"/>
  <c r="BE136" i="13"/>
  <c r="I19" i="12" s="1"/>
  <c r="BD136" i="13"/>
  <c r="H19" i="12" s="1"/>
  <c r="BC136" i="13"/>
  <c r="G19" i="12" s="1"/>
  <c r="BA136" i="13"/>
  <c r="E19" i="12" s="1"/>
  <c r="K136" i="13"/>
  <c r="I136"/>
  <c r="G136"/>
  <c r="BE128"/>
  <c r="BD128"/>
  <c r="BC128"/>
  <c r="BB128"/>
  <c r="BA128"/>
  <c r="K128"/>
  <c r="I128"/>
  <c r="G128"/>
  <c r="BE126"/>
  <c r="BD126"/>
  <c r="BC126"/>
  <c r="BB126"/>
  <c r="BA126"/>
  <c r="K126"/>
  <c r="I126"/>
  <c r="G126"/>
  <c r="BE125"/>
  <c r="BD125"/>
  <c r="BC125"/>
  <c r="BB125"/>
  <c r="BA125"/>
  <c r="K125"/>
  <c r="I125"/>
  <c r="G125"/>
  <c r="BE123"/>
  <c r="BD123"/>
  <c r="BC123"/>
  <c r="BB123"/>
  <c r="BA123"/>
  <c r="BA131" s="1"/>
  <c r="E18" i="12" s="1"/>
  <c r="K123" i="13"/>
  <c r="I123"/>
  <c r="G123"/>
  <c r="B18" i="12"/>
  <c r="A18"/>
  <c r="BE131" i="13"/>
  <c r="I18" i="12" s="1"/>
  <c r="BD131" i="13"/>
  <c r="H18" i="12" s="1"/>
  <c r="BC131" i="13"/>
  <c r="G18" i="12" s="1"/>
  <c r="BB131" i="13"/>
  <c r="F18" i="12" s="1"/>
  <c r="K131" i="13"/>
  <c r="I131"/>
  <c r="G131"/>
  <c r="BE119"/>
  <c r="BD119"/>
  <c r="BC119"/>
  <c r="BB119"/>
  <c r="K119"/>
  <c r="K121" s="1"/>
  <c r="I119"/>
  <c r="G119"/>
  <c r="BA119" s="1"/>
  <c r="BA121" s="1"/>
  <c r="E17" i="12" s="1"/>
  <c r="B17"/>
  <c r="A17"/>
  <c r="BE121" i="13"/>
  <c r="I17" i="12" s="1"/>
  <c r="BD121" i="13"/>
  <c r="H17" i="12" s="1"/>
  <c r="BC121" i="13"/>
  <c r="G17" i="12" s="1"/>
  <c r="BB121" i="13"/>
  <c r="F17" i="12" s="1"/>
  <c r="I121" i="13"/>
  <c r="G121"/>
  <c r="BE115"/>
  <c r="BD115"/>
  <c r="BC115"/>
  <c r="BB115"/>
  <c r="K115"/>
  <c r="I115"/>
  <c r="I117" s="1"/>
  <c r="G115"/>
  <c r="BA115" s="1"/>
  <c r="BA117" s="1"/>
  <c r="E16" i="12" s="1"/>
  <c r="B16"/>
  <c r="A16"/>
  <c r="BE117" i="13"/>
  <c r="I16" i="12" s="1"/>
  <c r="BD117" i="13"/>
  <c r="H16" i="12" s="1"/>
  <c r="BC117" i="13"/>
  <c r="G16" i="12" s="1"/>
  <c r="BB117" i="13"/>
  <c r="F16" i="12" s="1"/>
  <c r="K117" i="13"/>
  <c r="G117"/>
  <c r="BE110"/>
  <c r="BD110"/>
  <c r="BC110"/>
  <c r="BB110"/>
  <c r="K110"/>
  <c r="I110"/>
  <c r="G110"/>
  <c r="BA110" s="1"/>
  <c r="BE107"/>
  <c r="BD107"/>
  <c r="BC107"/>
  <c r="BB107"/>
  <c r="K107"/>
  <c r="I107"/>
  <c r="G107"/>
  <c r="BA107" s="1"/>
  <c r="BE105"/>
  <c r="BD105"/>
  <c r="BC105"/>
  <c r="BB105"/>
  <c r="K105"/>
  <c r="I105"/>
  <c r="G105"/>
  <c r="BA105" s="1"/>
  <c r="BE102"/>
  <c r="BD102"/>
  <c r="BC102"/>
  <c r="BB102"/>
  <c r="K102"/>
  <c r="I102"/>
  <c r="G102"/>
  <c r="G113" s="1"/>
  <c r="B15" i="12"/>
  <c r="A15"/>
  <c r="BE113" i="13"/>
  <c r="I15" i="12" s="1"/>
  <c r="BD113" i="13"/>
  <c r="H15" i="12" s="1"/>
  <c r="BC113" i="13"/>
  <c r="G15" i="12" s="1"/>
  <c r="BB113" i="13"/>
  <c r="F15" i="12" s="1"/>
  <c r="K113" i="13"/>
  <c r="I113"/>
  <c r="BE97"/>
  <c r="BE100" s="1"/>
  <c r="I14" i="12" s="1"/>
  <c r="BD97" i="13"/>
  <c r="BC97"/>
  <c r="BB97"/>
  <c r="BA97"/>
  <c r="K97"/>
  <c r="I97"/>
  <c r="G97"/>
  <c r="B14" i="12"/>
  <c r="A14"/>
  <c r="BD100" i="13"/>
  <c r="H14" i="12" s="1"/>
  <c r="BC100" i="13"/>
  <c r="G14" i="12" s="1"/>
  <c r="BB100" i="13"/>
  <c r="F14" i="12" s="1"/>
  <c r="BA100" i="13"/>
  <c r="E14" i="12" s="1"/>
  <c r="K100" i="13"/>
  <c r="I100"/>
  <c r="G100"/>
  <c r="BE94"/>
  <c r="BD94"/>
  <c r="BD95" s="1"/>
  <c r="H13" i="12" s="1"/>
  <c r="BC94" i="13"/>
  <c r="BB94"/>
  <c r="BA94"/>
  <c r="K94"/>
  <c r="I94"/>
  <c r="G94"/>
  <c r="B13" i="12"/>
  <c r="A13"/>
  <c r="BE95" i="13"/>
  <c r="I13" i="12" s="1"/>
  <c r="BC95" i="13"/>
  <c r="G13" i="12" s="1"/>
  <c r="BB95" i="13"/>
  <c r="F13" i="12" s="1"/>
  <c r="BA95" i="13"/>
  <c r="E13" i="12" s="1"/>
  <c r="K95" i="13"/>
  <c r="I95"/>
  <c r="G95"/>
  <c r="BE90"/>
  <c r="BD90"/>
  <c r="BC90"/>
  <c r="BB90"/>
  <c r="BA90"/>
  <c r="K90"/>
  <c r="I90"/>
  <c r="G90"/>
  <c r="BE88"/>
  <c r="BD88"/>
  <c r="BC88"/>
  <c r="BB88"/>
  <c r="BA88"/>
  <c r="K88"/>
  <c r="I88"/>
  <c r="G88"/>
  <c r="BE86"/>
  <c r="BD86"/>
  <c r="BC86"/>
  <c r="BB86"/>
  <c r="BA86"/>
  <c r="K86"/>
  <c r="I86"/>
  <c r="G86"/>
  <c r="BE85"/>
  <c r="BD85"/>
  <c r="BC85"/>
  <c r="BB85"/>
  <c r="BA85"/>
  <c r="K85"/>
  <c r="I85"/>
  <c r="G85"/>
  <c r="BE83"/>
  <c r="BD83"/>
  <c r="BC83"/>
  <c r="BB83"/>
  <c r="BA83"/>
  <c r="K83"/>
  <c r="I83"/>
  <c r="G83"/>
  <c r="BE82"/>
  <c r="BD82"/>
  <c r="BC82"/>
  <c r="BC92" s="1"/>
  <c r="G12" i="12" s="1"/>
  <c r="BB82" i="13"/>
  <c r="BA82"/>
  <c r="K82"/>
  <c r="I82"/>
  <c r="G82"/>
  <c r="B12" i="12"/>
  <c r="A12"/>
  <c r="BE92" i="13"/>
  <c r="I12" i="12" s="1"/>
  <c r="BD92" i="13"/>
  <c r="H12" i="12" s="1"/>
  <c r="BB92" i="13"/>
  <c r="F12" i="12" s="1"/>
  <c r="BA92" i="13"/>
  <c r="E12" i="12" s="1"/>
  <c r="K92" i="13"/>
  <c r="I92"/>
  <c r="G92"/>
  <c r="BE73"/>
  <c r="BD73"/>
  <c r="BC73"/>
  <c r="BB73"/>
  <c r="BA73"/>
  <c r="K73"/>
  <c r="I73"/>
  <c r="G73"/>
  <c r="BE72"/>
  <c r="BD72"/>
  <c r="BC72"/>
  <c r="BB72"/>
  <c r="BB80" s="1"/>
  <c r="F11" i="12" s="1"/>
  <c r="BA72" i="13"/>
  <c r="K72"/>
  <c r="I72"/>
  <c r="G72"/>
  <c r="B11" i="12"/>
  <c r="A11"/>
  <c r="BE80" i="13"/>
  <c r="I11" i="12" s="1"/>
  <c r="BD80" i="13"/>
  <c r="H11" i="12" s="1"/>
  <c r="BC80" i="13"/>
  <c r="G11" i="12" s="1"/>
  <c r="BA80" i="13"/>
  <c r="E11" i="12" s="1"/>
  <c r="K80" i="13"/>
  <c r="I80"/>
  <c r="G80"/>
  <c r="BE62"/>
  <c r="BD62"/>
  <c r="BC62"/>
  <c r="BB62"/>
  <c r="BA62"/>
  <c r="K62"/>
  <c r="I62"/>
  <c r="G62"/>
  <c r="BE60"/>
  <c r="BD60"/>
  <c r="BC60"/>
  <c r="BB60"/>
  <c r="BA60"/>
  <c r="BA70" s="1"/>
  <c r="E10" i="12" s="1"/>
  <c r="K60" i="13"/>
  <c r="I60"/>
  <c r="G60"/>
  <c r="B10" i="12"/>
  <c r="A10"/>
  <c r="BE70" i="13"/>
  <c r="I10" i="12" s="1"/>
  <c r="BD70" i="13"/>
  <c r="H10" i="12" s="1"/>
  <c r="BC70" i="13"/>
  <c r="G10" i="12" s="1"/>
  <c r="BB70" i="13"/>
  <c r="F10" i="12" s="1"/>
  <c r="K70" i="13"/>
  <c r="I70"/>
  <c r="G70"/>
  <c r="BE57"/>
  <c r="BD57"/>
  <c r="BC57"/>
  <c r="BB57"/>
  <c r="K57"/>
  <c r="I57"/>
  <c r="G57"/>
  <c r="BA57" s="1"/>
  <c r="BE49"/>
  <c r="BD49"/>
  <c r="BC49"/>
  <c r="BB49"/>
  <c r="K49"/>
  <c r="I49"/>
  <c r="G49"/>
  <c r="BA49" s="1"/>
  <c r="BE48"/>
  <c r="BD48"/>
  <c r="BC48"/>
  <c r="BB48"/>
  <c r="K48"/>
  <c r="I48"/>
  <c r="G48"/>
  <c r="BA48" s="1"/>
  <c r="BE36"/>
  <c r="BD36"/>
  <c r="BC36"/>
  <c r="BB36"/>
  <c r="K36"/>
  <c r="I36"/>
  <c r="G36"/>
  <c r="BA36" s="1"/>
  <c r="BE28"/>
  <c r="BD28"/>
  <c r="BC28"/>
  <c r="BB28"/>
  <c r="K28"/>
  <c r="K58" s="1"/>
  <c r="I28"/>
  <c r="G28"/>
  <c r="BA28" s="1"/>
  <c r="BA58" s="1"/>
  <c r="E9" i="12" s="1"/>
  <c r="B9"/>
  <c r="A9"/>
  <c r="BE58" i="13"/>
  <c r="I9" i="12" s="1"/>
  <c r="BD58" i="13"/>
  <c r="H9" i="12" s="1"/>
  <c r="BC58" i="13"/>
  <c r="G9" i="12" s="1"/>
  <c r="BB58" i="13"/>
  <c r="F9" i="12" s="1"/>
  <c r="I58" i="13"/>
  <c r="G58"/>
  <c r="BE24"/>
  <c r="BD24"/>
  <c r="BC24"/>
  <c r="BB24"/>
  <c r="K24"/>
  <c r="I24"/>
  <c r="I26" s="1"/>
  <c r="G24"/>
  <c r="BA24" s="1"/>
  <c r="BA26" s="1"/>
  <c r="E8" i="12" s="1"/>
  <c r="B8"/>
  <c r="A8"/>
  <c r="BE26" i="13"/>
  <c r="I8" i="12" s="1"/>
  <c r="BD26" i="13"/>
  <c r="H8" i="12" s="1"/>
  <c r="BC26" i="13"/>
  <c r="G8" i="12" s="1"/>
  <c r="BB26" i="13"/>
  <c r="F8" i="12" s="1"/>
  <c r="K26" i="13"/>
  <c r="G26"/>
  <c r="BE21"/>
  <c r="BD21"/>
  <c r="BC21"/>
  <c r="BB21"/>
  <c r="K21"/>
  <c r="I21"/>
  <c r="G21"/>
  <c r="BA21" s="1"/>
  <c r="BE20"/>
  <c r="BD20"/>
  <c r="BC20"/>
  <c r="BB20"/>
  <c r="K20"/>
  <c r="I20"/>
  <c r="G20"/>
  <c r="BA20" s="1"/>
  <c r="BE19"/>
  <c r="BD19"/>
  <c r="BC19"/>
  <c r="BB19"/>
  <c r="K19"/>
  <c r="I19"/>
  <c r="G19"/>
  <c r="BA19" s="1"/>
  <c r="BE18"/>
  <c r="BD18"/>
  <c r="BC18"/>
  <c r="BB18"/>
  <c r="K18"/>
  <c r="I18"/>
  <c r="G18"/>
  <c r="BA18" s="1"/>
  <c r="BE17"/>
  <c r="BD17"/>
  <c r="BC17"/>
  <c r="BB17"/>
  <c r="K17"/>
  <c r="I17"/>
  <c r="G17"/>
  <c r="BA17" s="1"/>
  <c r="BE14"/>
  <c r="BD14"/>
  <c r="BC14"/>
  <c r="BB14"/>
  <c r="K14"/>
  <c r="I14"/>
  <c r="G14"/>
  <c r="BA14" s="1"/>
  <c r="BE12"/>
  <c r="BD12"/>
  <c r="BC12"/>
  <c r="BB12"/>
  <c r="K12"/>
  <c r="I12"/>
  <c r="G12"/>
  <c r="BA12" s="1"/>
  <c r="BE10"/>
  <c r="BD10"/>
  <c r="BC10"/>
  <c r="BB10"/>
  <c r="K10"/>
  <c r="I10"/>
  <c r="G10"/>
  <c r="BA10" s="1"/>
  <c r="BE9"/>
  <c r="BD9"/>
  <c r="BC9"/>
  <c r="BB9"/>
  <c r="K9"/>
  <c r="I9"/>
  <c r="G9"/>
  <c r="BA9" s="1"/>
  <c r="BE8"/>
  <c r="BD8"/>
  <c r="BC8"/>
  <c r="BB8"/>
  <c r="K8"/>
  <c r="I8"/>
  <c r="G8"/>
  <c r="G22" s="1"/>
  <c r="B7" i="12"/>
  <c r="A7"/>
  <c r="BE22" i="13"/>
  <c r="I7" i="12" s="1"/>
  <c r="BD22" i="13"/>
  <c r="H7" i="12" s="1"/>
  <c r="BC22" i="13"/>
  <c r="G7" i="12" s="1"/>
  <c r="BB22" i="13"/>
  <c r="F7" i="12" s="1"/>
  <c r="K22" i="13"/>
  <c r="I22"/>
  <c r="E4"/>
  <c r="F3"/>
  <c r="C33" i="11"/>
  <c r="F33" s="1"/>
  <c r="C31"/>
  <c r="G7"/>
  <c r="H42" i="9"/>
  <c r="I41"/>
  <c r="G21" i="8"/>
  <c r="D21"/>
  <c r="I40" i="9"/>
  <c r="G20" i="8"/>
  <c r="D20"/>
  <c r="I39" i="9"/>
  <c r="D19" i="8"/>
  <c r="I38" i="9"/>
  <c r="G19" i="8" s="1"/>
  <c r="G18"/>
  <c r="D18"/>
  <c r="I37" i="9"/>
  <c r="G17" i="8"/>
  <c r="D17"/>
  <c r="I36" i="9"/>
  <c r="G16" i="8"/>
  <c r="D16"/>
  <c r="I35" i="9"/>
  <c r="D15" i="8"/>
  <c r="I34" i="9"/>
  <c r="G15" i="8" s="1"/>
  <c r="BE204" i="10"/>
  <c r="BD204"/>
  <c r="BC204"/>
  <c r="BB204"/>
  <c r="BA204"/>
  <c r="K204"/>
  <c r="I204"/>
  <c r="G204"/>
  <c r="BE202"/>
  <c r="BD202"/>
  <c r="BC202"/>
  <c r="BB202"/>
  <c r="BA202"/>
  <c r="K202"/>
  <c r="I202"/>
  <c r="G202"/>
  <c r="BE201"/>
  <c r="BD201"/>
  <c r="BC201"/>
  <c r="BB201"/>
  <c r="BB205" s="1"/>
  <c r="F28" i="9" s="1"/>
  <c r="BA201" i="10"/>
  <c r="K201"/>
  <c r="I201"/>
  <c r="G201"/>
  <c r="B28" i="9"/>
  <c r="A28"/>
  <c r="BE205" i="10"/>
  <c r="I28" i="9" s="1"/>
  <c r="BD205" i="10"/>
  <c r="H28" i="9" s="1"/>
  <c r="BC205" i="10"/>
  <c r="G28" i="9" s="1"/>
  <c r="BA205" i="10"/>
  <c r="E28" i="9" s="1"/>
  <c r="K205" i="10"/>
  <c r="I205"/>
  <c r="G205"/>
  <c r="BE198"/>
  <c r="BD198"/>
  <c r="BC198"/>
  <c r="BA198"/>
  <c r="BA199" s="1"/>
  <c r="E27" i="9" s="1"/>
  <c r="K198" i="10"/>
  <c r="I198"/>
  <c r="G198"/>
  <c r="BB198" s="1"/>
  <c r="BB199" s="1"/>
  <c r="F27" i="9" s="1"/>
  <c r="B27"/>
  <c r="A27"/>
  <c r="BE199" i="10"/>
  <c r="I27" i="9" s="1"/>
  <c r="BD199" i="10"/>
  <c r="H27" i="9" s="1"/>
  <c r="BC199" i="10"/>
  <c r="G27" i="9" s="1"/>
  <c r="K199" i="10"/>
  <c r="I199"/>
  <c r="G199"/>
  <c r="BE195"/>
  <c r="BD195"/>
  <c r="BC195"/>
  <c r="BB195"/>
  <c r="BB196" s="1"/>
  <c r="F26" i="9" s="1"/>
  <c r="K195" i="10"/>
  <c r="K196" s="1"/>
  <c r="I195"/>
  <c r="G195"/>
  <c r="BA195" s="1"/>
  <c r="BA196" s="1"/>
  <c r="E26" i="9" s="1"/>
  <c r="B26"/>
  <c r="A26"/>
  <c r="BE196" i="10"/>
  <c r="I26" i="9" s="1"/>
  <c r="BD196" i="10"/>
  <c r="H26" i="9" s="1"/>
  <c r="BC196" i="10"/>
  <c r="G26" i="9" s="1"/>
  <c r="I196" i="10"/>
  <c r="G196"/>
  <c r="BE191"/>
  <c r="BD191"/>
  <c r="BC191"/>
  <c r="BB191"/>
  <c r="K191"/>
  <c r="I191"/>
  <c r="I193" s="1"/>
  <c r="G191"/>
  <c r="BA191" s="1"/>
  <c r="BA193" s="1"/>
  <c r="E25" i="9" s="1"/>
  <c r="B25"/>
  <c r="A25"/>
  <c r="BE193" i="10"/>
  <c r="I25" i="9" s="1"/>
  <c r="BD193" i="10"/>
  <c r="H25" i="9" s="1"/>
  <c r="BC193" i="10"/>
  <c r="G25" i="9" s="1"/>
  <c r="BB193" i="10"/>
  <c r="F25" i="9" s="1"/>
  <c r="K193" i="10"/>
  <c r="G193"/>
  <c r="BE185"/>
  <c r="BD185"/>
  <c r="BC185"/>
  <c r="BB185"/>
  <c r="K185"/>
  <c r="I185"/>
  <c r="G185"/>
  <c r="BA185" s="1"/>
  <c r="BE183"/>
  <c r="BD183"/>
  <c r="BC183"/>
  <c r="BB183"/>
  <c r="K183"/>
  <c r="K189" s="1"/>
  <c r="I183"/>
  <c r="G183"/>
  <c r="G189" s="1"/>
  <c r="B24" i="9"/>
  <c r="A24"/>
  <c r="BE189" i="10"/>
  <c r="I24" i="9" s="1"/>
  <c r="BD189" i="10"/>
  <c r="H24" i="9" s="1"/>
  <c r="BC189" i="10"/>
  <c r="G24" i="9" s="1"/>
  <c r="BB189" i="10"/>
  <c r="F24" i="9" s="1"/>
  <c r="I189" i="10"/>
  <c r="BE180"/>
  <c r="BE181" s="1"/>
  <c r="I23" i="9" s="1"/>
  <c r="BD180" i="10"/>
  <c r="BC180"/>
  <c r="BB180"/>
  <c r="BA180"/>
  <c r="K180"/>
  <c r="I180"/>
  <c r="I181" s="1"/>
  <c r="G180"/>
  <c r="B23" i="9"/>
  <c r="A23"/>
  <c r="BD181" i="10"/>
  <c r="H23" i="9" s="1"/>
  <c r="BC181" i="10"/>
  <c r="G23" i="9" s="1"/>
  <c r="BB181" i="10"/>
  <c r="F23" i="9" s="1"/>
  <c r="BA181" i="10"/>
  <c r="E23" i="9" s="1"/>
  <c r="K181" i="10"/>
  <c r="G181"/>
  <c r="BE176"/>
  <c r="BD176"/>
  <c r="BD178" s="1"/>
  <c r="H22" i="9" s="1"/>
  <c r="BC176" i="10"/>
  <c r="BB176"/>
  <c r="BA176"/>
  <c r="K176"/>
  <c r="I176"/>
  <c r="G176"/>
  <c r="G178" s="1"/>
  <c r="B22" i="9"/>
  <c r="A22"/>
  <c r="BE178" i="10"/>
  <c r="I22" i="9" s="1"/>
  <c r="BC178" i="10"/>
  <c r="G22" i="9" s="1"/>
  <c r="BB178" i="10"/>
  <c r="F22" i="9" s="1"/>
  <c r="BA178" i="10"/>
  <c r="E22" i="9" s="1"/>
  <c r="K178" i="10"/>
  <c r="I178"/>
  <c r="BE172"/>
  <c r="BD172"/>
  <c r="BC172"/>
  <c r="BB172"/>
  <c r="BA172"/>
  <c r="K172"/>
  <c r="I172"/>
  <c r="G172"/>
  <c r="BE170"/>
  <c r="BD170"/>
  <c r="BC170"/>
  <c r="BB170"/>
  <c r="BA170"/>
  <c r="K170"/>
  <c r="I170"/>
  <c r="G170"/>
  <c r="BE167"/>
  <c r="BD167"/>
  <c r="BC167"/>
  <c r="BB167"/>
  <c r="BA167"/>
  <c r="K167"/>
  <c r="I167"/>
  <c r="G167"/>
  <c r="BE165"/>
  <c r="BD165"/>
  <c r="BC165"/>
  <c r="BB165"/>
  <c r="BA165"/>
  <c r="K165"/>
  <c r="I165"/>
  <c r="G165"/>
  <c r="BE163"/>
  <c r="BE174" s="1"/>
  <c r="I21" i="9" s="1"/>
  <c r="BD163" i="10"/>
  <c r="BC163"/>
  <c r="BC174" s="1"/>
  <c r="G21" i="9" s="1"/>
  <c r="BB163" i="10"/>
  <c r="BA163"/>
  <c r="K163"/>
  <c r="I163"/>
  <c r="G163"/>
  <c r="B21" i="9"/>
  <c r="A21"/>
  <c r="BD174" i="10"/>
  <c r="H21" i="9" s="1"/>
  <c r="BB174" i="10"/>
  <c r="F21" i="9" s="1"/>
  <c r="BA174" i="10"/>
  <c r="E21" i="9" s="1"/>
  <c r="K174" i="10"/>
  <c r="I174"/>
  <c r="G174"/>
  <c r="BE158"/>
  <c r="BD158"/>
  <c r="BD161" s="1"/>
  <c r="H20" i="9" s="1"/>
  <c r="BC158" i="10"/>
  <c r="BB158"/>
  <c r="BB161" s="1"/>
  <c r="F20" i="9" s="1"/>
  <c r="BA158" i="10"/>
  <c r="K158"/>
  <c r="I158"/>
  <c r="G158"/>
  <c r="B20" i="9"/>
  <c r="A20"/>
  <c r="BE161" i="10"/>
  <c r="I20" i="9" s="1"/>
  <c r="BC161" i="10"/>
  <c r="G20" i="9" s="1"/>
  <c r="BA161" i="10"/>
  <c r="E20" i="9" s="1"/>
  <c r="K161" i="10"/>
  <c r="I161"/>
  <c r="G161"/>
  <c r="BE154"/>
  <c r="BD154"/>
  <c r="BC154"/>
  <c r="BC156" s="1"/>
  <c r="G19" i="9" s="1"/>
  <c r="BB154" i="10"/>
  <c r="BA154"/>
  <c r="BA156" s="1"/>
  <c r="E19" i="9" s="1"/>
  <c r="K154" i="10"/>
  <c r="I154"/>
  <c r="G154"/>
  <c r="B19" i="9"/>
  <c r="A19"/>
  <c r="BE156" i="10"/>
  <c r="I19" i="9" s="1"/>
  <c r="BD156" i="10"/>
  <c r="H19" i="9" s="1"/>
  <c r="BB156" i="10"/>
  <c r="F19" i="9" s="1"/>
  <c r="K156" i="10"/>
  <c r="I156"/>
  <c r="G156"/>
  <c r="BE150"/>
  <c r="BD150"/>
  <c r="BC150"/>
  <c r="BB150"/>
  <c r="K150"/>
  <c r="I150"/>
  <c r="G150"/>
  <c r="BA150" s="1"/>
  <c r="BE148"/>
  <c r="BD148"/>
  <c r="BC148"/>
  <c r="BB148"/>
  <c r="K148"/>
  <c r="I148"/>
  <c r="G148"/>
  <c r="BA148" s="1"/>
  <c r="BE147"/>
  <c r="BD147"/>
  <c r="BC147"/>
  <c r="BB147"/>
  <c r="K147"/>
  <c r="I147"/>
  <c r="G147"/>
  <c r="BA147" s="1"/>
  <c r="BE144"/>
  <c r="BD144"/>
  <c r="BC144"/>
  <c r="BB144"/>
  <c r="BB152" s="1"/>
  <c r="F18" i="9" s="1"/>
  <c r="K144" i="10"/>
  <c r="K152" s="1"/>
  <c r="I144"/>
  <c r="G144"/>
  <c r="BA144" s="1"/>
  <c r="B18" i="9"/>
  <c r="A18"/>
  <c r="BE152" i="10"/>
  <c r="I18" i="9" s="1"/>
  <c r="BD152" i="10"/>
  <c r="H18" i="9" s="1"/>
  <c r="BC152" i="10"/>
  <c r="G18" i="9" s="1"/>
  <c r="I152" i="10"/>
  <c r="G152"/>
  <c r="BE140"/>
  <c r="BD140"/>
  <c r="BC140"/>
  <c r="BB140"/>
  <c r="K140"/>
  <c r="I140"/>
  <c r="I142" s="1"/>
  <c r="G140"/>
  <c r="BA140" s="1"/>
  <c r="BA142" s="1"/>
  <c r="E17" i="9" s="1"/>
  <c r="B17"/>
  <c r="A17"/>
  <c r="BE142" i="10"/>
  <c r="I17" i="9" s="1"/>
  <c r="BD142" i="10"/>
  <c r="H17" i="9" s="1"/>
  <c r="BC142" i="10"/>
  <c r="G17" i="9" s="1"/>
  <c r="BB142" i="10"/>
  <c r="F17" i="9" s="1"/>
  <c r="K142" i="10"/>
  <c r="G142"/>
  <c r="BE135"/>
  <c r="BD135"/>
  <c r="BC135"/>
  <c r="BB135"/>
  <c r="K135"/>
  <c r="K138" s="1"/>
  <c r="I135"/>
  <c r="G135"/>
  <c r="G138" s="1"/>
  <c r="B16" i="9"/>
  <c r="A16"/>
  <c r="BE138" i="10"/>
  <c r="I16" i="9" s="1"/>
  <c r="BD138" i="10"/>
  <c r="H16" i="9" s="1"/>
  <c r="BC138" i="10"/>
  <c r="G16" i="9" s="1"/>
  <c r="BB138" i="10"/>
  <c r="F16" i="9" s="1"/>
  <c r="I138" i="10"/>
  <c r="BE130"/>
  <c r="BD130"/>
  <c r="BC130"/>
  <c r="BB130"/>
  <c r="BA130"/>
  <c r="K130"/>
  <c r="I130"/>
  <c r="G130"/>
  <c r="BE127"/>
  <c r="BD127"/>
  <c r="BC127"/>
  <c r="BB127"/>
  <c r="BA127"/>
  <c r="K127"/>
  <c r="I127"/>
  <c r="G127"/>
  <c r="BE125"/>
  <c r="BD125"/>
  <c r="BC125"/>
  <c r="BB125"/>
  <c r="BA125"/>
  <c r="K125"/>
  <c r="I125"/>
  <c r="G125"/>
  <c r="BE122"/>
  <c r="BE133" s="1"/>
  <c r="I15" i="9" s="1"/>
  <c r="BD122" i="10"/>
  <c r="BC122"/>
  <c r="BB122"/>
  <c r="BA122"/>
  <c r="K122"/>
  <c r="I122"/>
  <c r="I133" s="1"/>
  <c r="G122"/>
  <c r="B15" i="9"/>
  <c r="A15"/>
  <c r="BD133" i="10"/>
  <c r="H15" i="9" s="1"/>
  <c r="BC133" i="10"/>
  <c r="G15" i="9" s="1"/>
  <c r="BB133" i="10"/>
  <c r="F15" i="9" s="1"/>
  <c r="BA133" i="10"/>
  <c r="E15" i="9" s="1"/>
  <c r="K133" i="10"/>
  <c r="G133"/>
  <c r="BE118"/>
  <c r="BD118"/>
  <c r="BD120" s="1"/>
  <c r="H14" i="9" s="1"/>
  <c r="BC118" i="10"/>
  <c r="BB118"/>
  <c r="BA118"/>
  <c r="K118"/>
  <c r="I118"/>
  <c r="G118"/>
  <c r="G120" s="1"/>
  <c r="B14" i="9"/>
  <c r="A14"/>
  <c r="BE120" i="10"/>
  <c r="I14" i="9" s="1"/>
  <c r="BC120" i="10"/>
  <c r="G14" i="9" s="1"/>
  <c r="BB120" i="10"/>
  <c r="F14" i="9" s="1"/>
  <c r="BA120" i="10"/>
  <c r="E14" i="9" s="1"/>
  <c r="K120" i="10"/>
  <c r="I120"/>
  <c r="BE115"/>
  <c r="BE116" s="1"/>
  <c r="I13" i="9" s="1"/>
  <c r="BD115" i="10"/>
  <c r="BC115"/>
  <c r="BC116" s="1"/>
  <c r="G13" i="9" s="1"/>
  <c r="BB115" i="10"/>
  <c r="BA115"/>
  <c r="K115"/>
  <c r="I115"/>
  <c r="G115"/>
  <c r="B13" i="9"/>
  <c r="A13"/>
  <c r="BD116" i="10"/>
  <c r="H13" i="9" s="1"/>
  <c r="BB116" i="10"/>
  <c r="F13" i="9" s="1"/>
  <c r="BA116" i="10"/>
  <c r="E13" i="9" s="1"/>
  <c r="K116" i="10"/>
  <c r="I116"/>
  <c r="G116"/>
  <c r="BE111"/>
  <c r="BD111"/>
  <c r="BC111"/>
  <c r="BB111"/>
  <c r="BA111"/>
  <c r="K111"/>
  <c r="I111"/>
  <c r="G111"/>
  <c r="BE109"/>
  <c r="BD109"/>
  <c r="BC109"/>
  <c r="BB109"/>
  <c r="BA109"/>
  <c r="K109"/>
  <c r="I109"/>
  <c r="G109"/>
  <c r="BE108"/>
  <c r="BD108"/>
  <c r="BC108"/>
  <c r="BB108"/>
  <c r="BA108"/>
  <c r="K108"/>
  <c r="I108"/>
  <c r="G108"/>
  <c r="BE106"/>
  <c r="BD106"/>
  <c r="BC106"/>
  <c r="BB106"/>
  <c r="BA106"/>
  <c r="K106"/>
  <c r="I106"/>
  <c r="G106"/>
  <c r="BE105"/>
  <c r="BD105"/>
  <c r="BC105"/>
  <c r="BB105"/>
  <c r="BA105"/>
  <c r="K105"/>
  <c r="I105"/>
  <c r="G105"/>
  <c r="BE103"/>
  <c r="BD103"/>
  <c r="BC103"/>
  <c r="BB103"/>
  <c r="BA103"/>
  <c r="K103"/>
  <c r="I103"/>
  <c r="G103"/>
  <c r="BE102"/>
  <c r="BD102"/>
  <c r="BD113" s="1"/>
  <c r="H12" i="9" s="1"/>
  <c r="BC102" i="10"/>
  <c r="BB102"/>
  <c r="BB113" s="1"/>
  <c r="F12" i="9" s="1"/>
  <c r="BA102" i="10"/>
  <c r="K102"/>
  <c r="I102"/>
  <c r="G102"/>
  <c r="B12" i="9"/>
  <c r="A12"/>
  <c r="BE113" i="10"/>
  <c r="I12" i="9" s="1"/>
  <c r="BC113" i="10"/>
  <c r="G12" i="9" s="1"/>
  <c r="BA113" i="10"/>
  <c r="E12" i="9" s="1"/>
  <c r="K113" i="10"/>
  <c r="I113"/>
  <c r="G113"/>
  <c r="BE93"/>
  <c r="BD93"/>
  <c r="BC93"/>
  <c r="BB93"/>
  <c r="BA93"/>
  <c r="K93"/>
  <c r="I93"/>
  <c r="G93"/>
  <c r="BE92"/>
  <c r="BD92"/>
  <c r="BC92"/>
  <c r="BC100" s="1"/>
  <c r="G11" i="9" s="1"/>
  <c r="BB92" i="10"/>
  <c r="BA92"/>
  <c r="BA100" s="1"/>
  <c r="E11" i="9" s="1"/>
  <c r="K92" i="10"/>
  <c r="I92"/>
  <c r="G92"/>
  <c r="B11" i="9"/>
  <c r="A11"/>
  <c r="BE100" i="10"/>
  <c r="I11" i="9" s="1"/>
  <c r="BD100" i="10"/>
  <c r="H11" i="9" s="1"/>
  <c r="BB100" i="10"/>
  <c r="F11" i="9" s="1"/>
  <c r="K100" i="10"/>
  <c r="I100"/>
  <c r="G100"/>
  <c r="BE81"/>
  <c r="BD81"/>
  <c r="BC81"/>
  <c r="BB81"/>
  <c r="K81"/>
  <c r="I81"/>
  <c r="G81"/>
  <c r="BA81" s="1"/>
  <c r="BE78"/>
  <c r="BD78"/>
  <c r="BC78"/>
  <c r="BB78"/>
  <c r="BB90" s="1"/>
  <c r="F10" i="9" s="1"/>
  <c r="K78" i="10"/>
  <c r="K90" s="1"/>
  <c r="I78"/>
  <c r="G78"/>
  <c r="BA78" s="1"/>
  <c r="B10" i="9"/>
  <c r="A10"/>
  <c r="BE90" i="10"/>
  <c r="I10" i="9" s="1"/>
  <c r="BD90" i="10"/>
  <c r="H10" i="9" s="1"/>
  <c r="BC90" i="10"/>
  <c r="G10" i="9" s="1"/>
  <c r="I90" i="10"/>
  <c r="G90"/>
  <c r="BE73"/>
  <c r="BD73"/>
  <c r="BC73"/>
  <c r="BB73"/>
  <c r="K73"/>
  <c r="I73"/>
  <c r="G73"/>
  <c r="BA73" s="1"/>
  <c r="BE72"/>
  <c r="BD72"/>
  <c r="BC72"/>
  <c r="BB72"/>
  <c r="K72"/>
  <c r="I72"/>
  <c r="G72"/>
  <c r="BA72" s="1"/>
  <c r="BE63"/>
  <c r="BD63"/>
  <c r="BC63"/>
  <c r="BB63"/>
  <c r="K63"/>
  <c r="I63"/>
  <c r="G63"/>
  <c r="BA63" s="1"/>
  <c r="BE62"/>
  <c r="BD62"/>
  <c r="BC62"/>
  <c r="BB62"/>
  <c r="K62"/>
  <c r="I62"/>
  <c r="G62"/>
  <c r="BA62" s="1"/>
  <c r="BE49"/>
  <c r="BD49"/>
  <c r="BC49"/>
  <c r="BB49"/>
  <c r="K49"/>
  <c r="I49"/>
  <c r="G49"/>
  <c r="BA49" s="1"/>
  <c r="BE40"/>
  <c r="BD40"/>
  <c r="BC40"/>
  <c r="BB40"/>
  <c r="K40"/>
  <c r="I40"/>
  <c r="G40"/>
  <c r="BA40" s="1"/>
  <c r="BE37"/>
  <c r="BD37"/>
  <c r="BC37"/>
  <c r="BB37"/>
  <c r="K37"/>
  <c r="I37"/>
  <c r="G37"/>
  <c r="BA37" s="1"/>
  <c r="BE34"/>
  <c r="BD34"/>
  <c r="BC34"/>
  <c r="BB34"/>
  <c r="K34"/>
  <c r="I34"/>
  <c r="I76" s="1"/>
  <c r="G34"/>
  <c r="BA34" s="1"/>
  <c r="B9" i="9"/>
  <c r="A9"/>
  <c r="BE76" i="10"/>
  <c r="I9" i="9" s="1"/>
  <c r="BD76" i="10"/>
  <c r="H9" i="9" s="1"/>
  <c r="BC76" i="10"/>
  <c r="G9" i="9" s="1"/>
  <c r="BB76" i="10"/>
  <c r="F9" i="9" s="1"/>
  <c r="K76" i="10"/>
  <c r="G76"/>
  <c r="BE31"/>
  <c r="BD31"/>
  <c r="BC31"/>
  <c r="BB31"/>
  <c r="K31"/>
  <c r="I31"/>
  <c r="G31"/>
  <c r="BA31" s="1"/>
  <c r="BE29"/>
  <c r="BD29"/>
  <c r="BC29"/>
  <c r="BB29"/>
  <c r="K29"/>
  <c r="I29"/>
  <c r="G29"/>
  <c r="BA29" s="1"/>
  <c r="BE27"/>
  <c r="BD27"/>
  <c r="BC27"/>
  <c r="BB27"/>
  <c r="K27"/>
  <c r="K32" s="1"/>
  <c r="I27"/>
  <c r="G27"/>
  <c r="G32" s="1"/>
  <c r="B8" i="9"/>
  <c r="A8"/>
  <c r="BE32" i="10"/>
  <c r="I8" i="9" s="1"/>
  <c r="BD32" i="10"/>
  <c r="H8" i="9" s="1"/>
  <c r="BC32" i="10"/>
  <c r="G8" i="9" s="1"/>
  <c r="BB32" i="10"/>
  <c r="F8" i="9" s="1"/>
  <c r="I32" i="10"/>
  <c r="BE21"/>
  <c r="BD21"/>
  <c r="BC21"/>
  <c r="BB21"/>
  <c r="BA21"/>
  <c r="K21"/>
  <c r="I21"/>
  <c r="G21"/>
  <c r="BE20"/>
  <c r="BD20"/>
  <c r="BC20"/>
  <c r="BB20"/>
  <c r="BA20"/>
  <c r="K20"/>
  <c r="I20"/>
  <c r="G20"/>
  <c r="BE19"/>
  <c r="BD19"/>
  <c r="BC19"/>
  <c r="BB19"/>
  <c r="BA19"/>
  <c r="K19"/>
  <c r="I19"/>
  <c r="G19"/>
  <c r="BE18"/>
  <c r="BD18"/>
  <c r="BC18"/>
  <c r="BB18"/>
  <c r="BA18"/>
  <c r="K18"/>
  <c r="I18"/>
  <c r="G18"/>
  <c r="BE16"/>
  <c r="BD16"/>
  <c r="BC16"/>
  <c r="BB16"/>
  <c r="BA16"/>
  <c r="K16"/>
  <c r="I16"/>
  <c r="G16"/>
  <c r="BE14"/>
  <c r="BD14"/>
  <c r="BC14"/>
  <c r="BB14"/>
  <c r="BA14"/>
  <c r="K14"/>
  <c r="I14"/>
  <c r="G14"/>
  <c r="BE13"/>
  <c r="BD13"/>
  <c r="BC13"/>
  <c r="BB13"/>
  <c r="BA13"/>
  <c r="K13"/>
  <c r="I13"/>
  <c r="G13"/>
  <c r="BE11"/>
  <c r="BD11"/>
  <c r="BC11"/>
  <c r="BB11"/>
  <c r="BA11"/>
  <c r="K11"/>
  <c r="I11"/>
  <c r="G11"/>
  <c r="BE10"/>
  <c r="BD10"/>
  <c r="BC10"/>
  <c r="BB10"/>
  <c r="BA10"/>
  <c r="K10"/>
  <c r="I10"/>
  <c r="G10"/>
  <c r="BE9"/>
  <c r="BD9"/>
  <c r="BC9"/>
  <c r="BB9"/>
  <c r="BA9"/>
  <c r="K9"/>
  <c r="I9"/>
  <c r="G9"/>
  <c r="BE8"/>
  <c r="BE25" s="1"/>
  <c r="I7" i="9" s="1"/>
  <c r="BD8" i="10"/>
  <c r="BC8"/>
  <c r="BB8"/>
  <c r="BA8"/>
  <c r="K8"/>
  <c r="I8"/>
  <c r="I25" s="1"/>
  <c r="G8"/>
  <c r="B7" i="9"/>
  <c r="A7"/>
  <c r="BD25" i="10"/>
  <c r="H7" i="9" s="1"/>
  <c r="BC25" i="10"/>
  <c r="G7" i="9" s="1"/>
  <c r="BB25" i="10"/>
  <c r="F7" i="9" s="1"/>
  <c r="BA25" i="10"/>
  <c r="E7" i="9" s="1"/>
  <c r="K25" i="10"/>
  <c r="G25"/>
  <c r="E4"/>
  <c r="F3"/>
  <c r="G23" i="8"/>
  <c r="C33"/>
  <c r="F33" s="1"/>
  <c r="C31"/>
  <c r="G7"/>
  <c r="H46" i="6"/>
  <c r="G23" i="5" s="1"/>
  <c r="I45" i="6"/>
  <c r="G21" i="5"/>
  <c r="D21"/>
  <c r="I44" i="6"/>
  <c r="G20" i="5"/>
  <c r="D20"/>
  <c r="I43" i="6"/>
  <c r="D19" i="5"/>
  <c r="I42" i="6"/>
  <c r="G19" i="5" s="1"/>
  <c r="G18"/>
  <c r="D18"/>
  <c r="I41" i="6"/>
  <c r="G17" i="5"/>
  <c r="D17"/>
  <c r="I40" i="6"/>
  <c r="G16" i="5"/>
  <c r="D16"/>
  <c r="I39" i="6"/>
  <c r="D15" i="5"/>
  <c r="I38" i="6"/>
  <c r="G15" i="5" s="1"/>
  <c r="BE218" i="7"/>
  <c r="BD218"/>
  <c r="BC218"/>
  <c r="BB218"/>
  <c r="BA218"/>
  <c r="K218"/>
  <c r="I218"/>
  <c r="G218"/>
  <c r="BE216"/>
  <c r="BD216"/>
  <c r="BC216"/>
  <c r="BB216"/>
  <c r="BA216"/>
  <c r="K216"/>
  <c r="I216"/>
  <c r="G216"/>
  <c r="BE215"/>
  <c r="BE219" s="1"/>
  <c r="I32" i="6" s="1"/>
  <c r="BD215" i="7"/>
  <c r="BC215"/>
  <c r="BC219" s="1"/>
  <c r="G32" i="6" s="1"/>
  <c r="BB215" i="7"/>
  <c r="BB219" s="1"/>
  <c r="F32" i="6" s="1"/>
  <c r="BA215" i="7"/>
  <c r="K215"/>
  <c r="I215"/>
  <c r="G215"/>
  <c r="B32" i="6"/>
  <c r="A32"/>
  <c r="BD219" i="7"/>
  <c r="H32" i="6" s="1"/>
  <c r="BA219" i="7"/>
  <c r="E32" i="6" s="1"/>
  <c r="K219" i="7"/>
  <c r="I219"/>
  <c r="G219"/>
  <c r="BE211"/>
  <c r="BC211"/>
  <c r="BB211"/>
  <c r="BB213" s="1"/>
  <c r="F31" i="6" s="1"/>
  <c r="BA211" i="7"/>
  <c r="BA213" s="1"/>
  <c r="E31" i="6" s="1"/>
  <c r="K211" i="7"/>
  <c r="I211"/>
  <c r="G211"/>
  <c r="BD211" s="1"/>
  <c r="BD213" s="1"/>
  <c r="H31" i="6" s="1"/>
  <c r="B31"/>
  <c r="A31"/>
  <c r="BE213" i="7"/>
  <c r="I31" i="6" s="1"/>
  <c r="BC213" i="7"/>
  <c r="G31" i="6" s="1"/>
  <c r="K213" i="7"/>
  <c r="I213"/>
  <c r="G213"/>
  <c r="BE208"/>
  <c r="BD208"/>
  <c r="BC208"/>
  <c r="BC209" s="1"/>
  <c r="G30" i="6" s="1"/>
  <c r="BA208" i="7"/>
  <c r="BA209" s="1"/>
  <c r="E30" i="6" s="1"/>
  <c r="K208" i="7"/>
  <c r="K209" s="1"/>
  <c r="I208"/>
  <c r="G208"/>
  <c r="BB208" s="1"/>
  <c r="BB209" s="1"/>
  <c r="F30" i="6" s="1"/>
  <c r="B30"/>
  <c r="A30"/>
  <c r="BE209" i="7"/>
  <c r="I30" i="6" s="1"/>
  <c r="BD209" i="7"/>
  <c r="H30" i="6" s="1"/>
  <c r="I209" i="7"/>
  <c r="G209"/>
  <c r="BE205"/>
  <c r="BD205"/>
  <c r="BC205"/>
  <c r="BB205"/>
  <c r="BB206" s="1"/>
  <c r="F29" i="6" s="1"/>
  <c r="K205" i="7"/>
  <c r="K206" s="1"/>
  <c r="I205"/>
  <c r="I206" s="1"/>
  <c r="G205"/>
  <c r="BA205" s="1"/>
  <c r="BA206" s="1"/>
  <c r="E29" i="6" s="1"/>
  <c r="B29"/>
  <c r="A29"/>
  <c r="BE206" i="7"/>
  <c r="I29" i="6" s="1"/>
  <c r="BD206" i="7"/>
  <c r="H29" i="6" s="1"/>
  <c r="BC206" i="7"/>
  <c r="G29" i="6" s="1"/>
  <c r="G206" i="7"/>
  <c r="BE201"/>
  <c r="BD201"/>
  <c r="BC201"/>
  <c r="BB201"/>
  <c r="K201"/>
  <c r="I201"/>
  <c r="I203" s="1"/>
  <c r="G201"/>
  <c r="G203" s="1"/>
  <c r="B28" i="6"/>
  <c r="A28"/>
  <c r="BE203" i="7"/>
  <c r="I28" i="6" s="1"/>
  <c r="BD203" i="7"/>
  <c r="H28" i="6" s="1"/>
  <c r="BC203" i="7"/>
  <c r="G28" i="6" s="1"/>
  <c r="BB203" i="7"/>
  <c r="F28" i="6" s="1"/>
  <c r="K203" i="7"/>
  <c r="BE195"/>
  <c r="BD195"/>
  <c r="BC195"/>
  <c r="BB195"/>
  <c r="K195"/>
  <c r="I195"/>
  <c r="G195"/>
  <c r="BA195" s="1"/>
  <c r="BE193"/>
  <c r="BE199" s="1"/>
  <c r="I27" i="6" s="1"/>
  <c r="BD193" i="7"/>
  <c r="BC193"/>
  <c r="BB193"/>
  <c r="K193"/>
  <c r="K199" s="1"/>
  <c r="I193"/>
  <c r="G193"/>
  <c r="G199" s="1"/>
  <c r="B27" i="6"/>
  <c r="A27"/>
  <c r="BD199" i="7"/>
  <c r="H27" i="6" s="1"/>
  <c r="BC199" i="7"/>
  <c r="G27" i="6" s="1"/>
  <c r="BB199" i="7"/>
  <c r="F27" i="6" s="1"/>
  <c r="I199" i="7"/>
  <c r="BE190"/>
  <c r="BE191" s="1"/>
  <c r="I26" i="6" s="1"/>
  <c r="BD190" i="7"/>
  <c r="BD191" s="1"/>
  <c r="H26" i="6" s="1"/>
  <c r="BC190" i="7"/>
  <c r="BB190"/>
  <c r="BA190"/>
  <c r="K190"/>
  <c r="I190"/>
  <c r="I191" s="1"/>
  <c r="G190"/>
  <c r="B26" i="6"/>
  <c r="A26"/>
  <c r="BC191" i="7"/>
  <c r="G26" i="6" s="1"/>
  <c r="BB191" i="7"/>
  <c r="F26" i="6" s="1"/>
  <c r="BA191" i="7"/>
  <c r="E26" i="6" s="1"/>
  <c r="K191" i="7"/>
  <c r="G191"/>
  <c r="BE186"/>
  <c r="BD186"/>
  <c r="BD188" s="1"/>
  <c r="H25" i="6" s="1"/>
  <c r="BC186" i="7"/>
  <c r="BC188" s="1"/>
  <c r="G25" i="6" s="1"/>
  <c r="BB186" i="7"/>
  <c r="BA186"/>
  <c r="K186"/>
  <c r="I186"/>
  <c r="G186"/>
  <c r="G188" s="1"/>
  <c r="B25" i="6"/>
  <c r="A25"/>
  <c r="BE188" i="7"/>
  <c r="I25" i="6" s="1"/>
  <c r="BB188" i="7"/>
  <c r="F25" i="6" s="1"/>
  <c r="BA188" i="7"/>
  <c r="E25" i="6" s="1"/>
  <c r="K188" i="7"/>
  <c r="I188"/>
  <c r="BE182"/>
  <c r="BD182"/>
  <c r="BC182"/>
  <c r="BB182"/>
  <c r="BA182"/>
  <c r="K182"/>
  <c r="I182"/>
  <c r="G182"/>
  <c r="BE180"/>
  <c r="BD180"/>
  <c r="BC180"/>
  <c r="BB180"/>
  <c r="BA180"/>
  <c r="K180"/>
  <c r="I180"/>
  <c r="G180"/>
  <c r="BE177"/>
  <c r="BD177"/>
  <c r="BC177"/>
  <c r="BB177"/>
  <c r="BA177"/>
  <c r="K177"/>
  <c r="I177"/>
  <c r="G177"/>
  <c r="BE175"/>
  <c r="BD175"/>
  <c r="BC175"/>
  <c r="BB175"/>
  <c r="BA175"/>
  <c r="K175"/>
  <c r="I175"/>
  <c r="G175"/>
  <c r="BE173"/>
  <c r="BE184" s="1"/>
  <c r="I24" i="6" s="1"/>
  <c r="BD173" i="7"/>
  <c r="BC173"/>
  <c r="BC184" s="1"/>
  <c r="G24" i="6" s="1"/>
  <c r="BB173" i="7"/>
  <c r="BB184" s="1"/>
  <c r="F24" i="6" s="1"/>
  <c r="BA173" i="7"/>
  <c r="K173"/>
  <c r="I173"/>
  <c r="G173"/>
  <c r="B24" i="6"/>
  <c r="A24"/>
  <c r="BD184" i="7"/>
  <c r="H24" i="6" s="1"/>
  <c r="BA184" i="7"/>
  <c r="E24" i="6" s="1"/>
  <c r="K184" i="7"/>
  <c r="I184"/>
  <c r="G184"/>
  <c r="BE169"/>
  <c r="BD169"/>
  <c r="BD171" s="1"/>
  <c r="H23" i="6" s="1"/>
  <c r="BC169" i="7"/>
  <c r="BB169"/>
  <c r="BB171" s="1"/>
  <c r="F23" i="6" s="1"/>
  <c r="BA169" i="7"/>
  <c r="BA171" s="1"/>
  <c r="E23" i="6" s="1"/>
  <c r="K169" i="7"/>
  <c r="I169"/>
  <c r="G169"/>
  <c r="B23" i="6"/>
  <c r="A23"/>
  <c r="BE171" i="7"/>
  <c r="I23" i="6" s="1"/>
  <c r="BC171" i="7"/>
  <c r="G23" i="6" s="1"/>
  <c r="K171" i="7"/>
  <c r="I171"/>
  <c r="G171"/>
  <c r="BE164"/>
  <c r="BD164"/>
  <c r="BC164"/>
  <c r="BC167" s="1"/>
  <c r="G22" i="6" s="1"/>
  <c r="BB164" i="7"/>
  <c r="K164"/>
  <c r="K167" s="1"/>
  <c r="I164"/>
  <c r="G164"/>
  <c r="BA164" s="1"/>
  <c r="BA167" s="1"/>
  <c r="E22" i="6" s="1"/>
  <c r="B22"/>
  <c r="A22"/>
  <c r="BE167" i="7"/>
  <c r="I22" i="6" s="1"/>
  <c r="BD167" i="7"/>
  <c r="H22" i="6" s="1"/>
  <c r="BB167" i="7"/>
  <c r="F22" i="6" s="1"/>
  <c r="I167" i="7"/>
  <c r="G167"/>
  <c r="BE160"/>
  <c r="BD160"/>
  <c r="BC160"/>
  <c r="BB160"/>
  <c r="BB162" s="1"/>
  <c r="F21" i="6" s="1"/>
  <c r="K160" i="7"/>
  <c r="K162" s="1"/>
  <c r="I160"/>
  <c r="I162" s="1"/>
  <c r="G160"/>
  <c r="BA160" s="1"/>
  <c r="BA162" s="1"/>
  <c r="E21" i="6" s="1"/>
  <c r="B21"/>
  <c r="A21"/>
  <c r="BE162" i="7"/>
  <c r="I21" i="6" s="1"/>
  <c r="BD162" i="7"/>
  <c r="H21" i="6" s="1"/>
  <c r="BC162" i="7"/>
  <c r="G21" i="6" s="1"/>
  <c r="G162" i="7"/>
  <c r="BE156"/>
  <c r="BD156"/>
  <c r="BC156"/>
  <c r="BB156"/>
  <c r="K156"/>
  <c r="I156"/>
  <c r="G156"/>
  <c r="BA156" s="1"/>
  <c r="BE154"/>
  <c r="BD154"/>
  <c r="BC154"/>
  <c r="BB154"/>
  <c r="K154"/>
  <c r="I154"/>
  <c r="G154"/>
  <c r="BA154" s="1"/>
  <c r="BE153"/>
  <c r="BD153"/>
  <c r="BC153"/>
  <c r="BB153"/>
  <c r="K153"/>
  <c r="I153"/>
  <c r="G153"/>
  <c r="BA153" s="1"/>
  <c r="BE151"/>
  <c r="BD151"/>
  <c r="BC151"/>
  <c r="BB151"/>
  <c r="K151"/>
  <c r="I151"/>
  <c r="I158" s="1"/>
  <c r="G151"/>
  <c r="G158" s="1"/>
  <c r="B20" i="6"/>
  <c r="A20"/>
  <c r="BE158" i="7"/>
  <c r="I20" i="6" s="1"/>
  <c r="BD158" i="7"/>
  <c r="H20" i="6" s="1"/>
  <c r="BC158" i="7"/>
  <c r="G20" i="6" s="1"/>
  <c r="BB158" i="7"/>
  <c r="F20" i="6" s="1"/>
  <c r="K158" i="7"/>
  <c r="BE147"/>
  <c r="BE149" s="1"/>
  <c r="I19" i="6" s="1"/>
  <c r="BD147" i="7"/>
  <c r="BC147"/>
  <c r="BB147"/>
  <c r="K147"/>
  <c r="K149" s="1"/>
  <c r="I147"/>
  <c r="G147"/>
  <c r="G149" s="1"/>
  <c r="B19" i="6"/>
  <c r="A19"/>
  <c r="BD149" i="7"/>
  <c r="H19" i="6" s="1"/>
  <c r="BC149" i="7"/>
  <c r="G19" i="6" s="1"/>
  <c r="BB149" i="7"/>
  <c r="F19" i="6" s="1"/>
  <c r="I149" i="7"/>
  <c r="BE143"/>
  <c r="BE145" s="1"/>
  <c r="I18" i="6" s="1"/>
  <c r="BD143" i="7"/>
  <c r="BD145" s="1"/>
  <c r="H18" i="6" s="1"/>
  <c r="BC143" i="7"/>
  <c r="BB143"/>
  <c r="BA143"/>
  <c r="K143"/>
  <c r="I143"/>
  <c r="I145" s="1"/>
  <c r="G143"/>
  <c r="B18" i="6"/>
  <c r="A18"/>
  <c r="BC145" i="7"/>
  <c r="G18" i="6" s="1"/>
  <c r="BB145" i="7"/>
  <c r="F18" i="6" s="1"/>
  <c r="BA145" i="7"/>
  <c r="E18" i="6" s="1"/>
  <c r="K145" i="7"/>
  <c r="G145"/>
  <c r="BE139"/>
  <c r="BD139"/>
  <c r="BD141" s="1"/>
  <c r="H17" i="6" s="1"/>
  <c r="BC139" i="7"/>
  <c r="BC141" s="1"/>
  <c r="G17" i="6" s="1"/>
  <c r="BB139" i="7"/>
  <c r="BA139"/>
  <c r="K139"/>
  <c r="I139"/>
  <c r="G139"/>
  <c r="G141" s="1"/>
  <c r="B17" i="6"/>
  <c r="A17"/>
  <c r="BE141" i="7"/>
  <c r="I17" i="6" s="1"/>
  <c r="BB141" i="7"/>
  <c r="F17" i="6" s="1"/>
  <c r="BA141" i="7"/>
  <c r="E17" i="6" s="1"/>
  <c r="K141" i="7"/>
  <c r="I141"/>
  <c r="BE134"/>
  <c r="BE137" s="1"/>
  <c r="I16" i="6" s="1"/>
  <c r="BD134" i="7"/>
  <c r="BC134"/>
  <c r="BC137" s="1"/>
  <c r="G16" i="6" s="1"/>
  <c r="BB134" i="7"/>
  <c r="BB137" s="1"/>
  <c r="F16" i="6" s="1"/>
  <c r="BA134" i="7"/>
  <c r="K134"/>
  <c r="I134"/>
  <c r="G134"/>
  <c r="B16" i="6"/>
  <c r="A16"/>
  <c r="BD137" i="7"/>
  <c r="H16" i="6" s="1"/>
  <c r="BA137" i="7"/>
  <c r="E16" i="6" s="1"/>
  <c r="K137" i="7"/>
  <c r="I137"/>
  <c r="G137"/>
  <c r="BE129"/>
  <c r="BD129"/>
  <c r="BC129"/>
  <c r="BB129"/>
  <c r="BA129"/>
  <c r="K129"/>
  <c r="I129"/>
  <c r="G129"/>
  <c r="BE126"/>
  <c r="BD126"/>
  <c r="BC126"/>
  <c r="BB126"/>
  <c r="BA126"/>
  <c r="K126"/>
  <c r="I126"/>
  <c r="G126"/>
  <c r="BE124"/>
  <c r="BD124"/>
  <c r="BC124"/>
  <c r="BB124"/>
  <c r="BA124"/>
  <c r="K124"/>
  <c r="I124"/>
  <c r="G124"/>
  <c r="BE121"/>
  <c r="BD121"/>
  <c r="BD132" s="1"/>
  <c r="H15" i="6" s="1"/>
  <c r="BC121" i="7"/>
  <c r="BB121"/>
  <c r="BB132" s="1"/>
  <c r="F15" i="6" s="1"/>
  <c r="BA121" i="7"/>
  <c r="BA132" s="1"/>
  <c r="E15" i="6" s="1"/>
  <c r="K121" i="7"/>
  <c r="I121"/>
  <c r="G121"/>
  <c r="B15" i="6"/>
  <c r="A15"/>
  <c r="BE132" i="7"/>
  <c r="I15" i="6" s="1"/>
  <c r="BC132" i="7"/>
  <c r="G15" i="6" s="1"/>
  <c r="K132" i="7"/>
  <c r="I132"/>
  <c r="G132"/>
  <c r="BE117"/>
  <c r="BD117"/>
  <c r="BC117"/>
  <c r="BC119" s="1"/>
  <c r="G14" i="6" s="1"/>
  <c r="BB117" i="7"/>
  <c r="K117"/>
  <c r="K119" s="1"/>
  <c r="I117"/>
  <c r="G117"/>
  <c r="BA117" s="1"/>
  <c r="BA119" s="1"/>
  <c r="E14" i="6" s="1"/>
  <c r="B14"/>
  <c r="A14"/>
  <c r="BE119" i="7"/>
  <c r="I14" i="6" s="1"/>
  <c r="BD119" i="7"/>
  <c r="H14" i="6" s="1"/>
  <c r="BB119" i="7"/>
  <c r="F14" i="6" s="1"/>
  <c r="I119" i="7"/>
  <c r="G119"/>
  <c r="BE114"/>
  <c r="BD114"/>
  <c r="BC114"/>
  <c r="BB114"/>
  <c r="BB115" s="1"/>
  <c r="F13" i="6" s="1"/>
  <c r="K114" i="7"/>
  <c r="K115" s="1"/>
  <c r="I114"/>
  <c r="I115" s="1"/>
  <c r="G114"/>
  <c r="BA114" s="1"/>
  <c r="BA115" s="1"/>
  <c r="E13" i="6" s="1"/>
  <c r="B13"/>
  <c r="A13"/>
  <c r="BE115" i="7"/>
  <c r="I13" i="6" s="1"/>
  <c r="BD115" i="7"/>
  <c r="H13" i="6" s="1"/>
  <c r="BC115" i="7"/>
  <c r="G13" i="6" s="1"/>
  <c r="G115" i="7"/>
  <c r="BE110"/>
  <c r="BD110"/>
  <c r="BC110"/>
  <c r="BB110"/>
  <c r="K110"/>
  <c r="I110"/>
  <c r="G110"/>
  <c r="BA110" s="1"/>
  <c r="BE108"/>
  <c r="BD108"/>
  <c r="BC108"/>
  <c r="BB108"/>
  <c r="K108"/>
  <c r="I108"/>
  <c r="G108"/>
  <c r="BA108" s="1"/>
  <c r="BE106"/>
  <c r="BD106"/>
  <c r="BC106"/>
  <c r="BB106"/>
  <c r="K106"/>
  <c r="I106"/>
  <c r="G106"/>
  <c r="BA106" s="1"/>
  <c r="BE105"/>
  <c r="BD105"/>
  <c r="BC105"/>
  <c r="BB105"/>
  <c r="K105"/>
  <c r="I105"/>
  <c r="G105"/>
  <c r="BA105" s="1"/>
  <c r="BE103"/>
  <c r="BD103"/>
  <c r="BC103"/>
  <c r="BB103"/>
  <c r="K103"/>
  <c r="I103"/>
  <c r="G103"/>
  <c r="BA103" s="1"/>
  <c r="BE102"/>
  <c r="BD102"/>
  <c r="BC102"/>
  <c r="BB102"/>
  <c r="K102"/>
  <c r="I102"/>
  <c r="I112" s="1"/>
  <c r="G102"/>
  <c r="G112" s="1"/>
  <c r="B12" i="6"/>
  <c r="A12"/>
  <c r="BE112" i="7"/>
  <c r="I12" i="6" s="1"/>
  <c r="BD112" i="7"/>
  <c r="H12" i="6" s="1"/>
  <c r="BC112" i="7"/>
  <c r="G12" i="6" s="1"/>
  <c r="BB112" i="7"/>
  <c r="F12" i="6" s="1"/>
  <c r="K112" i="7"/>
  <c r="BE93"/>
  <c r="BD93"/>
  <c r="BC93"/>
  <c r="BB93"/>
  <c r="K93"/>
  <c r="I93"/>
  <c r="G93"/>
  <c r="BA93" s="1"/>
  <c r="BE92"/>
  <c r="BE100" s="1"/>
  <c r="I11" i="6" s="1"/>
  <c r="BD92" i="7"/>
  <c r="BC92"/>
  <c r="BB92"/>
  <c r="K92"/>
  <c r="K100" s="1"/>
  <c r="I92"/>
  <c r="G92"/>
  <c r="G100" s="1"/>
  <c r="B11" i="6"/>
  <c r="A11"/>
  <c r="BD100" i="7"/>
  <c r="H11" i="6" s="1"/>
  <c r="BC100" i="7"/>
  <c r="G11" i="6" s="1"/>
  <c r="BB100" i="7"/>
  <c r="F11" i="6" s="1"/>
  <c r="I100" i="7"/>
  <c r="BE81"/>
  <c r="BD81"/>
  <c r="BC81"/>
  <c r="BB81"/>
  <c r="BA81"/>
  <c r="K81"/>
  <c r="I81"/>
  <c r="G81"/>
  <c r="BE78"/>
  <c r="BE90" s="1"/>
  <c r="I10" i="6" s="1"/>
  <c r="BD78" i="7"/>
  <c r="BD90" s="1"/>
  <c r="H10" i="6" s="1"/>
  <c r="BC78" i="7"/>
  <c r="BB78"/>
  <c r="BA78"/>
  <c r="K78"/>
  <c r="I78"/>
  <c r="I90" s="1"/>
  <c r="G78"/>
  <c r="B10" i="6"/>
  <c r="A10"/>
  <c r="BC90" i="7"/>
  <c r="G10" i="6" s="1"/>
  <c r="BB90" i="7"/>
  <c r="F10" i="6" s="1"/>
  <c r="BA90" i="7"/>
  <c r="E10" i="6" s="1"/>
  <c r="K90" i="7"/>
  <c r="G90"/>
  <c r="BE73"/>
  <c r="BD73"/>
  <c r="BC73"/>
  <c r="BB73"/>
  <c r="BA73"/>
  <c r="K73"/>
  <c r="I73"/>
  <c r="G73"/>
  <c r="BE72"/>
  <c r="BD72"/>
  <c r="BC72"/>
  <c r="BB72"/>
  <c r="BA72"/>
  <c r="K72"/>
  <c r="I72"/>
  <c r="G72"/>
  <c r="BE63"/>
  <c r="BD63"/>
  <c r="BC63"/>
  <c r="BB63"/>
  <c r="BA63"/>
  <c r="K63"/>
  <c r="I63"/>
  <c r="G63"/>
  <c r="BE62"/>
  <c r="BD62"/>
  <c r="BC62"/>
  <c r="BB62"/>
  <c r="BA62"/>
  <c r="K62"/>
  <c r="I62"/>
  <c r="G62"/>
  <c r="BE49"/>
  <c r="BD49"/>
  <c r="BC49"/>
  <c r="BB49"/>
  <c r="BA49"/>
  <c r="K49"/>
  <c r="I49"/>
  <c r="G49"/>
  <c r="BE40"/>
  <c r="BD40"/>
  <c r="BC40"/>
  <c r="BB40"/>
  <c r="BA40"/>
  <c r="K40"/>
  <c r="I40"/>
  <c r="G40"/>
  <c r="BE37"/>
  <c r="BD37"/>
  <c r="BC37"/>
  <c r="BB37"/>
  <c r="BA37"/>
  <c r="K37"/>
  <c r="I37"/>
  <c r="G37"/>
  <c r="BE34"/>
  <c r="BD34"/>
  <c r="BD76" s="1"/>
  <c r="H9" i="6" s="1"/>
  <c r="BC34" i="7"/>
  <c r="BC76" s="1"/>
  <c r="G9" i="6" s="1"/>
  <c r="BB34" i="7"/>
  <c r="BA34"/>
  <c r="K34"/>
  <c r="I34"/>
  <c r="G34"/>
  <c r="G76" s="1"/>
  <c r="B9" i="6"/>
  <c r="A9"/>
  <c r="BE76" i="7"/>
  <c r="I9" i="6" s="1"/>
  <c r="BB76" i="7"/>
  <c r="F9" i="6" s="1"/>
  <c r="BA76" i="7"/>
  <c r="E9" i="6" s="1"/>
  <c r="K76" i="7"/>
  <c r="I76"/>
  <c r="BE31"/>
  <c r="BD31"/>
  <c r="BC31"/>
  <c r="BB31"/>
  <c r="BA31"/>
  <c r="K31"/>
  <c r="I31"/>
  <c r="G31"/>
  <c r="BE29"/>
  <c r="BD29"/>
  <c r="BC29"/>
  <c r="BB29"/>
  <c r="BA29"/>
  <c r="K29"/>
  <c r="I29"/>
  <c r="G29"/>
  <c r="BE27"/>
  <c r="BE32" s="1"/>
  <c r="I8" i="6" s="1"/>
  <c r="BD27" i="7"/>
  <c r="BC27"/>
  <c r="BC32" s="1"/>
  <c r="G8" i="6" s="1"/>
  <c r="BB27" i="7"/>
  <c r="BB32" s="1"/>
  <c r="F8" i="6" s="1"/>
  <c r="BA27" i="7"/>
  <c r="K27"/>
  <c r="I27"/>
  <c r="G27"/>
  <c r="B8" i="6"/>
  <c r="A8"/>
  <c r="BD32" i="7"/>
  <c r="H8" i="6" s="1"/>
  <c r="BA32" i="7"/>
  <c r="E8" i="6" s="1"/>
  <c r="K32" i="7"/>
  <c r="I32"/>
  <c r="G32"/>
  <c r="BE23"/>
  <c r="BD23"/>
  <c r="BC23"/>
  <c r="BB23"/>
  <c r="BA23"/>
  <c r="K23"/>
  <c r="I23"/>
  <c r="G23"/>
  <c r="BE19"/>
  <c r="BD19"/>
  <c r="BC19"/>
  <c r="BB19"/>
  <c r="BA19"/>
  <c r="K19"/>
  <c r="I19"/>
  <c r="G19"/>
  <c r="BE18"/>
  <c r="BD18"/>
  <c r="BC18"/>
  <c r="BB18"/>
  <c r="BA18"/>
  <c r="K18"/>
  <c r="I18"/>
  <c r="G18"/>
  <c r="BE17"/>
  <c r="BD17"/>
  <c r="BC17"/>
  <c r="BB17"/>
  <c r="BA17"/>
  <c r="K17"/>
  <c r="I17"/>
  <c r="G17"/>
  <c r="BE16"/>
  <c r="BD16"/>
  <c r="BC16"/>
  <c r="BB16"/>
  <c r="BA16"/>
  <c r="K16"/>
  <c r="I16"/>
  <c r="G16"/>
  <c r="BE14"/>
  <c r="BD14"/>
  <c r="BC14"/>
  <c r="BB14"/>
  <c r="BA14"/>
  <c r="K14"/>
  <c r="I14"/>
  <c r="G14"/>
  <c r="BE12"/>
  <c r="BD12"/>
  <c r="BC12"/>
  <c r="BB12"/>
  <c r="BA12"/>
  <c r="K12"/>
  <c r="I12"/>
  <c r="G12"/>
  <c r="BE10"/>
  <c r="BD10"/>
  <c r="BC10"/>
  <c r="BB10"/>
  <c r="BA10"/>
  <c r="K10"/>
  <c r="I10"/>
  <c r="G10"/>
  <c r="BE9"/>
  <c r="BD9"/>
  <c r="BC9"/>
  <c r="BB9"/>
  <c r="BA9"/>
  <c r="K9"/>
  <c r="I9"/>
  <c r="G9"/>
  <c r="BE8"/>
  <c r="BD8"/>
  <c r="BD25" s="1"/>
  <c r="H7" i="6" s="1"/>
  <c r="BC8" i="7"/>
  <c r="BB8"/>
  <c r="BB25" s="1"/>
  <c r="F7" i="6" s="1"/>
  <c r="BA8" i="7"/>
  <c r="BA25" s="1"/>
  <c r="E7" i="6" s="1"/>
  <c r="K8" i="7"/>
  <c r="I8"/>
  <c r="G8"/>
  <c r="B7" i="6"/>
  <c r="A7"/>
  <c r="BE25" i="7"/>
  <c r="I7" i="6" s="1"/>
  <c r="BC25" i="7"/>
  <c r="G7" i="6" s="1"/>
  <c r="K25" i="7"/>
  <c r="I25"/>
  <c r="G25"/>
  <c r="E4"/>
  <c r="F3"/>
  <c r="C33" i="5"/>
  <c r="F33" s="1"/>
  <c r="C31"/>
  <c r="G7"/>
  <c r="H22" i="3"/>
  <c r="G23" i="2" s="1"/>
  <c r="I21" i="3"/>
  <c r="G21" i="2"/>
  <c r="D21"/>
  <c r="I20" i="3"/>
  <c r="G20" i="2"/>
  <c r="D20"/>
  <c r="I19" i="3"/>
  <c r="D19" i="2"/>
  <c r="I18" i="3"/>
  <c r="G19" i="2" s="1"/>
  <c r="G18"/>
  <c r="D18"/>
  <c r="I17" i="3"/>
  <c r="G17" i="2"/>
  <c r="D17"/>
  <c r="I16" i="3"/>
  <c r="G16" i="2"/>
  <c r="D16"/>
  <c r="I15" i="3"/>
  <c r="D15" i="2"/>
  <c r="I14" i="3"/>
  <c r="G15" i="2" s="1"/>
  <c r="BE36" i="4"/>
  <c r="BD36"/>
  <c r="BC36"/>
  <c r="BB36"/>
  <c r="BA36"/>
  <c r="K36"/>
  <c r="I36"/>
  <c r="G36"/>
  <c r="BE33"/>
  <c r="BE38" s="1"/>
  <c r="I8" i="3" s="1"/>
  <c r="BD33" i="4"/>
  <c r="BC33"/>
  <c r="BC38" s="1"/>
  <c r="G8" i="3" s="1"/>
  <c r="BB33" i="4"/>
  <c r="BB38" s="1"/>
  <c r="F8" i="3" s="1"/>
  <c r="BA33" i="4"/>
  <c r="BA38" s="1"/>
  <c r="E8" i="3" s="1"/>
  <c r="K33" i="4"/>
  <c r="K38" s="1"/>
  <c r="I33"/>
  <c r="I38" s="1"/>
  <c r="G33"/>
  <c r="B8" i="3"/>
  <c r="A8"/>
  <c r="BD38" i="4"/>
  <c r="H8" i="3" s="1"/>
  <c r="G38" i="4"/>
  <c r="BE29"/>
  <c r="BD29"/>
  <c r="BC29"/>
  <c r="BB29"/>
  <c r="BA29"/>
  <c r="K29"/>
  <c r="I29"/>
  <c r="G29"/>
  <c r="BE27"/>
  <c r="BD27"/>
  <c r="BC27"/>
  <c r="BB27"/>
  <c r="BA27"/>
  <c r="K27"/>
  <c r="I27"/>
  <c r="G27"/>
  <c r="BE25"/>
  <c r="BD25"/>
  <c r="BC25"/>
  <c r="BB25"/>
  <c r="BA25"/>
  <c r="K25"/>
  <c r="I25"/>
  <c r="G25"/>
  <c r="BE24"/>
  <c r="BD24"/>
  <c r="BC24"/>
  <c r="BB24"/>
  <c r="BA24"/>
  <c r="K24"/>
  <c r="I24"/>
  <c r="G24"/>
  <c r="BE22"/>
  <c r="BD22"/>
  <c r="BC22"/>
  <c r="BB22"/>
  <c r="BA22"/>
  <c r="K22"/>
  <c r="I22"/>
  <c r="G22"/>
  <c r="BE19"/>
  <c r="BD19"/>
  <c r="BC19"/>
  <c r="BB19"/>
  <c r="BA19"/>
  <c r="K19"/>
  <c r="I19"/>
  <c r="G19"/>
  <c r="BE17"/>
  <c r="BD17"/>
  <c r="BC17"/>
  <c r="BB17"/>
  <c r="BA17"/>
  <c r="K17"/>
  <c r="I17"/>
  <c r="G17"/>
  <c r="BE15"/>
  <c r="BD15"/>
  <c r="BC15"/>
  <c r="BB15"/>
  <c r="BA15"/>
  <c r="K15"/>
  <c r="I15"/>
  <c r="G15"/>
  <c r="BE13"/>
  <c r="BD13"/>
  <c r="BC13"/>
  <c r="BB13"/>
  <c r="BA13"/>
  <c r="K13"/>
  <c r="I13"/>
  <c r="G13"/>
  <c r="BE10"/>
  <c r="BD10"/>
  <c r="BC10"/>
  <c r="BB10"/>
  <c r="BA10"/>
  <c r="K10"/>
  <c r="I10"/>
  <c r="G10"/>
  <c r="BE8"/>
  <c r="BD8"/>
  <c r="BD31" s="1"/>
  <c r="H7" i="3" s="1"/>
  <c r="BC8" i="4"/>
  <c r="BB8"/>
  <c r="BB31" s="1"/>
  <c r="F7" i="3" s="1"/>
  <c r="BA8" i="4"/>
  <c r="BA31" s="1"/>
  <c r="E7" i="3" s="1"/>
  <c r="K8" i="4"/>
  <c r="I8"/>
  <c r="G8"/>
  <c r="B7" i="3"/>
  <c r="A7"/>
  <c r="BE31" i="4"/>
  <c r="I7" i="3" s="1"/>
  <c r="BC31" i="4"/>
  <c r="G7" i="3" s="1"/>
  <c r="K31" i="4"/>
  <c r="I31"/>
  <c r="G31"/>
  <c r="E4"/>
  <c r="F3"/>
  <c r="F33" i="2"/>
  <c r="C33"/>
  <c r="C31"/>
  <c r="G7"/>
  <c r="H116" i="1"/>
  <c r="J98"/>
  <c r="I98"/>
  <c r="H98"/>
  <c r="G98"/>
  <c r="F98"/>
  <c r="H59"/>
  <c r="G59"/>
  <c r="I58"/>
  <c r="F58" s="1"/>
  <c r="I57"/>
  <c r="F57" s="1"/>
  <c r="I56"/>
  <c r="F56" s="1"/>
  <c r="I55"/>
  <c r="F55" s="1"/>
  <c r="I54"/>
  <c r="F54" s="1"/>
  <c r="I53"/>
  <c r="F53" s="1"/>
  <c r="I52"/>
  <c r="F52" s="1"/>
  <c r="I51"/>
  <c r="F51" s="1"/>
  <c r="I50"/>
  <c r="F50" s="1"/>
  <c r="I49"/>
  <c r="F49" s="1"/>
  <c r="I48"/>
  <c r="F48" s="1"/>
  <c r="H47"/>
  <c r="G47"/>
  <c r="H41"/>
  <c r="I21" s="1"/>
  <c r="I22" s="1"/>
  <c r="G41"/>
  <c r="I19" s="1"/>
  <c r="I40"/>
  <c r="F40" s="1"/>
  <c r="I39"/>
  <c r="F39" s="1"/>
  <c r="I38"/>
  <c r="F38" s="1"/>
  <c r="I37"/>
  <c r="F37" s="1"/>
  <c r="I36"/>
  <c r="F36" s="1"/>
  <c r="I35"/>
  <c r="F35" s="1"/>
  <c r="I34"/>
  <c r="F34" s="1"/>
  <c r="I33"/>
  <c r="F33" s="1"/>
  <c r="I32"/>
  <c r="F32" s="1"/>
  <c r="I31"/>
  <c r="F31" s="1"/>
  <c r="I30"/>
  <c r="F30" s="1"/>
  <c r="H29"/>
  <c r="G29"/>
  <c r="D22"/>
  <c r="D20"/>
  <c r="I2"/>
  <c r="G22" i="32" l="1"/>
  <c r="G26" i="33"/>
  <c r="C18" i="32" s="1"/>
  <c r="F26" i="33"/>
  <c r="C16" i="32" s="1"/>
  <c r="I26" i="33"/>
  <c r="C21" i="32" s="1"/>
  <c r="H26" i="33"/>
  <c r="C17" i="32" s="1"/>
  <c r="BA103" i="34"/>
  <c r="E15" i="33" s="1"/>
  <c r="BA17" i="34"/>
  <c r="E7" i="33" s="1"/>
  <c r="BA82" i="34"/>
  <c r="E12" i="33" s="1"/>
  <c r="BA133" i="34"/>
  <c r="BA135" s="1"/>
  <c r="E20" i="33" s="1"/>
  <c r="BA84" i="34"/>
  <c r="BA85" s="1"/>
  <c r="E13" i="33" s="1"/>
  <c r="BA137" i="34"/>
  <c r="BA139" s="1"/>
  <c r="E21" i="33" s="1"/>
  <c r="G22" i="29"/>
  <c r="BA59" i="31"/>
  <c r="E9" i="30" s="1"/>
  <c r="H29"/>
  <c r="C17" i="29" s="1"/>
  <c r="G29" i="30"/>
  <c r="C18" i="29" s="1"/>
  <c r="I29" i="30"/>
  <c r="C21" i="29" s="1"/>
  <c r="F29" i="30"/>
  <c r="C16" i="29" s="1"/>
  <c r="BA109" i="31"/>
  <c r="BA120" s="1"/>
  <c r="E16" i="30" s="1"/>
  <c r="BA19" i="31"/>
  <c r="BA21" s="1"/>
  <c r="E8" i="30" s="1"/>
  <c r="BA167" i="31"/>
  <c r="BA168" s="1"/>
  <c r="E24" i="30" s="1"/>
  <c r="G22" i="26"/>
  <c r="I34" i="27"/>
  <c r="C21" i="26" s="1"/>
  <c r="H34" i="27"/>
  <c r="C17" i="26" s="1"/>
  <c r="G34" i="27"/>
  <c r="C18" i="26" s="1"/>
  <c r="F34" i="27"/>
  <c r="C16" i="26" s="1"/>
  <c r="BB267" i="28"/>
  <c r="F31" i="27" s="1"/>
  <c r="BA25" i="28"/>
  <c r="E7" i="27" s="1"/>
  <c r="BA251" i="28"/>
  <c r="BA252" s="1"/>
  <c r="E28" i="27" s="1"/>
  <c r="BA110" i="28"/>
  <c r="BA120" s="1"/>
  <c r="E13" i="27" s="1"/>
  <c r="BA183" i="28"/>
  <c r="BA196" s="1"/>
  <c r="E21" i="27" s="1"/>
  <c r="BA254" i="28"/>
  <c r="BA255" s="1"/>
  <c r="E29" i="27" s="1"/>
  <c r="G22" i="23"/>
  <c r="H35" i="24"/>
  <c r="C17" i="23" s="1"/>
  <c r="G35" i="24"/>
  <c r="C18" i="23" s="1"/>
  <c r="F35" i="24"/>
  <c r="C16" i="23" s="1"/>
  <c r="BA28" i="25"/>
  <c r="E7" i="24" s="1"/>
  <c r="BA143" i="25"/>
  <c r="E16" i="24" s="1"/>
  <c r="I35"/>
  <c r="C21" i="23" s="1"/>
  <c r="BA238" i="25"/>
  <c r="BA240" s="1"/>
  <c r="E29" i="24" s="1"/>
  <c r="BA114" i="25"/>
  <c r="BA115" s="1"/>
  <c r="E14" i="24" s="1"/>
  <c r="BA176" i="25"/>
  <c r="BA191" s="1"/>
  <c r="E22" i="24" s="1"/>
  <c r="BA242" i="25"/>
  <c r="BA243" s="1"/>
  <c r="E30" i="24" s="1"/>
  <c r="G22" i="20"/>
  <c r="I29" i="21"/>
  <c r="C21" i="20" s="1"/>
  <c r="H29" i="21"/>
  <c r="C17" i="20" s="1"/>
  <c r="G29" i="21"/>
  <c r="C18" i="20" s="1"/>
  <c r="BA75" i="22"/>
  <c r="E9" i="21" s="1"/>
  <c r="F29"/>
  <c r="C16" i="20" s="1"/>
  <c r="BA154" i="22"/>
  <c r="E18" i="21" s="1"/>
  <c r="BA26" i="22"/>
  <c r="BA31" s="1"/>
  <c r="E8" i="21" s="1"/>
  <c r="BA132" i="22"/>
  <c r="BA135" s="1"/>
  <c r="E16" i="21" s="1"/>
  <c r="BA185" i="22"/>
  <c r="BA191" s="1"/>
  <c r="E24" i="21" s="1"/>
  <c r="G22" i="17"/>
  <c r="BA22" i="19"/>
  <c r="E7" i="18" s="1"/>
  <c r="I29"/>
  <c r="C21" i="17" s="1"/>
  <c r="H29" i="18"/>
  <c r="C17" i="17" s="1"/>
  <c r="G29" i="18"/>
  <c r="C18" i="17" s="1"/>
  <c r="BA73" i="19"/>
  <c r="E9" i="18" s="1"/>
  <c r="F29"/>
  <c r="C16" i="17" s="1"/>
  <c r="BA24" i="19"/>
  <c r="BA29" s="1"/>
  <c r="E8" i="18" s="1"/>
  <c r="BA133" i="19"/>
  <c r="BA136" s="1"/>
  <c r="E16" i="18" s="1"/>
  <c r="BA185" i="19"/>
  <c r="BA191" s="1"/>
  <c r="E24" i="18" s="1"/>
  <c r="G22" i="14"/>
  <c r="G28" i="15"/>
  <c r="C18" i="14" s="1"/>
  <c r="I28" i="15"/>
  <c r="C21" i="14" s="1"/>
  <c r="F28" i="15"/>
  <c r="C16" i="14" s="1"/>
  <c r="H28" i="15"/>
  <c r="C17" i="14" s="1"/>
  <c r="BA206" i="16"/>
  <c r="E24" i="15" s="1"/>
  <c r="BA116" i="16"/>
  <c r="BA119" s="1"/>
  <c r="E14" i="15" s="1"/>
  <c r="BA195" i="16"/>
  <c r="BA197" s="1"/>
  <c r="E22" i="15" s="1"/>
  <c r="BA8" i="16"/>
  <c r="BA24" s="1"/>
  <c r="E7" i="15" s="1"/>
  <c r="BA121" i="16"/>
  <c r="BA132" s="1"/>
  <c r="E15" i="15" s="1"/>
  <c r="BA199" i="16"/>
  <c r="BA201" s="1"/>
  <c r="E23" i="15" s="1"/>
  <c r="G22" i="11"/>
  <c r="H28" i="12"/>
  <c r="C17" i="11" s="1"/>
  <c r="G28" i="12"/>
  <c r="C18" i="11" s="1"/>
  <c r="F28" i="12"/>
  <c r="C16" i="11" s="1"/>
  <c r="I28" i="12"/>
  <c r="C21" i="11" s="1"/>
  <c r="BA8" i="13"/>
  <c r="BA22" s="1"/>
  <c r="E7" i="12" s="1"/>
  <c r="BA102" i="13"/>
  <c r="BA113" s="1"/>
  <c r="E15" i="12" s="1"/>
  <c r="BA160" i="13"/>
  <c r="BA162" s="1"/>
  <c r="E23" i="12" s="1"/>
  <c r="G22" i="8"/>
  <c r="H29" i="9"/>
  <c r="C17" i="8" s="1"/>
  <c r="BA152" i="10"/>
  <c r="E18" i="9" s="1"/>
  <c r="G29"/>
  <c r="C18" i="8" s="1"/>
  <c r="BA76" i="10"/>
  <c r="E9" i="9" s="1"/>
  <c r="I29"/>
  <c r="C21" i="8" s="1"/>
  <c r="F29" i="9"/>
  <c r="C16" i="8" s="1"/>
  <c r="BA90" i="10"/>
  <c r="E10" i="9" s="1"/>
  <c r="BA27" i="10"/>
  <c r="BA32" s="1"/>
  <c r="E8" i="9" s="1"/>
  <c r="BA135" i="10"/>
  <c r="BA138" s="1"/>
  <c r="E16" i="9" s="1"/>
  <c r="BA183" i="10"/>
  <c r="BA189" s="1"/>
  <c r="E24" i="9" s="1"/>
  <c r="G22" i="5"/>
  <c r="I33" i="6"/>
  <c r="C21" i="5" s="1"/>
  <c r="G33" i="6"/>
  <c r="C18" i="5" s="1"/>
  <c r="F33" i="6"/>
  <c r="C16" i="5" s="1"/>
  <c r="H33" i="6"/>
  <c r="C17" i="5" s="1"/>
  <c r="BA92" i="7"/>
  <c r="BA100" s="1"/>
  <c r="E11" i="6" s="1"/>
  <c r="BA147" i="7"/>
  <c r="BA149" s="1"/>
  <c r="E19" i="6" s="1"/>
  <c r="BA193" i="7"/>
  <c r="BA199" s="1"/>
  <c r="E27" i="6" s="1"/>
  <c r="BA102" i="7"/>
  <c r="BA112" s="1"/>
  <c r="E12" i="6" s="1"/>
  <c r="BA151" i="7"/>
  <c r="BA158" s="1"/>
  <c r="E20" i="6" s="1"/>
  <c r="BA201" i="7"/>
  <c r="BA203" s="1"/>
  <c r="E28" i="6" s="1"/>
  <c r="I20" i="1"/>
  <c r="I23" s="1"/>
  <c r="E72"/>
  <c r="E83"/>
  <c r="E81"/>
  <c r="E80"/>
  <c r="E75"/>
  <c r="I9" i="3"/>
  <c r="C21" i="2" s="1"/>
  <c r="G9" i="3"/>
  <c r="C18" i="2" s="1"/>
  <c r="F9" i="3"/>
  <c r="C16" i="2" s="1"/>
  <c r="G22"/>
  <c r="E9" i="3"/>
  <c r="C15" i="2" s="1"/>
  <c r="H9" i="3"/>
  <c r="C17" i="2" s="1"/>
  <c r="F41" i="1"/>
  <c r="I41"/>
  <c r="E93"/>
  <c r="E73"/>
  <c r="E92"/>
  <c r="E94"/>
  <c r="E74"/>
  <c r="F59"/>
  <c r="E71"/>
  <c r="E91"/>
  <c r="E95"/>
  <c r="E85"/>
  <c r="E76"/>
  <c r="E67"/>
  <c r="E88"/>
  <c r="E86"/>
  <c r="E77"/>
  <c r="E68"/>
  <c r="E97"/>
  <c r="E89"/>
  <c r="E78"/>
  <c r="E69"/>
  <c r="E96"/>
  <c r="E90"/>
  <c r="E79"/>
  <c r="E70"/>
  <c r="E98"/>
  <c r="E84"/>
  <c r="I59"/>
  <c r="E82"/>
  <c r="E87"/>
  <c r="E26" i="33" l="1"/>
  <c r="C15" i="32" s="1"/>
  <c r="C19" s="1"/>
  <c r="C22" s="1"/>
  <c r="C23" s="1"/>
  <c r="F30" s="1"/>
  <c r="E29" i="30"/>
  <c r="C15" i="29" s="1"/>
  <c r="C19" s="1"/>
  <c r="C22" s="1"/>
  <c r="C23" s="1"/>
  <c r="F30" s="1"/>
  <c r="E34" i="27"/>
  <c r="C15" i="26" s="1"/>
  <c r="C19" s="1"/>
  <c r="C22" s="1"/>
  <c r="C23" s="1"/>
  <c r="F30" s="1"/>
  <c r="E35" i="24"/>
  <c r="C15" i="23" s="1"/>
  <c r="C19" s="1"/>
  <c r="C22" s="1"/>
  <c r="C23" s="1"/>
  <c r="F30" s="1"/>
  <c r="E29" i="21"/>
  <c r="C15" i="20" s="1"/>
  <c r="C19" s="1"/>
  <c r="C22" s="1"/>
  <c r="C23" s="1"/>
  <c r="F30" s="1"/>
  <c r="E29" i="18"/>
  <c r="C15" i="17" s="1"/>
  <c r="C19" s="1"/>
  <c r="C22" s="1"/>
  <c r="C23" s="1"/>
  <c r="F30" s="1"/>
  <c r="E28" i="15"/>
  <c r="C15" i="14" s="1"/>
  <c r="C19" s="1"/>
  <c r="C22" s="1"/>
  <c r="C23" s="1"/>
  <c r="F30" s="1"/>
  <c r="E28" i="12"/>
  <c r="C15" i="11" s="1"/>
  <c r="C19" s="1"/>
  <c r="C22" s="1"/>
  <c r="C23" s="1"/>
  <c r="F30" s="1"/>
  <c r="E29" i="9"/>
  <c r="C15" i="8" s="1"/>
  <c r="C19" s="1"/>
  <c r="C22" s="1"/>
  <c r="C23" s="1"/>
  <c r="F30" s="1"/>
  <c r="E33" i="6"/>
  <c r="C15" i="5" s="1"/>
  <c r="C19" s="1"/>
  <c r="C22" s="1"/>
  <c r="C23" s="1"/>
  <c r="F30" s="1"/>
  <c r="C19" i="2"/>
  <c r="C22" s="1"/>
  <c r="C23" s="1"/>
  <c r="F30" s="1"/>
  <c r="F31" s="1"/>
  <c r="F34" s="1"/>
  <c r="J57" i="1"/>
  <c r="J49"/>
  <c r="J41"/>
  <c r="J52"/>
  <c r="J55"/>
  <c r="J58"/>
  <c r="J50"/>
  <c r="J34"/>
  <c r="J33"/>
  <c r="J59"/>
  <c r="J54"/>
  <c r="J51"/>
  <c r="J37"/>
  <c r="J38"/>
  <c r="J30"/>
  <c r="J40"/>
  <c r="J32"/>
  <c r="J48"/>
  <c r="J35"/>
  <c r="J56"/>
  <c r="J53"/>
  <c r="J31"/>
  <c r="J39"/>
  <c r="J36"/>
  <c r="F31" i="32" l="1"/>
  <c r="F34" s="1"/>
  <c r="F31" i="29"/>
  <c r="F34" s="1"/>
  <c r="F31" i="26"/>
  <c r="F34" s="1"/>
  <c r="F31" i="23"/>
  <c r="F34" s="1"/>
  <c r="F31" i="20"/>
  <c r="F34" s="1"/>
  <c r="F31" i="17"/>
  <c r="F34" s="1"/>
  <c r="F31" i="14"/>
  <c r="F34" s="1"/>
  <c r="F31" i="11"/>
  <c r="F34" s="1"/>
  <c r="F31" i="8"/>
  <c r="F34" s="1"/>
  <c r="F31" i="5"/>
  <c r="F34" s="1"/>
</calcChain>
</file>

<file path=xl/sharedStrings.xml><?xml version="1.0" encoding="utf-8"?>
<sst xmlns="http://schemas.openxmlformats.org/spreadsheetml/2006/main" count="6427" uniqueCount="990">
  <si>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</si>
  <si>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</si>
  <si>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</si>
  <si>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</si>
  <si>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</si>
  <si>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</si>
  <si>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</si>
  <si>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</si>
  <si>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</si>
  <si>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</si>
  <si>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</si>
  <si>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</si>
  <si>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</si>
  <si>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</si>
  <si>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</si>
  <si>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</si>
  <si>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</si>
  <si>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</si>
  <si>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</si>
  <si>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</si>
  <si>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</si>
  <si>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</si>
  <si>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</si>
  <si>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Rekapitulace stavebních dílů</t>
  </si>
  <si>
    <t>Číslo a název dílu</t>
  </si>
  <si>
    <t>HSV</t>
  </si>
  <si>
    <t>PSV</t>
  </si>
  <si>
    <t>Dodávka</t>
  </si>
  <si>
    <t>Montáž</t>
  </si>
  <si>
    <t>HZS</t>
  </si>
  <si>
    <t>Rekapitulace vedlejších rozpočtových nákladů</t>
  </si>
  <si>
    <t>Název vedlejšího nákladu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</si>
  <si>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</si>
  <si>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</si>
  <si>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</si>
  <si>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</si>
  <si>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</si>
  <si>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</si>
  <si>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</si>
  <si>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</si>
  <si>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</si>
  <si>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</si>
  <si>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</si>
  <si>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</si>
  <si>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</si>
  <si>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</si>
  <si>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</si>
  <si>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</si>
  <si>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</si>
  <si>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</si>
  <si>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</si>
  <si>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</si>
  <si>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</si>
  <si>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</si>
  <si>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</si>
  <si>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</si>
  <si>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</si>
  <si>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</si>
  <si>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</si>
  <si>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</si>
  <si>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</si>
  <si>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</si>
  <si>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</si>
  <si>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</si>
  <si>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</si>
  <si>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</si>
  <si>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</si>
  <si>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</si>
  <si>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</si>
  <si>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</si>
  <si>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</si>
  <si>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</si>
  <si>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</si>
  <si>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</si>
  <si>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</si>
  <si>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</si>
  <si>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</si>
  <si>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</si>
  <si>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</si>
  <si>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</si>
  <si>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</si>
  <si>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</si>
  <si>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</si>
  <si>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</si>
  <si>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</si>
  <si>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</si>
  <si>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</si>
  <si>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</si>
  <si>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</si>
  <si>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</si>
  <si>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</si>
  <si>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</si>
  <si>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</si>
  <si>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</si>
  <si>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</si>
  <si>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</si>
  <si>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</si>
  <si>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</si>
  <si>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ks</t>
  </si>
  <si>
    <t>Celkem za</t>
  </si>
  <si>
    <t>SLEPÝ ROZPOČET</t>
  </si>
  <si>
    <t>Slepý rozpočet</t>
  </si>
  <si>
    <t>42-2019</t>
  </si>
  <si>
    <t>PK a PPK Kontejnery v městě Kroměříži</t>
  </si>
  <si>
    <t>42-2019 PK a PPK Kontejnery v městě Kroměříži</t>
  </si>
  <si>
    <t>SO 00</t>
  </si>
  <si>
    <t>Vedlejší a ostatní náklady</t>
  </si>
  <si>
    <t>SO 00 Vedlejší a ostatní náklady</t>
  </si>
  <si>
    <t>815.99</t>
  </si>
  <si>
    <t>m3</t>
  </si>
  <si>
    <t>00</t>
  </si>
  <si>
    <t>Ostatní náklady</t>
  </si>
  <si>
    <t>00 Ostatní náklady</t>
  </si>
  <si>
    <t>005124010T00</t>
  </si>
  <si>
    <t xml:space="preserve">Koordinační činnost </t>
  </si>
  <si>
    <t>soubor</t>
  </si>
  <si>
    <t>VRN platí pro 10 stanovišť  ST21 až ST30</t>
  </si>
  <si>
    <t>005211030T00</t>
  </si>
  <si>
    <t xml:space="preserve">Dočasná dopravní opatření </t>
  </si>
  <si>
    <t>kpl</t>
  </si>
  <si>
    <t>D+M dočasného dopravního značení, vč.pronájmu po dobu stavby. / signalizační zařízení u záboru chodníku případně části vozovky/ Zajištění vydání stanovení přechodné i místní úpravy provozu na pozemních komunikacích.</t>
  </si>
  <si>
    <t>005241020T00</t>
  </si>
  <si>
    <t xml:space="preserve">Geodetické zaměření skutečného stavu </t>
  </si>
  <si>
    <t>geodetické vytýčení staveniště , vytýčení výškových a polohopisných bodů stavby, kontrolní zaměření rýh a ploch sanace vč. zaměření skutečného provedení stavby se zákresem do katastrální mapy</t>
  </si>
  <si>
    <t>005241021T00</t>
  </si>
  <si>
    <t>Kontrolní měření kvality prací, zkouška únosnosti, posouzení podkladní vrstvy</t>
  </si>
  <si>
    <t>v rozsahu dle platných ČSN a TP  a případných dalších potřebných zkoušek prováděných prostřednictvím akreditovaných zkušeben</t>
  </si>
  <si>
    <t>053103000T00</t>
  </si>
  <si>
    <t xml:space="preserve">Správní a místní poplatky </t>
  </si>
  <si>
    <t>zajištění zvláštního užívání komunikací při realizaci stavby , úhrada vyměřených poplatků a nájemného</t>
  </si>
  <si>
    <t>053103001T00</t>
  </si>
  <si>
    <t xml:space="preserve">Dokumentace skutečného provedení </t>
  </si>
  <si>
    <t>Náklady zhotovitele , které vzniknou v souvislosti s povinnostmi zhotovitele při předání a převzetí díla-</t>
  </si>
  <si>
    <t>náklady na vyhotovení dokumentace skutečného provedení stavby a její předání objednateli v požadované formě a požadovaném počtu</t>
  </si>
  <si>
    <t>053103010T00</t>
  </si>
  <si>
    <t>Zajištění kladných závazných stanovisek dotčených orgánů státní správy</t>
  </si>
  <si>
    <t>k vydání kolaudačního souhlasu stavby</t>
  </si>
  <si>
    <t>091704000T00</t>
  </si>
  <si>
    <t>Náklady na údržbu,čištění a opravu komunikací po dobu výstavby</t>
  </si>
  <si>
    <t>091704001T00</t>
  </si>
  <si>
    <t>Náklady na úklid staveniště, zajištění proti prašnosti</t>
  </si>
  <si>
    <t>091704003T00</t>
  </si>
  <si>
    <t>Přemístění stávajících kontejnerů na místo určené investorem</t>
  </si>
  <si>
    <t>náhradní stanoviště stávajících kontejnerů po dobu výstavby vč. jejich následujícího odvozu po zprovoznění  nových kontejnerů , zajistí objednatel mimo tento rozpočet- viz TZ</t>
  </si>
  <si>
    <t>091704004T00</t>
  </si>
  <si>
    <t>Mobilní oplocení - zajištění bezpečnosti 3500/2000 mm- 8 ks + betonové patky - 8 ks</t>
  </si>
  <si>
    <t>zabezpečení staveniště proti pohybu cizích osob</t>
  </si>
  <si>
    <t>000</t>
  </si>
  <si>
    <t>Vedlejší náklady</t>
  </si>
  <si>
    <t>000 Vedlejší náklady</t>
  </si>
  <si>
    <t>005111021T00</t>
  </si>
  <si>
    <t>Vytýčení stávajících inženýrských sítí a stavby před zahájením zemních prací</t>
  </si>
  <si>
    <t>dotčené podzemní inženýrské sítě jsou v zájmovém</t>
  </si>
  <si>
    <t>území stavby</t>
  </si>
  <si>
    <t>005121010T00</t>
  </si>
  <si>
    <t>Vybudování zařízení staveniště provoz a odstranění zařízení staveniště</t>
  </si>
  <si>
    <t>případné  zřízení objektů ZS a přípojek NN a vody s měřením pro ZS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</si>
  <si>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</si>
  <si>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</si>
  <si>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</si>
  <si>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</si>
  <si>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</si>
  <si>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</si>
  <si>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</si>
  <si>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</si>
  <si>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Město Kroměříž</t>
  </si>
  <si>
    <t>ENVIprojekt CZECH s.r.o.</t>
  </si>
  <si>
    <t>42-2019 Vedlejší a ostatní náklady</t>
  </si>
  <si>
    <t>SO 01</t>
  </si>
  <si>
    <t>Stanoviště ST 21- Francouzská 1</t>
  </si>
  <si>
    <t>SO 01 Stanoviště ST 21- Francouzská 1</t>
  </si>
  <si>
    <t>11</t>
  </si>
  <si>
    <t>Přípravné a přidružené práce</t>
  </si>
  <si>
    <t>11 Přípravné a přidružené práce</t>
  </si>
  <si>
    <t>111201101R00</t>
  </si>
  <si>
    <t xml:space="preserve">Odstranění křovin i s kořeny na ploše do 1000 m2 </t>
  </si>
  <si>
    <t>m2</t>
  </si>
  <si>
    <t>111251115R00</t>
  </si>
  <si>
    <t xml:space="preserve">Drcení ořezaných větví průměru do 15 cm </t>
  </si>
  <si>
    <t>112111111R00</t>
  </si>
  <si>
    <t xml:space="preserve">Spálení větví všech druhů keřů </t>
  </si>
  <si>
    <t>kus</t>
  </si>
  <si>
    <t>113106121R00</t>
  </si>
  <si>
    <t xml:space="preserve">Rozebrání dlažeb z betonových dlaždic na sucho </t>
  </si>
  <si>
    <t>očistit a uložit na paletu 50 % pro další použití</t>
  </si>
  <si>
    <t>113107318R00</t>
  </si>
  <si>
    <t xml:space="preserve">Odstranění podkladu pl. 50 m2,kam.těžené tl.18 cm </t>
  </si>
  <si>
    <t>pod dlažbou:9,00</t>
  </si>
  <si>
    <t>113201111R00</t>
  </si>
  <si>
    <t xml:space="preserve">Vytrhání obrubníků chodníkových a parkových </t>
  </si>
  <si>
    <t>m</t>
  </si>
  <si>
    <t>115101201R00</t>
  </si>
  <si>
    <t xml:space="preserve">Čerpání vody na výšku do 10 m, přítok do 500 l/min </t>
  </si>
  <si>
    <t>h</t>
  </si>
  <si>
    <t>115101301R00</t>
  </si>
  <si>
    <t xml:space="preserve">Pohotovost čerp.soupravy, výška 10 m, přítok 500 l </t>
  </si>
  <si>
    <t>den</t>
  </si>
  <si>
    <t>119001402R00</t>
  </si>
  <si>
    <t xml:space="preserve">Dočasné zajištění ocelového potrubí DN 200-500 mm </t>
  </si>
  <si>
    <t>poloha a trasa horkovodu je zakreslena orientačně,</t>
  </si>
  <si>
    <t xml:space="preserve">podle investora se jedná o nefunkční rozvod v kanálovém provedení-  fakturovat se bude dle skutečnosti po odkopání krycích vrstev </t>
  </si>
  <si>
    <t>2*7,50</t>
  </si>
  <si>
    <t>119001422R00</t>
  </si>
  <si>
    <t xml:space="preserve">Dočasné zajištění kabelů - v počtu 3 - 6 kabelů </t>
  </si>
  <si>
    <t>vedení NN- rezerva v ochranném pásmu</t>
  </si>
  <si>
    <t>12</t>
  </si>
  <si>
    <t>Odkopávky a prokopávky</t>
  </si>
  <si>
    <t>12 Odkopávky a prokopávky</t>
  </si>
  <si>
    <t>121101103R00</t>
  </si>
  <si>
    <t xml:space="preserve">Sejmutí ornice s přemístěním přes 100 do 250 m </t>
  </si>
  <si>
    <t>25,50*0,15</t>
  </si>
  <si>
    <t>122201101R00</t>
  </si>
  <si>
    <t xml:space="preserve">Odkopávky nezapažené v hor. 3 do 100 m3 </t>
  </si>
  <si>
    <t>nad kanálem:7,50*1,80*0,50</t>
  </si>
  <si>
    <t>122201109R00</t>
  </si>
  <si>
    <t xml:space="preserve">Příplatek za lepivost - odkopávky v hor. 3 </t>
  </si>
  <si>
    <t>13</t>
  </si>
  <si>
    <t>Hloubené vykopávky</t>
  </si>
  <si>
    <t>13 Hloubené vykopávky</t>
  </si>
  <si>
    <t>130001101R00</t>
  </si>
  <si>
    <t xml:space="preserve">Příplatek za ztížené hloubení v blízkosti vedení </t>
  </si>
  <si>
    <t>kanál horkovodu</t>
  </si>
  <si>
    <t>ruční výkop:7,50*1,80*0,50</t>
  </si>
  <si>
    <t>130901123RT3</t>
  </si>
  <si>
    <t>Bourání konstrukcí ze železobetonu ve vykopávkách bagrem s kladivem</t>
  </si>
  <si>
    <t>horkovod</t>
  </si>
  <si>
    <t>(1,80+0,70)*2*0,15*7,50</t>
  </si>
  <si>
    <t>131101110R00</t>
  </si>
  <si>
    <t xml:space="preserve">Hloubení nezapaž. jam hor.2 do 50 m3, STROJNĚ </t>
  </si>
  <si>
    <t>Začátek provozního součtu</t>
  </si>
  <si>
    <t>+10%:(3,90+2,90)*0,5*1,60*8,70*1,10</t>
  </si>
  <si>
    <t>odpočet ruční výkop:-7,50*1,80*0,35</t>
  </si>
  <si>
    <t>odpočet kanál:-7,50*1,80*1,00</t>
  </si>
  <si>
    <t>ornice:-25,50*0,15</t>
  </si>
  <si>
    <t>dlažba+podklad:-19,00*0,18</t>
  </si>
  <si>
    <t>Konec provozního součtu</t>
  </si>
  <si>
    <t>50%:26,5908*0,50</t>
  </si>
  <si>
    <t>131201110R00</t>
  </si>
  <si>
    <t xml:space="preserve">Hloubení nezapaž. jam hor.3 do 50 m3, STROJNĚ </t>
  </si>
  <si>
    <t>zemina výkop v hornině 2 - 50%</t>
  </si>
  <si>
    <t>zemina výkop v hornině 3 - 40 %</t>
  </si>
  <si>
    <t>zemina výkop v hornině 4 - 10 %</t>
  </si>
  <si>
    <t>40%:26,5908*0,40</t>
  </si>
  <si>
    <t>131201119R00</t>
  </si>
  <si>
    <t xml:space="preserve">Příplatek za lepivost - hloubení nezap.jam v hor.3 </t>
  </si>
  <si>
    <t>131301110R00</t>
  </si>
  <si>
    <t xml:space="preserve">Hloubení nezapaž. jam hor.4 do 50 m3, STROJNĚ </t>
  </si>
  <si>
    <t>10%:26,5908*0,10</t>
  </si>
  <si>
    <t>131301119R00</t>
  </si>
  <si>
    <t xml:space="preserve">Příplatek za lepivost - hloubení nezap.jam v hor.4 </t>
  </si>
  <si>
    <t>139601102R00</t>
  </si>
  <si>
    <t xml:space="preserve">Ruční výkop jam, rýh a šachet v hornině tř. 3 </t>
  </si>
  <si>
    <t>7,50*1,80*0,50</t>
  </si>
  <si>
    <t>16</t>
  </si>
  <si>
    <t>Přemístění výkopku</t>
  </si>
  <si>
    <t>16 Přemístění výkopku</t>
  </si>
  <si>
    <t>161101101R00</t>
  </si>
  <si>
    <t xml:space="preserve">Svislé přemístění výkopku z hor.1-4 do 2,5 m </t>
  </si>
  <si>
    <t>162701105R00</t>
  </si>
  <si>
    <t xml:space="preserve">Vodorovné přemístění výkopku z hor.1-4 do 10000 m </t>
  </si>
  <si>
    <t>odkopávka:6,75</t>
  </si>
  <si>
    <t>jáma +10%:(3,90+2,90)*0,5*1,60*8,70*1,10</t>
  </si>
  <si>
    <t>dlažba+podklad:-9,00*0,18</t>
  </si>
  <si>
    <t>-18,945</t>
  </si>
  <si>
    <t>17</t>
  </si>
  <si>
    <t>Konstrukce ze zemin</t>
  </si>
  <si>
    <t>17 Konstrukce ze zemin</t>
  </si>
  <si>
    <t>171201101R00</t>
  </si>
  <si>
    <t xml:space="preserve">Uložení sypaniny do násypů nezhutněných </t>
  </si>
  <si>
    <t>175101203T00</t>
  </si>
  <si>
    <t>Obsyp objektu bez prohození sypaniny zhutněný štěrkopísek</t>
  </si>
  <si>
    <t>(3,90+2,90)*0,5*1,60*8,70*1,10</t>
  </si>
  <si>
    <t>kontejnery Q5-3 ks:-3,14*0,95*0,95*1,00*3</t>
  </si>
  <si>
    <t>zákl.deska:2,95*7,689*0,10*(-1)</t>
  </si>
  <si>
    <t>podkladní mazanina:-2,2683</t>
  </si>
  <si>
    <t>podsyp:-2,2683</t>
  </si>
  <si>
    <t>zp. plocha- kontejner:-19,00*0,35</t>
  </si>
  <si>
    <t>18</t>
  </si>
  <si>
    <t>Povrchové úpravy terénu</t>
  </si>
  <si>
    <t>18 Povrchové úpravy terénu</t>
  </si>
  <si>
    <t>180402111R00</t>
  </si>
  <si>
    <t xml:space="preserve">Založení trávníku parkového výsevem v rovině </t>
  </si>
  <si>
    <t>181201102R00</t>
  </si>
  <si>
    <t xml:space="preserve">Úprava pláně v násypech v hor. 1-4, se zhutněním </t>
  </si>
  <si>
    <t>5,50+19,00</t>
  </si>
  <si>
    <t>181301102R00</t>
  </si>
  <si>
    <t xml:space="preserve">Rozprostření ornice, rovina, tl. 10-15 cm,do 500m2 </t>
  </si>
  <si>
    <t>182001111R00</t>
  </si>
  <si>
    <t xml:space="preserve">Plošná úprava terénu, nerovnosti do 10 cm v rovině </t>
  </si>
  <si>
    <t>trávník</t>
  </si>
  <si>
    <t>00572497</t>
  </si>
  <si>
    <t>Směs travní  zátěžová</t>
  </si>
  <si>
    <t>kg</t>
  </si>
  <si>
    <t>5,50*25/1000*1,10</t>
  </si>
  <si>
    <t>10364200</t>
  </si>
  <si>
    <t>Ornice pro pozemkové úpravy</t>
  </si>
  <si>
    <t>5,50*0,20</t>
  </si>
  <si>
    <t>19</t>
  </si>
  <si>
    <t>Hloubení pro podzemní stěny a doly</t>
  </si>
  <si>
    <t>19 Hloubení pro podzemní stěny a doly</t>
  </si>
  <si>
    <t>199000002R00</t>
  </si>
  <si>
    <t xml:space="preserve">Poplatek za skládku horniny 1- 4 </t>
  </si>
  <si>
    <t>21</t>
  </si>
  <si>
    <t>Úprava podloží a základ.spáry</t>
  </si>
  <si>
    <t>21 Úprava podloží a základ.spáry</t>
  </si>
  <si>
    <t>215901101RT5</t>
  </si>
  <si>
    <t>Zhutnění podloží z hornin nesoudržných do 92% PS vibrační deskou</t>
  </si>
  <si>
    <t>pod kontejnery</t>
  </si>
  <si>
    <t>27</t>
  </si>
  <si>
    <t>Základy</t>
  </si>
  <si>
    <t>27 Základy</t>
  </si>
  <si>
    <t>271531113R00</t>
  </si>
  <si>
    <t xml:space="preserve">Polštář  z kameniva hr. drceného 16-32 mm </t>
  </si>
  <si>
    <t>kontejnery</t>
  </si>
  <si>
    <t>pod zákl.desku:2,95*7,689*0,10</t>
  </si>
  <si>
    <t>272321311R00</t>
  </si>
  <si>
    <t>Železobeton základových kleneb C 16/20 XC2</t>
  </si>
  <si>
    <t>zákl.desku:2,95*7,689*0,10</t>
  </si>
  <si>
    <t>273313611R00</t>
  </si>
  <si>
    <t xml:space="preserve">Beton základových desek prostý C 16/20 XO </t>
  </si>
  <si>
    <t>podkladní</t>
  </si>
  <si>
    <t>podkladní:2,95*7,689*0,10*1,01</t>
  </si>
  <si>
    <t>273361821R00</t>
  </si>
  <si>
    <t xml:space="preserve">Výztuž základových desek z beton. oceli 10505 (R) </t>
  </si>
  <si>
    <t>t</t>
  </si>
  <si>
    <t>zákl.deska:10,00*1,10/1000</t>
  </si>
  <si>
    <t>31</t>
  </si>
  <si>
    <t>Zdi podpěrné a volné</t>
  </si>
  <si>
    <t>31 Zdi podpěrné a volné</t>
  </si>
  <si>
    <t>310238411RT1</t>
  </si>
  <si>
    <t>Zazdívka otvorů plochy do1 m2 cihlami na MC s použitím suché maltové směsi</t>
  </si>
  <si>
    <t>zaslepení stávajícího horkovodu</t>
  </si>
  <si>
    <t>1,50*0,70*0,15*2*1,10</t>
  </si>
  <si>
    <t>38</t>
  </si>
  <si>
    <t>Kompletní konstrukce</t>
  </si>
  <si>
    <t>38 Kompletní konstrukce</t>
  </si>
  <si>
    <t>388993111R00</t>
  </si>
  <si>
    <t xml:space="preserve">Chránička kabelu z PVC 110/2,2 mm, výkop </t>
  </si>
  <si>
    <t>chránička NN kabelu</t>
  </si>
  <si>
    <t>45</t>
  </si>
  <si>
    <t>Podkladní a vedlejší konstrukce</t>
  </si>
  <si>
    <t>45 Podkladní a vedlejší konstrukce</t>
  </si>
  <si>
    <t>451572111R00</t>
  </si>
  <si>
    <t xml:space="preserve">Lože pod potrubí z kameniva těženého 0 - 4 mm </t>
  </si>
  <si>
    <t>NN kabel:4,00*0,40*0,20</t>
  </si>
  <si>
    <t>56</t>
  </si>
  <si>
    <t>Podkladní vrstvy komunikací a zpevněných ploch</t>
  </si>
  <si>
    <t>56 Podkladní vrstvy komunikací a zpevněných ploch</t>
  </si>
  <si>
    <t>564972111R00</t>
  </si>
  <si>
    <t xml:space="preserve">Podklad z mechanicky zpevněného kameniva tl. 25 cm </t>
  </si>
  <si>
    <t>pod dlažbu zprůměrovaná tloušťka</t>
  </si>
  <si>
    <t>59</t>
  </si>
  <si>
    <t>Dlažby a předlažby komunikací</t>
  </si>
  <si>
    <t>59 Dlažby a předlažby komunikací</t>
  </si>
  <si>
    <t>596215040R00</t>
  </si>
  <si>
    <t xml:space="preserve">Kladení zámkové dlažby tl. 8 cm do drtě tl. 4 cm </t>
  </si>
  <si>
    <t>10,00+2*4,50</t>
  </si>
  <si>
    <t>596291113R00</t>
  </si>
  <si>
    <t xml:space="preserve">Řezání zámkové dlažby tl. 80 mm </t>
  </si>
  <si>
    <t>592451170</t>
  </si>
  <si>
    <t>Dlažba  zámková 20x10x8 cm přírodní</t>
  </si>
  <si>
    <t>10,00*1,05</t>
  </si>
  <si>
    <t>592451210</t>
  </si>
  <si>
    <t>Dlažba betonová  30x30x6 cm přírodní</t>
  </si>
  <si>
    <t>4,50 m2 nové dlažby a 4,50 m2 se použije z rozebrané očištěné stávající dlažby</t>
  </si>
  <si>
    <t>61</t>
  </si>
  <si>
    <t>Upravy povrchů vnitřní</t>
  </si>
  <si>
    <t>61 Upravy povrchů vnitřní</t>
  </si>
  <si>
    <t>612401391RT2</t>
  </si>
  <si>
    <t>Omítka malých ploch stěn do 1 m2 vápennou štukovou omítkou</t>
  </si>
  <si>
    <t>zaslepení horkovodu</t>
  </si>
  <si>
    <t>63</t>
  </si>
  <si>
    <t>Podlahy a podlahové konstrukce</t>
  </si>
  <si>
    <t>63 Podlahy a podlahové konstrukce</t>
  </si>
  <si>
    <t>631316115R00</t>
  </si>
  <si>
    <t xml:space="preserve">Postřik nových beton. podlah proti prvotn. vysych. </t>
  </si>
  <si>
    <t>zákl.deska:2,95*7,689</t>
  </si>
  <si>
    <t>podkl. beton:22,6826</t>
  </si>
  <si>
    <t>89</t>
  </si>
  <si>
    <t>Ostatní konstrukce na trubním vedení</t>
  </si>
  <si>
    <t>89 Ostatní konstrukce na trubním vedení</t>
  </si>
  <si>
    <t>899721112R00</t>
  </si>
  <si>
    <t xml:space="preserve">Fólie výstražná z PVC, šířka 30 cm </t>
  </si>
  <si>
    <t xml:space="preserve">NN kabel </t>
  </si>
  <si>
    <t>91</t>
  </si>
  <si>
    <t>Doplňující práce na komunikaci</t>
  </si>
  <si>
    <t>91 Doplňující práce na komunikaci</t>
  </si>
  <si>
    <t>915711112R00</t>
  </si>
  <si>
    <t xml:space="preserve">Vodorovné značení dělících čar š.12 cm silnovrstvé </t>
  </si>
  <si>
    <t>V12c- zákaz zastavení, barva žlutá</t>
  </si>
  <si>
    <t>917862111R00</t>
  </si>
  <si>
    <t xml:space="preserve">Osazení stojat. obrub.bet. s opěrou,lože z C 12/15 </t>
  </si>
  <si>
    <t>chodníkový :20,00+1,00</t>
  </si>
  <si>
    <t>918101111R00</t>
  </si>
  <si>
    <t xml:space="preserve">Lože pod obrubníky nebo obruby dlažeb z C 12/15 </t>
  </si>
  <si>
    <t>doplnění</t>
  </si>
  <si>
    <t>21,00*0,035</t>
  </si>
  <si>
    <t>59217420</t>
  </si>
  <si>
    <t>Obrubník chodníkový  1000/100/200 mm</t>
  </si>
  <si>
    <t>20,00*1,01</t>
  </si>
  <si>
    <t>59217422</t>
  </si>
  <si>
    <t>Obrubník chodníkový ABO 15-10 1000/50/200</t>
  </si>
  <si>
    <t>1,00*1,01</t>
  </si>
  <si>
    <t>94</t>
  </si>
  <si>
    <t>Lešení a stavební výtahy</t>
  </si>
  <si>
    <t>94 Lešení a stavební výtahy</t>
  </si>
  <si>
    <t>171156610600</t>
  </si>
  <si>
    <t>Jeřáb mobil. na autopodvozku</t>
  </si>
  <si>
    <t>Sh</t>
  </si>
  <si>
    <t>95</t>
  </si>
  <si>
    <t>Dokončovací konstrukce na pozemních stavbách</t>
  </si>
  <si>
    <t>95 Dokončovací konstrukce na pozemních stavbách</t>
  </si>
  <si>
    <t>952901411R00</t>
  </si>
  <si>
    <t xml:space="preserve">Vyčištění ostatních objektů </t>
  </si>
  <si>
    <t>96</t>
  </si>
  <si>
    <t>Bourání konstrukcí</t>
  </si>
  <si>
    <t>96 Bourání konstrukcí</t>
  </si>
  <si>
    <t>230194009T00</t>
  </si>
  <si>
    <t xml:space="preserve">Utěsnění potrubí  potrubí DN do 300 mm </t>
  </si>
  <si>
    <t>stávající horkovod</t>
  </si>
  <si>
    <t>969021131R00</t>
  </si>
  <si>
    <t xml:space="preserve">Vybourání horkovodu DN do 300 mm </t>
  </si>
  <si>
    <t>postup dle technické zprávy a poznámky na výkrese !!</t>
  </si>
  <si>
    <t>odřezání, kontrola funkčnosti</t>
  </si>
  <si>
    <t>97</t>
  </si>
  <si>
    <t>Prorážení otvorů</t>
  </si>
  <si>
    <t>97 Prorážení otvorů</t>
  </si>
  <si>
    <t>979054441R00</t>
  </si>
  <si>
    <t xml:space="preserve">Očištění vybour. dlaždic s výplní kamen. těženým </t>
  </si>
  <si>
    <t>pro další použití</t>
  </si>
  <si>
    <t>99</t>
  </si>
  <si>
    <t>Staveništní přesun hmot</t>
  </si>
  <si>
    <t>99 Staveništní přesun hmot</t>
  </si>
  <si>
    <t>998223011R00</t>
  </si>
  <si>
    <t xml:space="preserve">Přesun hmot, pozemní komunikace, kryt dlážděný </t>
  </si>
  <si>
    <t>792</t>
  </si>
  <si>
    <t>Mobiliář</t>
  </si>
  <si>
    <t>792 Mobiliář</t>
  </si>
  <si>
    <t>792000217T00</t>
  </si>
  <si>
    <t>Dodávka a montáž sběrných kontejnerů Q5 vč.dopravy</t>
  </si>
  <si>
    <t>M21</t>
  </si>
  <si>
    <t>Elektromontáže</t>
  </si>
  <si>
    <t>M21 Elektromontáže</t>
  </si>
  <si>
    <t>210000009T00</t>
  </si>
  <si>
    <t xml:space="preserve">Přeložka NN kabelu </t>
  </si>
  <si>
    <t>kompl</t>
  </si>
  <si>
    <t>fakturuje se dle skutečnosti</t>
  </si>
  <si>
    <t>D96</t>
  </si>
  <si>
    <t>Přesuny suti a vybouraných hmot</t>
  </si>
  <si>
    <t>D96 Přesuny suti a vybouraných hmot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</si>
  <si>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</si>
  <si>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</si>
  <si>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</si>
  <si>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</si>
  <si>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979990001R00</t>
  </si>
  <si>
    <t xml:space="preserve">Poplatek za skládku stavební suti </t>
  </si>
  <si>
    <t>42-2019 Stanoviště ST 21- Francouzská 1</t>
  </si>
  <si>
    <t>SO 02</t>
  </si>
  <si>
    <t>Stanoviště ST 22- Francouzská 2</t>
  </si>
  <si>
    <t>SO 02 Stanoviště ST 22- Francouzská 2</t>
  </si>
  <si>
    <t>112101103R00</t>
  </si>
  <si>
    <t xml:space="preserve">Kácení stromů listnatých o průměru kmene 50-70 cm </t>
  </si>
  <si>
    <t xml:space="preserve">Spálení větví všech druhů stromů, keřů </t>
  </si>
  <si>
    <t>rezerva</t>
  </si>
  <si>
    <t>112201104R00</t>
  </si>
  <si>
    <t xml:space="preserve">Odstranění pařezů pod úrovní, o průměru 70 - 90 cm </t>
  </si>
  <si>
    <t>pod dlažbou:12,50</t>
  </si>
  <si>
    <t>2*9,00</t>
  </si>
  <si>
    <t>22,50*0,15</t>
  </si>
  <si>
    <t>nad kanálem:9,00*1,80*0,50</t>
  </si>
  <si>
    <t>ruční výkop:9,00*1,80*0,50</t>
  </si>
  <si>
    <t>(1,80+0,70)*2*0,15*9,00</t>
  </si>
  <si>
    <t>odpočet ruční výkop:-9,00*1,80*0,35</t>
  </si>
  <si>
    <t>odpočet kanál:-9,00*1,80*1,00</t>
  </si>
  <si>
    <t>ornice:-22,50*0,15</t>
  </si>
  <si>
    <t>dlažba+podklad:-12,50*0,18</t>
  </si>
  <si>
    <t>50%:24,5658*0,50</t>
  </si>
  <si>
    <t>40%:24,5658*0,40</t>
  </si>
  <si>
    <t>10%:24,5658*0,10</t>
  </si>
  <si>
    <t>9,00*1,80*0,50</t>
  </si>
  <si>
    <t>odkopávka:8,10</t>
  </si>
  <si>
    <t>dlažba+podklad:-20,5*0,18</t>
  </si>
  <si>
    <t>-23,265</t>
  </si>
  <si>
    <t>zákl.deska:2,95*7,698*0,10*(-1)</t>
  </si>
  <si>
    <t>podkladní mazanina:-2,2709</t>
  </si>
  <si>
    <t>podsyp:-2,2709</t>
  </si>
  <si>
    <t>zp. plocha- kontejner:-20,50*0,35</t>
  </si>
  <si>
    <t>4,00+20,50</t>
  </si>
  <si>
    <t>184806123R00</t>
  </si>
  <si>
    <t xml:space="preserve">Řez průklestem  stromů D koruny do 6 m </t>
  </si>
  <si>
    <t>4,00*25/1000*1,10</t>
  </si>
  <si>
    <t>4,00*0,20</t>
  </si>
  <si>
    <t>pod zákl.desku:2,95*7,698*0,10</t>
  </si>
  <si>
    <t>zákl.desku:2,95*7,698*0,10</t>
  </si>
  <si>
    <t>podkladní:2,95*7,698*0,10*1,01</t>
  </si>
  <si>
    <t>6,50 m2 - materiál zákazníka</t>
  </si>
  <si>
    <t>8,00+6,00+6,50</t>
  </si>
  <si>
    <t>8,00*1,05</t>
  </si>
  <si>
    <t>6,00 m2 nové dlažby a 6,50 m2 se použije z rozebrané očištěné stávající dlažby</t>
  </si>
  <si>
    <t>zákl.deska:2,95*7,698</t>
  </si>
  <si>
    <t>podkl. beton:22,7091</t>
  </si>
  <si>
    <t>chodníkový :19,00+1,00</t>
  </si>
  <si>
    <t>20,00*0,035</t>
  </si>
  <si>
    <t>19,00*1,01</t>
  </si>
  <si>
    <t xml:space="preserve">Dodávka a montáž sběrných kontejnerů Q5 </t>
  </si>
  <si>
    <t>42-2019 Stanoviště ST 22- Francouzská 2</t>
  </si>
  <si>
    <t>SO 03</t>
  </si>
  <si>
    <t>Stanoviště ST 23- Francouzská 3</t>
  </si>
  <si>
    <t>SO 03 Stanoviště ST 23- Francouzská 3</t>
  </si>
  <si>
    <t>pod dlažbou:3,50</t>
  </si>
  <si>
    <t>pod beton:16,50</t>
  </si>
  <si>
    <t>113108441R00</t>
  </si>
  <si>
    <t xml:space="preserve">Rozrytí krytu,kamenivo bez zhut.,bez živič. pojiva </t>
  </si>
  <si>
    <t>113109315R00</t>
  </si>
  <si>
    <t xml:space="preserve">Odstranění podkladu pl.50 m2, bet.prostý tl.15 cm </t>
  </si>
  <si>
    <t>4,30*0,15</t>
  </si>
  <si>
    <t>+10%:(3,90+2,90)*0,5*1,60*6,30*1,10</t>
  </si>
  <si>
    <t>ornice:-4,30*0,15</t>
  </si>
  <si>
    <t>beton+podklad:-16,50*(0,18+0,15)</t>
  </si>
  <si>
    <t>dlažba:-3,50*0,18</t>
  </si>
  <si>
    <t>50%:30,9792*0,50</t>
  </si>
  <si>
    <t>40%:30,9792*0,40</t>
  </si>
  <si>
    <t>10%:30,9792*0,10</t>
  </si>
  <si>
    <t>jáma +10%:(3,90+2,90)*0,5*1,60*6,30*1,10</t>
  </si>
  <si>
    <t>dlažba+podklad:-3,50*0,18</t>
  </si>
  <si>
    <t>-6,72</t>
  </si>
  <si>
    <t>(3,90+2,90)*0,5*1,60*6,30*1,10</t>
  </si>
  <si>
    <t>kontejnery Q5-2 ks:-3,14*0,95*0,95*1,00*2</t>
  </si>
  <si>
    <t>zákl.deska:2,95*5,30*0,10*(-1)</t>
  </si>
  <si>
    <t>podkladní mazanina:-1,5635</t>
  </si>
  <si>
    <t>podsyp:-1,5635</t>
  </si>
  <si>
    <t>zp. plocha- kontejner:-11,00*0,35</t>
  </si>
  <si>
    <t>6,00+11,00</t>
  </si>
  <si>
    <t>6,00*25/1000*1,10</t>
  </si>
  <si>
    <t>6,00*0,20</t>
  </si>
  <si>
    <t>2,95*5,30</t>
  </si>
  <si>
    <t>pod zákl.desku:2,95*5,30*0,10</t>
  </si>
  <si>
    <t>zákl.desku:2,95*5,30*0,10</t>
  </si>
  <si>
    <t>podkladní:2,95*5,30*0,10*1,01</t>
  </si>
  <si>
    <t>zákl.deska:6,00*1,10/1000</t>
  </si>
  <si>
    <t>chránička VO</t>
  </si>
  <si>
    <t>8,00+2*1,50</t>
  </si>
  <si>
    <t>1,50 m2 nové dlažby a 1,50 m2 se použije z rozebrané očištěné stávající dlažby</t>
  </si>
  <si>
    <t>1,50*1,01</t>
  </si>
  <si>
    <t>zákl.deska:2,95*5,30</t>
  </si>
  <si>
    <t>podkl. beton:15,635</t>
  </si>
  <si>
    <t>914001111R00</t>
  </si>
  <si>
    <t>Osazení sloupků dopr.značky vč. beton. základu a výkopu</t>
  </si>
  <si>
    <t>přemístění stávající značky</t>
  </si>
  <si>
    <t>chodníkový :16,00+1,50</t>
  </si>
  <si>
    <t>17,50*0,035</t>
  </si>
  <si>
    <t>16,00*1,01</t>
  </si>
  <si>
    <t>592174231</t>
  </si>
  <si>
    <t>Obrubník chodníkový ABO 8-10 500/80/250</t>
  </si>
  <si>
    <t>1*2*1,01</t>
  </si>
  <si>
    <t>966006132R00</t>
  </si>
  <si>
    <t xml:space="preserve">Odstranění doprav.značek se sloupky, s bet.patkami </t>
  </si>
  <si>
    <t>42-2019 Stanoviště ST 23- Francouzská 3</t>
  </si>
  <si>
    <t>SO 04</t>
  </si>
  <si>
    <t>Stanoviště ST 24- Francouzská 4</t>
  </si>
  <si>
    <t>SO 04 Stanoviště ST 24- Francouzská 4</t>
  </si>
  <si>
    <t>112201103R00</t>
  </si>
  <si>
    <t xml:space="preserve">Odstranění pařezů pod úrovní, o průměru 50 - 70 cm </t>
  </si>
  <si>
    <t>113107525R00</t>
  </si>
  <si>
    <t xml:space="preserve">Odstranění podkladu pl. 50 m2,kam.drcené tl.25 cm </t>
  </si>
  <si>
    <t>pod asfaltem</t>
  </si>
  <si>
    <t>asfalt:2,50</t>
  </si>
  <si>
    <t>113108308R00</t>
  </si>
  <si>
    <t xml:space="preserve">Odstranění podkladu pl.do 50 m2, živice tl. 8 cm </t>
  </si>
  <si>
    <t>113111112R00</t>
  </si>
  <si>
    <t xml:space="preserve">Odstranění podkladu pl.50 m2,kam.zpev.cem.tl.12 cm </t>
  </si>
  <si>
    <t>40,00*0,15</t>
  </si>
  <si>
    <t>nad kanálem:5,30*1,80*0,50</t>
  </si>
  <si>
    <t>kanál horkovodu- nebude se bourat</t>
  </si>
  <si>
    <t>ruční výkop:5,30*1,80*0,50</t>
  </si>
  <si>
    <t>+10%:((6,15*6,60)+(5,30*5,60))/2*1,10*1,60</t>
  </si>
  <si>
    <t>odpočet ruční výkop:-5,30*1,80*0,50</t>
  </si>
  <si>
    <t>odpočet kanál:-5,30*1,80*1,00</t>
  </si>
  <si>
    <t>ornice:-40,00*0,15</t>
  </si>
  <si>
    <t>dlažba+podklad:-19,50*0,24</t>
  </si>
  <si>
    <t>50%:36,8476*0,5</t>
  </si>
  <si>
    <t>-10%:((6,15*6,60)+(5,30*5,60))/2*1,10*1,60</t>
  </si>
  <si>
    <t>40%:36,8476*0,4</t>
  </si>
  <si>
    <t>10%:36,8476*0,1</t>
  </si>
  <si>
    <t xml:space="preserve">nad kanálem- nebourá se </t>
  </si>
  <si>
    <t>5,30*1,80*0,50</t>
  </si>
  <si>
    <t>odkopávka:4,77</t>
  </si>
  <si>
    <t>-20,22</t>
  </si>
  <si>
    <t>jáma:61,84</t>
  </si>
  <si>
    <t>kontejner Q3- 1 ks:-3,14*0,75*0,72*1,00*1</t>
  </si>
  <si>
    <t>zákl.deska:5,30*5,60*0,10*(-1)</t>
  </si>
  <si>
    <t>podkladní mazanina:-2,968</t>
  </si>
  <si>
    <t>podsyp:-2,968</t>
  </si>
  <si>
    <t>zp. plocha- kontejner:-19,50*0,35</t>
  </si>
  <si>
    <t>8,50+19,50</t>
  </si>
  <si>
    <t>184401114R00</t>
  </si>
  <si>
    <t xml:space="preserve">Příprava a přesazení stromu v rovině-komplet </t>
  </si>
  <si>
    <t>8,50*25/1000*1,10</t>
  </si>
  <si>
    <t>8,50*0,20</t>
  </si>
  <si>
    <t>5,30*5,60</t>
  </si>
  <si>
    <t>pod zákl.desku:5,30*5,60*0,10</t>
  </si>
  <si>
    <t>zákl.desku:5,30*5,60*0,10</t>
  </si>
  <si>
    <t>podkladní:5,30*5,60*0,10*1,01</t>
  </si>
  <si>
    <t>zákl.deska:13,00*1,10/1000</t>
  </si>
  <si>
    <t>chránička VO kabelu</t>
  </si>
  <si>
    <t>564861111R00</t>
  </si>
  <si>
    <t xml:space="preserve">Podklad ze štěrkodrti po zhutnění tloušťky 20 cm </t>
  </si>
  <si>
    <t>565151111R00</t>
  </si>
  <si>
    <t xml:space="preserve">Podklad z obalovaného kameniva tl. 7 cm </t>
  </si>
  <si>
    <t>doplnění plochy</t>
  </si>
  <si>
    <t>567122113R00</t>
  </si>
  <si>
    <t xml:space="preserve">Podklad z kameniva zpev.cementem KZC 1 tl.14 cm </t>
  </si>
  <si>
    <t>doplnění plochy asf.vozovky</t>
  </si>
  <si>
    <t>57</t>
  </si>
  <si>
    <t>Kryty štěrkových a živičných komunikací</t>
  </si>
  <si>
    <t>57 Kryty štěrkových a živičných komunikací</t>
  </si>
  <si>
    <t>573111112R00</t>
  </si>
  <si>
    <t xml:space="preserve">Postřik živičný infiltr.+ posyp,z asfaltu 1 kg/m2 </t>
  </si>
  <si>
    <t>573211111R00</t>
  </si>
  <si>
    <t xml:space="preserve">Postřik živičný spojovací z asfaltu 0,5-0,7 kg/m2 </t>
  </si>
  <si>
    <t>577142112R00</t>
  </si>
  <si>
    <t xml:space="preserve">Beton asfaltový , tl.5 cm </t>
  </si>
  <si>
    <t>599141111R00</t>
  </si>
  <si>
    <t xml:space="preserve">Vyplnění spár  živičnou zálivkou </t>
  </si>
  <si>
    <t>19,50*1,05</t>
  </si>
  <si>
    <t>dopočet:0,525</t>
  </si>
  <si>
    <t>zákl.deska:5,30*5,60</t>
  </si>
  <si>
    <t>podkl. beton:29,68</t>
  </si>
  <si>
    <t>chodníkový :16,50</t>
  </si>
  <si>
    <t>silniční:3,00</t>
  </si>
  <si>
    <t>nájezdový:2,50</t>
  </si>
  <si>
    <t>přechodový:2,00</t>
  </si>
  <si>
    <t>24,00*0,035</t>
  </si>
  <si>
    <t>919731114R00</t>
  </si>
  <si>
    <t xml:space="preserve">Zarovnání styčné plochy z betonu tl. do 15 - 25 cm </t>
  </si>
  <si>
    <t>vč.živice</t>
  </si>
  <si>
    <t>919735124R00</t>
  </si>
  <si>
    <t xml:space="preserve">Řezání stávajícího betonového krytu tl. 15 - 20 cm </t>
  </si>
  <si>
    <t>16,50*1,01</t>
  </si>
  <si>
    <t>dopočet:0,335</t>
  </si>
  <si>
    <t>59217489</t>
  </si>
  <si>
    <t>Obrubník silniční  půlený 500/150/250 mm</t>
  </si>
  <si>
    <t>2*3,00</t>
  </si>
  <si>
    <t>59217490</t>
  </si>
  <si>
    <t>Obrubník silniční nájezdový 500x150x150 mm</t>
  </si>
  <si>
    <t>2,5*2*1,01</t>
  </si>
  <si>
    <t>59217491</t>
  </si>
  <si>
    <t>Obrubník silniční přechodový 1000x150*150 mm</t>
  </si>
  <si>
    <t>965048151T00</t>
  </si>
  <si>
    <t xml:space="preserve">Dočištění povrchu po vybourání asfalt.plochy </t>
  </si>
  <si>
    <t>792000218T00</t>
  </si>
  <si>
    <t xml:space="preserve">Dodávka a montáž sběrných kontejnerů Q3 </t>
  </si>
  <si>
    <t>42-2019 Stanoviště ST 24- Francouzská 4</t>
  </si>
  <si>
    <t>SO 05</t>
  </si>
  <si>
    <t>Stanoviště ST 25- Rumunská 1</t>
  </si>
  <si>
    <t>SO 05 Stanoviště ST 25- Rumunská 1</t>
  </si>
  <si>
    <t>očistit a uložit na paletu 80 % pro další použití</t>
  </si>
  <si>
    <t>pod dlažbou:10,50</t>
  </si>
  <si>
    <t>2*7,90</t>
  </si>
  <si>
    <t>27,00*0,15</t>
  </si>
  <si>
    <t>nad kanálem:7,90*1,80*0,50</t>
  </si>
  <si>
    <t>ruční výkop:7,90*1,80*0,50</t>
  </si>
  <si>
    <t>(1,80+0,70)*2*0,15*7,90</t>
  </si>
  <si>
    <t>+10%:(3,90+2,90)*0,5*1,60*8,90*1,10</t>
  </si>
  <si>
    <t>odpočet ruční výkop:-7,90*1,80*0,35</t>
  </si>
  <si>
    <t>odpočet kanál:-7,90*1,80*1,00</t>
  </si>
  <si>
    <t>ornice:-27,00*0,15</t>
  </si>
  <si>
    <t>dlažba+podklad:-10,50*0,18</t>
  </si>
  <si>
    <t>50%:28,1206*0,50</t>
  </si>
  <si>
    <t>40%:28,1206*0,40</t>
  </si>
  <si>
    <t>10%:28,1206*0,10</t>
  </si>
  <si>
    <t>7,90*1,80*0,50</t>
  </si>
  <si>
    <t>odkopávka:7,11</t>
  </si>
  <si>
    <t>jáma +10%:(3,90+2,90)*0,5*1,60*8,90*1,10</t>
  </si>
  <si>
    <t>dlažba+podklad:-(12,50+2,10+8,40)*0,18</t>
  </si>
  <si>
    <t>-22,41</t>
  </si>
  <si>
    <t>(3,90+2,90)*0,5*1,60*8,90*1,10</t>
  </si>
  <si>
    <t>zákl.deska:2,95*7,90*0,10*(-1)</t>
  </si>
  <si>
    <t>podkladní mazanina:-2,3305</t>
  </si>
  <si>
    <t>podsyp:-2,3305</t>
  </si>
  <si>
    <t>zp. plocha- kontejner:-23,00*0,35</t>
  </si>
  <si>
    <t>4,50+23,00</t>
  </si>
  <si>
    <t>4,50*25/1000*1,10</t>
  </si>
  <si>
    <t>4,50*0,20</t>
  </si>
  <si>
    <t>7,90*2,95</t>
  </si>
  <si>
    <t>pod zákl.desku:2,95*7,90*0,10</t>
  </si>
  <si>
    <t>zákl.desku:2,95*7,90*0,10</t>
  </si>
  <si>
    <t>podkladní:2,95*7,90*0,10*1,01</t>
  </si>
  <si>
    <t>8,40 m2 - materiál zákazníka</t>
  </si>
  <si>
    <t>zámková:12,50</t>
  </si>
  <si>
    <t>betonová dlažba:2,10+8,40</t>
  </si>
  <si>
    <t>12,50*1,05</t>
  </si>
  <si>
    <t>dopočet:0,875</t>
  </si>
  <si>
    <t>2,10 m2 nové dlažby a 8,40 m2 se použije z rozebrané očištěné stávající dlažby</t>
  </si>
  <si>
    <t>2,10*1,01</t>
  </si>
  <si>
    <t>dopočet:0,379</t>
  </si>
  <si>
    <t>zákl.deska:2,95*7,90</t>
  </si>
  <si>
    <t>podkl. beton:23,305</t>
  </si>
  <si>
    <t>chodníkový :23,00+1,00</t>
  </si>
  <si>
    <t>23,00*1,01</t>
  </si>
  <si>
    <t>1,00*2*1,01</t>
  </si>
  <si>
    <t>42-2019 Stanoviště ST 25- Rumunská 1</t>
  </si>
  <si>
    <t>SO 06</t>
  </si>
  <si>
    <t>Stanoviště ST 26- Rumunská 2</t>
  </si>
  <si>
    <t>SO 06 Stanoviště ST 26- Rumunská 2</t>
  </si>
  <si>
    <t>2*6,00</t>
  </si>
  <si>
    <t>17,00*0,15</t>
  </si>
  <si>
    <t>nad kanálem:6,00*1,80*0,50</t>
  </si>
  <si>
    <t>ruční výkop:6,00*1,80*0,50</t>
  </si>
  <si>
    <t>(1,80+0,70)*2*0,15*6,00</t>
  </si>
  <si>
    <t>+10%:(3,90+2,90)*0,5*1,60*6,20*1,10</t>
  </si>
  <si>
    <t>odpočet ruční výkop:-6,00*1,80*0,35</t>
  </si>
  <si>
    <t>odpočet kanál:-6,00*1,80*1,00</t>
  </si>
  <si>
    <t>ornice:-17,00*0,15</t>
  </si>
  <si>
    <t>dlažba+podklad:-(6,50+1,70+6,80)*0,18</t>
  </si>
  <si>
    <t>50%:17,2708*0,50</t>
  </si>
  <si>
    <t>dlažba+podklad:-15,00*0,18</t>
  </si>
  <si>
    <t>40%:17,2708*0,40</t>
  </si>
  <si>
    <t>10%:17,2708*0,10</t>
  </si>
  <si>
    <t>6,00*1,80*0,50</t>
  </si>
  <si>
    <t>odkopávka:5,40</t>
  </si>
  <si>
    <t>jáma +10%:(3,90+2,90)*0,5*1,60*6,20*1,10</t>
  </si>
  <si>
    <t>(3,90+2,90)*0,5*1,60*6,20*1,10</t>
  </si>
  <si>
    <t>zp. plocha- kontejner:-15,00*0,35</t>
  </si>
  <si>
    <t>4,00+15,00</t>
  </si>
  <si>
    <t>5,30*2,95</t>
  </si>
  <si>
    <t>6,50+1,70+6,80</t>
  </si>
  <si>
    <t>6,80 m2 - materiál zákazníka</t>
  </si>
  <si>
    <t>zámková:6,50</t>
  </si>
  <si>
    <t>betonová dlažba:1,70+6,80</t>
  </si>
  <si>
    <t>6,50*1,05</t>
  </si>
  <si>
    <t>dopočet:1,175</t>
  </si>
  <si>
    <t>1,70 m2 nové dlažby a 6,80 m2 se použije z rozebrané očištěné stávající dlažby</t>
  </si>
  <si>
    <t>1,70*1,01</t>
  </si>
  <si>
    <t>dopočet:0,283</t>
  </si>
  <si>
    <t>chodníkový :15,00+1,00</t>
  </si>
  <si>
    <t>16,00*0,035</t>
  </si>
  <si>
    <t>15,00*1,01</t>
  </si>
  <si>
    <t>SO 07</t>
  </si>
  <si>
    <t>Stanoviště ST 27- Rumunská 3</t>
  </si>
  <si>
    <t>SO 07 Stanoviště ST 27- Rumunská 3</t>
  </si>
  <si>
    <t>asfalt:6,50+0,5</t>
  </si>
  <si>
    <t>vč.přídlažby</t>
  </si>
  <si>
    <t>7,00*2+3,70</t>
  </si>
  <si>
    <t>119001401R00</t>
  </si>
  <si>
    <t xml:space="preserve">Dočasné zajištění ocelového potrubí do DN 200 mm </t>
  </si>
  <si>
    <t>plyn:6,30</t>
  </si>
  <si>
    <t>kabel VN</t>
  </si>
  <si>
    <t>16,50*0,15</t>
  </si>
  <si>
    <t>ochranné pásmo</t>
  </si>
  <si>
    <t>ruční výkop plyn + VN:(6,30+2,00)*0,40*1,00</t>
  </si>
  <si>
    <t>+10%:(2,95+4,00)*0,5*1,60*6,30*1,10</t>
  </si>
  <si>
    <t>odpočet ruční výkop:-(6,30+2,00)*0,40*1,00</t>
  </si>
  <si>
    <t>ornice:-16,50*0,15</t>
  </si>
  <si>
    <t>asfalt.plocha:-(6,50+0,50)*0,30</t>
  </si>
  <si>
    <t>50%:30,6358*0,50</t>
  </si>
  <si>
    <t>40%:30,6358*0,40</t>
  </si>
  <si>
    <t>10%:30,6358*0,10</t>
  </si>
  <si>
    <t>ruční výkop plyn + VN:(6,30+2,00)*0,40*1,00*0,60</t>
  </si>
  <si>
    <t>139601103R00</t>
  </si>
  <si>
    <t xml:space="preserve">Ruční výkop jam, rýh a šachet v hornině tř. 4 </t>
  </si>
  <si>
    <t>ruční výkop plyn + VN:(6,30+2,00)*0,40*1,00*0,40</t>
  </si>
  <si>
    <t>15</t>
  </si>
  <si>
    <t>Roubení</t>
  </si>
  <si>
    <t>15 Roubení</t>
  </si>
  <si>
    <t>151201201R00</t>
  </si>
  <si>
    <t xml:space="preserve">Pažení stěn výkopu - zátažné - hloubky do 4 m </t>
  </si>
  <si>
    <t>ochranná zídka:2,50*1,60</t>
  </si>
  <si>
    <t>151201211R00</t>
  </si>
  <si>
    <t xml:space="preserve">Odstranění pažení stěn - zátažné - hl. do 4 m </t>
  </si>
  <si>
    <t>151201401R00</t>
  </si>
  <si>
    <t>Vzepření stěn pažení - zátažné - hl. do 4 m vč. přepažení</t>
  </si>
  <si>
    <t>151201411R00</t>
  </si>
  <si>
    <t xml:space="preserve">Odstranění vzepření stěn - zátažné - hl. do 4 m </t>
  </si>
  <si>
    <t>jáma:38,5308</t>
  </si>
  <si>
    <t>ochranná zídka:-0,90*0,75*0,20</t>
  </si>
  <si>
    <t>základ:-0,90*0,40*0,60</t>
  </si>
  <si>
    <t>4,00+11+2,50+1,80</t>
  </si>
  <si>
    <t>pod kontejnery:5,30*2,95</t>
  </si>
  <si>
    <t>asfalt:2,50+3,00</t>
  </si>
  <si>
    <t>pod zákl.desku:5,30*2,95*0,10</t>
  </si>
  <si>
    <t>zákl.desku:5,30*2,95*0,10</t>
  </si>
  <si>
    <t>podkladní:5,30*2,95*0,10*1,01</t>
  </si>
  <si>
    <t>274313611R00</t>
  </si>
  <si>
    <t xml:space="preserve">Beton základových pasů prostý C 16/20 </t>
  </si>
  <si>
    <t>opěrná zídka</t>
  </si>
  <si>
    <t>0,90*0,40*0,60</t>
  </si>
  <si>
    <t>274351215R00</t>
  </si>
  <si>
    <t xml:space="preserve">Bednění stěn základových pasů - zřízení </t>
  </si>
  <si>
    <t>0,90*0,60*2</t>
  </si>
  <si>
    <t>274351216R00</t>
  </si>
  <si>
    <t xml:space="preserve">Bednění stěn základových pasů - odstranění </t>
  </si>
  <si>
    <t>274361414T00</t>
  </si>
  <si>
    <t xml:space="preserve">Bednící tvárnice výztuž 8 kg/m2 </t>
  </si>
  <si>
    <t>vč.zálivky a výztuže</t>
  </si>
  <si>
    <t>0,90*0,75*8*1,20/1000</t>
  </si>
  <si>
    <t>311112120RT4</t>
  </si>
  <si>
    <t>Stěna z tvárnic ztraceného bednění, tl. 20 cm zalití tvárnic betonem C 25/30</t>
  </si>
  <si>
    <t>0,90*0,75</t>
  </si>
  <si>
    <t>chránička VN kabelu</t>
  </si>
  <si>
    <t>6,30*1,10</t>
  </si>
  <si>
    <t>dopočet:0,07</t>
  </si>
  <si>
    <t>VN:2,00*0,40*0,20</t>
  </si>
  <si>
    <t>591241111R00</t>
  </si>
  <si>
    <t xml:space="preserve">Kladení dlažby drobné kostky, lože z MC tl. 5 cm </t>
  </si>
  <si>
    <t>přídlažba- použije se buď stávající materiál nebo nový</t>
  </si>
  <si>
    <t>dle situace</t>
  </si>
  <si>
    <t>7,00*0,26</t>
  </si>
  <si>
    <t>4,50+2,00+7,00</t>
  </si>
  <si>
    <t>58380190</t>
  </si>
  <si>
    <t>Mozaika řezaná 6x6x4</t>
  </si>
  <si>
    <t>1,82*1,05</t>
  </si>
  <si>
    <t>dopočet:0,089</t>
  </si>
  <si>
    <t>11,00*1,05</t>
  </si>
  <si>
    <t>dopočet:0,45</t>
  </si>
  <si>
    <t>zákl.deska:5,30*2,95</t>
  </si>
  <si>
    <t>VN kabel+ plyn</t>
  </si>
  <si>
    <t>6,30+2,00</t>
  </si>
  <si>
    <t>chodníkový :11,50</t>
  </si>
  <si>
    <t>silniční:1,50</t>
  </si>
  <si>
    <t>nájezdový:4,50</t>
  </si>
  <si>
    <t>přechodový:1,00</t>
  </si>
  <si>
    <t>18,50*0,035</t>
  </si>
  <si>
    <t>4,50+2,00</t>
  </si>
  <si>
    <t>11,50*1,01</t>
  </si>
  <si>
    <t>dopočet:0,385</t>
  </si>
  <si>
    <t>2*1,50</t>
  </si>
  <si>
    <t>4,5*2*1,01</t>
  </si>
  <si>
    <t>979024441R00</t>
  </si>
  <si>
    <t xml:space="preserve">Očištění vybour. obrubníků všech loží a výplní </t>
  </si>
  <si>
    <t>711</t>
  </si>
  <si>
    <t>Izolace proti vodě</t>
  </si>
  <si>
    <t>711 Izolace proti vodě</t>
  </si>
  <si>
    <t>711132311R00</t>
  </si>
  <si>
    <t xml:space="preserve">Prov. izolace nopovou fólií svisle, vč.uchyc.prvků </t>
  </si>
  <si>
    <t>0,90*1,00</t>
  </si>
  <si>
    <t>28323117</t>
  </si>
  <si>
    <t>Fólie nopová DEKDREN N8 tl. 0,6 mm š. 2000 mm</t>
  </si>
  <si>
    <t>0,90*1,00*1,20</t>
  </si>
  <si>
    <t>998711201R00</t>
  </si>
  <si>
    <t xml:space="preserve">Přesun hmot pro izolace proti vodě, výšky do 6 m </t>
  </si>
  <si>
    <t xml:space="preserve">Přeložka NN </t>
  </si>
  <si>
    <t>dl. 6,30 m- fakturuje se dle skutečnosti</t>
  </si>
  <si>
    <t>42-2019 Stanoviště ST 27- Rumunská 3</t>
  </si>
  <si>
    <t>SO 08</t>
  </si>
  <si>
    <t>Stanoviště ST 28- Rumunská 4</t>
  </si>
  <si>
    <t>SO 08 Stanoviště ST 28- Rumunská 4</t>
  </si>
  <si>
    <t>asfalt:5,50</t>
  </si>
  <si>
    <t>8,50+5,00</t>
  </si>
  <si>
    <t>2*4,80</t>
  </si>
  <si>
    <t>35,00*0,15</t>
  </si>
  <si>
    <t>nad kanálem:4,80*1,80*0,50</t>
  </si>
  <si>
    <t>kanál</t>
  </si>
  <si>
    <t>ruční výkop :4,80*1,80*0,50</t>
  </si>
  <si>
    <t>(1,80+0,70)*2*0,15*4,80</t>
  </si>
  <si>
    <t xml:space="preserve">pro výpočet kubatury : dno 31,50 m2, plocha terénu 43,90 m2 </t>
  </si>
  <si>
    <t>+10%:(31,50+43,90)*0,5*1,60*1,10</t>
  </si>
  <si>
    <t>odpočet ruční výkop:-4,80*1,80*0,50</t>
  </si>
  <si>
    <t>ornice:-35,00*0,15</t>
  </si>
  <si>
    <t>asfalt.plocha:-5,50*0,30</t>
  </si>
  <si>
    <t>dlažba:-1,50*0,20</t>
  </si>
  <si>
    <t>50%:54,832*0,50</t>
  </si>
  <si>
    <t>40%:54,832*0,40</t>
  </si>
  <si>
    <t>10%:54,832*0,10</t>
  </si>
  <si>
    <t>ruční výkop kanál:4,80*1,80*0,50</t>
  </si>
  <si>
    <t>odpočet kanál:-4,80*1,80*1,00</t>
  </si>
  <si>
    <t>kanál:-4,80*1,80*1,00</t>
  </si>
  <si>
    <t>jáma:66,352</t>
  </si>
  <si>
    <t>Q3-1 ks:-3,14*0,75*0,75*1,00*1</t>
  </si>
  <si>
    <t>zákl.deska:31,50*0,10*(-1)</t>
  </si>
  <si>
    <t>podkladní mazanina:-3,15</t>
  </si>
  <si>
    <t>podsyp:-3,15</t>
  </si>
  <si>
    <t>zp. plocha- kontejner:-(20,00+0,75)*0,35</t>
  </si>
  <si>
    <t>horkovod:-4,80*1,80*1,00</t>
  </si>
  <si>
    <t>5,50+4,00+1,50+20,00</t>
  </si>
  <si>
    <t>pod kontejnery:31,50</t>
  </si>
  <si>
    <t>asfalt:4,00</t>
  </si>
  <si>
    <t>pod zákl.desku:31,50*0,10</t>
  </si>
  <si>
    <t>zákl.desku:31,50*0,10</t>
  </si>
  <si>
    <t>podkladní:31,50*0,10*1,01</t>
  </si>
  <si>
    <t>564861115R00</t>
  </si>
  <si>
    <t xml:space="preserve">Podklad ze štěrkodrti po zhutnění tloušťky 24 cm </t>
  </si>
  <si>
    <t>pod zámkovou dlažbu- zprůměrovaná tloušťka 200-280 mm.</t>
  </si>
  <si>
    <t>1,50+20,00</t>
  </si>
  <si>
    <t>zámková dlažba:20</t>
  </si>
  <si>
    <t>betonová dlažba:1,50</t>
  </si>
  <si>
    <t>9,50+2*0,50</t>
  </si>
  <si>
    <t>20,00*1,05</t>
  </si>
  <si>
    <t>0,75 m2 nové dlažby a 0,75 m2 se použije z rozebrané očištěné stávající dlažby</t>
  </si>
  <si>
    <t>0,75*1,01</t>
  </si>
  <si>
    <t>dopočet:0,2425</t>
  </si>
  <si>
    <t>zákl.deska:31,50</t>
  </si>
  <si>
    <t>podkl. beton:31,50</t>
  </si>
  <si>
    <t>chodníkový :16,00</t>
  </si>
  <si>
    <t>silniční:2,50</t>
  </si>
  <si>
    <t>23,00*0,035</t>
  </si>
  <si>
    <t>dopočet:0,84</t>
  </si>
  <si>
    <t>2*2,50</t>
  </si>
  <si>
    <t>2,5*2</t>
  </si>
  <si>
    <t>případné odstranění pro další použití</t>
  </si>
  <si>
    <t>Dodávka a montáž sběrných kontejnerů Q3 vč.dopravy</t>
  </si>
  <si>
    <t>210000030T00</t>
  </si>
  <si>
    <t xml:space="preserve">VO-úprava trasy </t>
  </si>
  <si>
    <t>42-2019 Stanoviště ST 28- Rumunská 4</t>
  </si>
  <si>
    <t>SO 09</t>
  </si>
  <si>
    <t>Stanoviště ST 29- Nitranská 1</t>
  </si>
  <si>
    <t>SO 09 Stanoviště ST 29- Nitranská 1</t>
  </si>
  <si>
    <t>pod dlažbou</t>
  </si>
  <si>
    <t>16,00+6,50</t>
  </si>
  <si>
    <t>(3,50+20,00)*0,15</t>
  </si>
  <si>
    <t>kolem kanálu- s bouráním horkovodu se neuvažuje</t>
  </si>
  <si>
    <t>ruční výkop :7,40*0,60*1,60</t>
  </si>
  <si>
    <t>pro výpočet kubatury : dno 32,74 m2, plocha terénu 43,07 m2</t>
  </si>
  <si>
    <t>+10%:((5,281*6,20)+(6,70*6,429))*0,5*1,60*1,10</t>
  </si>
  <si>
    <t>odpočet ruční výkop:-7,40*0,60*1,60</t>
  </si>
  <si>
    <t>ornice:-23,50*0,15</t>
  </si>
  <si>
    <t>dlažba:-25,00*0,20</t>
  </si>
  <si>
    <t>50%:51,0895*0,50</t>
  </si>
  <si>
    <t>40%:51,0895*0,40</t>
  </si>
  <si>
    <t>10%:51,0895*0,10</t>
  </si>
  <si>
    <t>ruční výkop kolem kanálu:7,40*0,60*1,60</t>
  </si>
  <si>
    <t xml:space="preserve">v blízkosti horkovodu, tento zůstane ve výkopu-nebourá se </t>
  </si>
  <si>
    <t>kanál:7,40*1,60</t>
  </si>
  <si>
    <t>dlažba:-27,50*0,24</t>
  </si>
  <si>
    <t>jáma:66,7185</t>
  </si>
  <si>
    <t>zákl.deska:32,7422*0,10*(-1)</t>
  </si>
  <si>
    <t>podkladní mazanina:-3,2742</t>
  </si>
  <si>
    <t>podsyp:-3,2742</t>
  </si>
  <si>
    <t>zp. plocha- kontejner:-(26,50+1,00)*0,35</t>
  </si>
  <si>
    <t>ornice:-9,50*0,15</t>
  </si>
  <si>
    <t>9,50+26,50+1,00</t>
  </si>
  <si>
    <t>9,50*25/1000*1,10</t>
  </si>
  <si>
    <t>9,50*0,15</t>
  </si>
  <si>
    <t>pod kontejnery:32,7422</t>
  </si>
  <si>
    <t>pod zákl.desku:32,7422*0,10</t>
  </si>
  <si>
    <t>zákl.desku:32,7422*0,10</t>
  </si>
  <si>
    <t>podkladní:32,7422*0,10*1,01</t>
  </si>
  <si>
    <t>388996201R00</t>
  </si>
  <si>
    <t xml:space="preserve">Chránička kabelu z HDPE do DN 200 mm, výkop </t>
  </si>
  <si>
    <t>v hranici výkopu</t>
  </si>
  <si>
    <t>4,00+1,50</t>
  </si>
  <si>
    <t>26,50+1,00</t>
  </si>
  <si>
    <t>27,50*1,05</t>
  </si>
  <si>
    <t>dopočet:0,125</t>
  </si>
  <si>
    <t>zákl.deska:32,7422</t>
  </si>
  <si>
    <t>podkl. beton:32,7422</t>
  </si>
  <si>
    <t>899711122R00</t>
  </si>
  <si>
    <t>V12c- žlutá</t>
  </si>
  <si>
    <t>chodníkový :18,00</t>
  </si>
  <si>
    <t>silniční:7,00</t>
  </si>
  <si>
    <t>25,00*0,035</t>
  </si>
  <si>
    <t>18,00*1,01</t>
  </si>
  <si>
    <t>2*7,00</t>
  </si>
  <si>
    <t>materiál zákazníka k uložení do skladu</t>
  </si>
  <si>
    <t>42-2019 Stanoviště ST 29- Nitranská 1</t>
  </si>
  <si>
    <t>SO 10</t>
  </si>
  <si>
    <t>Stanoviště ST 30- Nitranská 2</t>
  </si>
  <si>
    <t>SO 10 Stanoviště ST 30- Nitranská 2</t>
  </si>
  <si>
    <t>15,50*0,15</t>
  </si>
  <si>
    <t>+10%:(2,95+3,75)*0,5*1,60*8,70*1,10</t>
  </si>
  <si>
    <t>ornice:-15,50*0,15</t>
  </si>
  <si>
    <t>dlažba:-16,00*0,20</t>
  </si>
  <si>
    <t>50%:45,7702*0,50</t>
  </si>
  <si>
    <t>40%:45,7702*0,40</t>
  </si>
  <si>
    <t>10%:45,7702*0,10</t>
  </si>
  <si>
    <t>jáma:51,2952</t>
  </si>
  <si>
    <t>zákl.deska:2,95*7,70*0,10*(-1)</t>
  </si>
  <si>
    <t>podkladní mazanina:-2,2715</t>
  </si>
  <si>
    <t>podsyp:-2,2715</t>
  </si>
  <si>
    <t>ornice:-7,00*0,15</t>
  </si>
  <si>
    <t>7,00+15,00</t>
  </si>
  <si>
    <t>7,00*25/1000*1,10</t>
  </si>
  <si>
    <t>7,00*0,15</t>
  </si>
  <si>
    <t>pod kontejnery:2,95*7,70</t>
  </si>
  <si>
    <t>pod zákl.desku:2,95*7,70*0,10</t>
  </si>
  <si>
    <t>zákl.desku:2,95*7,70*0,10</t>
  </si>
  <si>
    <t>podkladní:2,95*7,70*0,10*1,01</t>
  </si>
  <si>
    <t>15,00*1,05</t>
  </si>
  <si>
    <t>dopočet:0,25</t>
  </si>
  <si>
    <t>zákl.deska:2,95*7,70</t>
  </si>
  <si>
    <t>podkl. beton:22,715</t>
  </si>
  <si>
    <t>V12c-žlutá</t>
  </si>
  <si>
    <t>chodníkový :14,5+0,50</t>
  </si>
  <si>
    <t>15,00*0,035</t>
  </si>
  <si>
    <t>2,95*7,70</t>
  </si>
  <si>
    <t>42-2019 Stanoviště ST 30- Nitranská 2</t>
  </si>
  <si>
    <t>Slepý rozpočet stavby</t>
  </si>
  <si>
    <t>Velké náměstí 115</t>
  </si>
  <si>
    <t>Kroměříž</t>
  </si>
  <si>
    <t>76701</t>
  </si>
</sst>
</file>

<file path=xl/styles.xml><?xml version="1.0" encoding="utf-8"?>
<styleSheet xmlns="http://schemas.openxmlformats.org/spreadsheetml/2006/main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22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341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1" fillId="0" borderId="0" xfId="0" applyNumberFormat="1" applyFont="1"/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1" fillId="2" borderId="2" xfId="0" applyFont="1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3" borderId="0" xfId="0" applyNumberFormat="1" applyFont="1" applyFill="1" applyBorder="1" applyAlignment="1">
      <alignment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3" fontId="6" fillId="5" borderId="13" xfId="0" applyNumberFormat="1" applyFont="1" applyFill="1" applyBorder="1" applyAlignment="1">
      <alignment horizontal="right" vertical="center"/>
    </xf>
    <xf numFmtId="3" fontId="6" fillId="5" borderId="14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4" fontId="1" fillId="0" borderId="0" xfId="0" applyNumberFormat="1" applyFon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165" fontId="1" fillId="0" borderId="17" xfId="0" applyNumberFormat="1" applyFont="1" applyBorder="1"/>
    <xf numFmtId="49" fontId="3" fillId="0" borderId="4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164" fontId="3" fillId="0" borderId="5" xfId="0" applyNumberFormat="1" applyFont="1" applyBorder="1"/>
    <xf numFmtId="3" fontId="4" fillId="0" borderId="17" xfId="0" applyNumberFormat="1" applyFont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5" xfId="0" applyNumberFormat="1" applyFont="1" applyFill="1" applyBorder="1" applyAlignment="1">
      <alignment horizontal="right" vertical="center"/>
    </xf>
    <xf numFmtId="165" fontId="4" fillId="4" borderId="1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2" borderId="1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49" fontId="3" fillId="0" borderId="16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9" fontId="3" fillId="0" borderId="17" xfId="0" applyNumberFormat="1" applyFont="1" applyBorder="1" applyAlignment="1">
      <alignment horizontal="left"/>
    </xf>
    <xf numFmtId="0" fontId="3" fillId="0" borderId="4" xfId="0" applyFont="1" applyBorder="1" applyAlignment="1">
      <alignment horizontal="left"/>
    </xf>
    <xf numFmtId="3" fontId="4" fillId="4" borderId="3" xfId="0" applyNumberFormat="1" applyFont="1" applyFill="1" applyBorder="1" applyAlignment="1">
      <alignment horizontal="right" vertical="center"/>
    </xf>
    <xf numFmtId="4" fontId="7" fillId="2" borderId="15" xfId="0" applyNumberFormat="1" applyFont="1" applyFill="1" applyBorder="1" applyAlignment="1">
      <alignment horizontal="center" vertical="center"/>
    </xf>
    <xf numFmtId="165" fontId="3" fillId="0" borderId="16" xfId="0" applyNumberFormat="1" applyFont="1" applyBorder="1"/>
    <xf numFmtId="165" fontId="3" fillId="0" borderId="17" xfId="0" applyNumberFormat="1" applyFont="1" applyBorder="1"/>
    <xf numFmtId="165" fontId="3" fillId="4" borderId="15" xfId="0" applyNumberFormat="1" applyFont="1" applyFill="1" applyBorder="1"/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3" fillId="0" borderId="7" xfId="0" applyNumberFormat="1" applyFont="1" applyBorder="1"/>
    <xf numFmtId="3" fontId="4" fillId="0" borderId="7" xfId="0" applyNumberFormat="1" applyFont="1" applyBorder="1" applyAlignment="1">
      <alignment horizontal="right"/>
    </xf>
    <xf numFmtId="164" fontId="3" fillId="0" borderId="0" xfId="0" applyNumberFormat="1" applyFont="1" applyBorder="1"/>
    <xf numFmtId="3" fontId="4" fillId="0" borderId="0" xfId="0" applyNumberFormat="1" applyFont="1" applyBorder="1" applyAlignment="1">
      <alignment horizontal="right"/>
    </xf>
    <xf numFmtId="164" fontId="3" fillId="4" borderId="2" xfId="0" applyNumberFormat="1" applyFont="1" applyFill="1" applyBorder="1"/>
    <xf numFmtId="3" fontId="4" fillId="4" borderId="2" xfId="0" applyNumberFormat="1" applyFont="1" applyFill="1" applyBorder="1" applyAlignment="1">
      <alignment horizontal="right" vertical="center"/>
    </xf>
    <xf numFmtId="0" fontId="2" fillId="0" borderId="10" xfId="0" applyFont="1" applyBorder="1" applyAlignment="1">
      <alignment horizontal="centerContinuous" vertical="top"/>
    </xf>
    <xf numFmtId="0" fontId="1" fillId="0" borderId="10" xfId="0" applyFont="1" applyBorder="1" applyAlignment="1">
      <alignment horizontal="centerContinuous"/>
    </xf>
    <xf numFmtId="0" fontId="7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49" fontId="4" fillId="2" borderId="24" xfId="0" applyNumberFormat="1" applyFont="1" applyFill="1" applyBorder="1" applyAlignment="1">
      <alignment horizontal="left"/>
    </xf>
    <xf numFmtId="49" fontId="3" fillId="2" borderId="23" xfId="0" applyNumberFormat="1" applyFont="1" applyFill="1" applyBorder="1" applyAlignment="1">
      <alignment horizontal="centerContinuous"/>
    </xf>
    <xf numFmtId="0" fontId="3" fillId="0" borderId="19" xfId="0" applyFont="1" applyBorder="1"/>
    <xf numFmtId="49" fontId="3" fillId="0" borderId="25" xfId="0" applyNumberFormat="1" applyFont="1" applyBorder="1" applyAlignment="1">
      <alignment horizontal="left"/>
    </xf>
    <xf numFmtId="0" fontId="1" fillId="0" borderId="26" xfId="0" applyFont="1" applyBorder="1"/>
    <xf numFmtId="0" fontId="3" fillId="0" borderId="3" xfId="0" applyFont="1" applyBorder="1"/>
    <xf numFmtId="49" fontId="3" fillId="0" borderId="2" xfId="0" applyNumberFormat="1" applyFont="1" applyBorder="1"/>
    <xf numFmtId="49" fontId="3" fillId="0" borderId="3" xfId="0" applyNumberFormat="1" applyFont="1" applyBorder="1"/>
    <xf numFmtId="0" fontId="3" fillId="0" borderId="15" xfId="0" applyFont="1" applyBorder="1"/>
    <xf numFmtId="0" fontId="3" fillId="0" borderId="27" xfId="0" applyFont="1" applyBorder="1" applyAlignment="1">
      <alignment horizontal="left"/>
    </xf>
    <xf numFmtId="0" fontId="7" fillId="0" borderId="26" xfId="0" applyFont="1" applyBorder="1"/>
    <xf numFmtId="49" fontId="3" fillId="0" borderId="27" xfId="0" applyNumberFormat="1" applyFont="1" applyBorder="1" applyAlignment="1">
      <alignment horizontal="left"/>
    </xf>
    <xf numFmtId="49" fontId="7" fillId="2" borderId="26" xfId="0" applyNumberFormat="1" applyFont="1" applyFill="1" applyBorder="1"/>
    <xf numFmtId="49" fontId="1" fillId="2" borderId="3" xfId="0" applyNumberFormat="1" applyFont="1" applyFill="1" applyBorder="1"/>
    <xf numFmtId="49" fontId="7" fillId="2" borderId="2" xfId="0" applyNumberFormat="1" applyFont="1" applyFill="1" applyBorder="1"/>
    <xf numFmtId="49" fontId="1" fillId="2" borderId="2" xfId="0" applyNumberFormat="1" applyFont="1" applyFill="1" applyBorder="1"/>
    <xf numFmtId="0" fontId="3" fillId="0" borderId="15" xfId="0" applyFont="1" applyFill="1" applyBorder="1"/>
    <xf numFmtId="3" fontId="3" fillId="0" borderId="27" xfId="0" applyNumberFormat="1" applyFont="1" applyBorder="1" applyAlignment="1">
      <alignment horizontal="left"/>
    </xf>
    <xf numFmtId="0" fontId="1" fillId="0" borderId="0" xfId="0" applyFont="1" applyFill="1"/>
    <xf numFmtId="49" fontId="7" fillId="2" borderId="28" xfId="0" applyNumberFormat="1" applyFont="1" applyFill="1" applyBorder="1"/>
    <xf numFmtId="49" fontId="1" fillId="2" borderId="5" xfId="0" applyNumberFormat="1" applyFont="1" applyFill="1" applyBorder="1"/>
    <xf numFmtId="49" fontId="7" fillId="2" borderId="0" xfId="0" applyNumberFormat="1" applyFont="1" applyFill="1" applyBorder="1"/>
    <xf numFmtId="49" fontId="1" fillId="2" borderId="0" xfId="0" applyNumberFormat="1" applyFont="1" applyFill="1" applyBorder="1"/>
    <xf numFmtId="49" fontId="3" fillId="0" borderId="15" xfId="0" applyNumberFormat="1" applyFont="1" applyBorder="1" applyAlignment="1">
      <alignment horizontal="left"/>
    </xf>
    <xf numFmtId="0" fontId="3" fillId="0" borderId="29" xfId="0" applyFont="1" applyBorder="1"/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5" xfId="0" applyNumberFormat="1" applyFont="1" applyBorder="1"/>
    <xf numFmtId="0" fontId="3" fillId="0" borderId="30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30" xfId="0" applyFont="1" applyBorder="1" applyAlignment="1">
      <alignment horizontal="left"/>
    </xf>
    <xf numFmtId="0" fontId="1" fillId="0" borderId="0" xfId="0" applyFont="1" applyBorder="1"/>
    <xf numFmtId="0" fontId="3" fillId="0" borderId="15" xfId="0" applyFont="1" applyFill="1" applyBorder="1" applyAlignment="1"/>
    <xf numFmtId="0" fontId="3" fillId="0" borderId="30" xfId="0" applyFont="1" applyFill="1" applyBorder="1" applyAlignment="1"/>
    <xf numFmtId="0" fontId="1" fillId="0" borderId="0" xfId="0" applyFont="1" applyFill="1" applyBorder="1" applyAlignment="1"/>
    <xf numFmtId="0" fontId="3" fillId="0" borderId="15" xfId="0" applyFont="1" applyBorder="1" applyAlignment="1"/>
    <xf numFmtId="0" fontId="3" fillId="0" borderId="30" xfId="0" applyFont="1" applyBorder="1" applyAlignment="1"/>
    <xf numFmtId="3" fontId="1" fillId="0" borderId="0" xfId="0" applyNumberFormat="1" applyFont="1"/>
    <xf numFmtId="0" fontId="3" fillId="0" borderId="26" xfId="0" applyFont="1" applyBorder="1"/>
    <xf numFmtId="0" fontId="3" fillId="0" borderId="15" xfId="0" applyFont="1" applyBorder="1" applyAlignment="1">
      <alignment horizontal="center"/>
    </xf>
    <xf numFmtId="0" fontId="3" fillId="0" borderId="19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2" fillId="0" borderId="32" xfId="0" applyFont="1" applyBorder="1" applyAlignment="1">
      <alignment horizontal="centerContinuous" vertical="center"/>
    </xf>
    <xf numFmtId="0" fontId="6" fillId="0" borderId="33" xfId="0" applyFont="1" applyBorder="1" applyAlignment="1">
      <alignment horizontal="centerContinuous" vertical="center"/>
    </xf>
    <xf numFmtId="0" fontId="1" fillId="0" borderId="33" xfId="0" applyFont="1" applyBorder="1" applyAlignment="1">
      <alignment horizontal="centerContinuous" vertical="center"/>
    </xf>
    <xf numFmtId="0" fontId="1" fillId="0" borderId="34" xfId="0" applyFont="1" applyBorder="1" applyAlignment="1">
      <alignment horizontal="centerContinuous" vertical="center"/>
    </xf>
    <xf numFmtId="0" fontId="7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35" xfId="0" applyFont="1" applyFill="1" applyBorder="1" applyAlignment="1">
      <alignment horizontal="centerContinuous"/>
    </xf>
    <xf numFmtId="0" fontId="7" fillId="2" borderId="13" xfId="0" applyFont="1" applyFill="1" applyBorder="1" applyAlignment="1">
      <alignment horizontal="centerContinuous"/>
    </xf>
    <xf numFmtId="0" fontId="1" fillId="2" borderId="13" xfId="0" applyFont="1" applyFill="1" applyBorder="1" applyAlignment="1">
      <alignment horizontal="centerContinuous"/>
    </xf>
    <xf numFmtId="0" fontId="1" fillId="0" borderId="36" xfId="0" applyFont="1" applyBorder="1"/>
    <xf numFmtId="0" fontId="1" fillId="0" borderId="21" xfId="0" applyFont="1" applyBorder="1"/>
    <xf numFmtId="3" fontId="1" fillId="0" borderId="25" xfId="0" applyNumberFormat="1" applyFont="1" applyBorder="1"/>
    <xf numFmtId="0" fontId="1" fillId="0" borderId="22" xfId="0" applyFont="1" applyBorder="1"/>
    <xf numFmtId="3" fontId="1" fillId="0" borderId="24" xfId="0" applyNumberFormat="1" applyFont="1" applyBorder="1"/>
    <xf numFmtId="0" fontId="1" fillId="0" borderId="23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7" xfId="0" applyFont="1" applyBorder="1"/>
    <xf numFmtId="0" fontId="1" fillId="0" borderId="21" xfId="0" applyFont="1" applyBorder="1" applyAlignment="1">
      <alignment shrinkToFit="1"/>
    </xf>
    <xf numFmtId="0" fontId="1" fillId="0" borderId="38" xfId="0" applyFont="1" applyBorder="1"/>
    <xf numFmtId="0" fontId="1" fillId="0" borderId="28" xfId="0" applyFont="1" applyBorder="1"/>
    <xf numFmtId="0" fontId="1" fillId="0" borderId="39" xfId="0" applyFont="1" applyBorder="1" applyAlignment="1">
      <alignment horizontal="center" shrinkToFit="1"/>
    </xf>
    <xf numFmtId="0" fontId="1" fillId="0" borderId="40" xfId="0" applyFont="1" applyBorder="1" applyAlignment="1">
      <alignment horizontal="center" shrinkToFit="1"/>
    </xf>
    <xf numFmtId="3" fontId="1" fillId="0" borderId="41" xfId="0" applyNumberFormat="1" applyFont="1" applyBorder="1"/>
    <xf numFmtId="0" fontId="1" fillId="0" borderId="39" xfId="0" applyFont="1" applyBorder="1"/>
    <xf numFmtId="3" fontId="1" fillId="0" borderId="42" xfId="0" applyNumberFormat="1" applyFont="1" applyBorder="1"/>
    <xf numFmtId="0" fontId="1" fillId="0" borderId="40" xfId="0" applyFont="1" applyBorder="1"/>
    <xf numFmtId="0" fontId="7" fillId="2" borderId="22" xfId="0" applyFont="1" applyFill="1" applyBorder="1"/>
    <xf numFmtId="0" fontId="7" fillId="2" borderId="24" xfId="0" applyFont="1" applyFill="1" applyBorder="1"/>
    <xf numFmtId="0" fontId="7" fillId="2" borderId="23" xfId="0" applyFont="1" applyFill="1" applyBorder="1"/>
    <xf numFmtId="0" fontId="7" fillId="2" borderId="43" xfId="0" applyFont="1" applyFill="1" applyBorder="1"/>
    <xf numFmtId="0" fontId="7" fillId="2" borderId="44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5" xfId="0" applyFont="1" applyBorder="1"/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/>
    <xf numFmtId="0" fontId="1" fillId="0" borderId="0" xfId="0" applyFont="1" applyFill="1" applyBorder="1"/>
    <xf numFmtId="0" fontId="1" fillId="0" borderId="18" xfId="0" applyFont="1" applyBorder="1"/>
    <xf numFmtId="0" fontId="1" fillId="0" borderId="20" xfId="0" applyFont="1" applyBorder="1"/>
    <xf numFmtId="0" fontId="1" fillId="0" borderId="46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167" fontId="1" fillId="0" borderId="1" xfId="0" applyNumberFormat="1" applyFont="1" applyBorder="1" applyAlignment="1">
      <alignment horizontal="right" indent="2"/>
    </xf>
    <xf numFmtId="167" fontId="1" fillId="0" borderId="30" xfId="0" applyNumberFormat="1" applyFont="1" applyBorder="1" applyAlignment="1">
      <alignment horizontal="right" indent="2"/>
    </xf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6" fillId="2" borderId="39" xfId="0" applyFont="1" applyFill="1" applyBorder="1"/>
    <xf numFmtId="0" fontId="6" fillId="2" borderId="42" xfId="0" applyFont="1" applyFill="1" applyBorder="1"/>
    <xf numFmtId="0" fontId="6" fillId="2" borderId="40" xfId="0" applyFont="1" applyFill="1" applyBorder="1"/>
    <xf numFmtId="167" fontId="6" fillId="2" borderId="47" xfId="0" applyNumberFormat="1" applyFont="1" applyFill="1" applyBorder="1" applyAlignment="1">
      <alignment horizontal="right" indent="2"/>
    </xf>
    <xf numFmtId="167" fontId="6" fillId="2" borderId="48" xfId="0" applyNumberFormat="1" applyFont="1" applyFill="1" applyBorder="1" applyAlignment="1">
      <alignment horizontal="right" indent="2"/>
    </xf>
    <xf numFmtId="0" fontId="6" fillId="0" borderId="0" xfId="0" applyFont="1"/>
    <xf numFmtId="0" fontId="8" fillId="0" borderId="0" xfId="0" applyFont="1" applyAlignment="1">
      <alignment horizontal="left" vertical="top" wrapText="1"/>
    </xf>
    <xf numFmtId="0" fontId="1" fillId="0" borderId="0" xfId="0" applyFont="1" applyAlignment="1">
      <alignment vertical="justify"/>
    </xf>
    <xf numFmtId="0" fontId="1" fillId="0" borderId="0" xfId="0" applyFont="1" applyAlignment="1">
      <alignment horizontal="left" wrapText="1"/>
    </xf>
    <xf numFmtId="0" fontId="1" fillId="0" borderId="49" xfId="1" applyFont="1" applyBorder="1" applyAlignment="1">
      <alignment horizontal="center"/>
    </xf>
    <xf numFmtId="0" fontId="1" fillId="0" borderId="50" xfId="1" applyFont="1" applyBorder="1" applyAlignment="1">
      <alignment horizontal="center"/>
    </xf>
    <xf numFmtId="49" fontId="7" fillId="0" borderId="51" xfId="1" applyNumberFormat="1" applyFont="1" applyBorder="1"/>
    <xf numFmtId="49" fontId="1" fillId="0" borderId="51" xfId="1" applyNumberFormat="1" applyFont="1" applyBorder="1"/>
    <xf numFmtId="49" fontId="1" fillId="0" borderId="51" xfId="1" applyNumberFormat="1" applyFont="1" applyBorder="1" applyAlignment="1">
      <alignment horizontal="right"/>
    </xf>
    <xf numFmtId="0" fontId="1" fillId="0" borderId="52" xfId="1" applyFont="1" applyBorder="1"/>
    <xf numFmtId="49" fontId="1" fillId="0" borderId="51" xfId="0" applyNumberFormat="1" applyFont="1" applyBorder="1" applyAlignment="1">
      <alignment horizontal="left"/>
    </xf>
    <xf numFmtId="0" fontId="1" fillId="0" borderId="53" xfId="0" applyNumberFormat="1" applyFont="1" applyBorder="1"/>
    <xf numFmtId="0" fontId="1" fillId="0" borderId="54" xfId="1" applyFont="1" applyBorder="1" applyAlignment="1">
      <alignment horizontal="center"/>
    </xf>
    <xf numFmtId="0" fontId="1" fillId="0" borderId="55" xfId="1" applyFont="1" applyBorder="1" applyAlignment="1">
      <alignment horizontal="center"/>
    </xf>
    <xf numFmtId="49" fontId="7" fillId="0" borderId="56" xfId="1" applyNumberFormat="1" applyFont="1" applyBorder="1"/>
    <xf numFmtId="49" fontId="1" fillId="0" borderId="56" xfId="1" applyNumberFormat="1" applyFont="1" applyBorder="1"/>
    <xf numFmtId="49" fontId="1" fillId="0" borderId="56" xfId="1" applyNumberFormat="1" applyFont="1" applyBorder="1" applyAlignment="1">
      <alignment horizontal="right"/>
    </xf>
    <xf numFmtId="0" fontId="1" fillId="0" borderId="57" xfId="1" applyFont="1" applyBorder="1" applyAlignment="1">
      <alignment horizontal="left"/>
    </xf>
    <xf numFmtId="0" fontId="1" fillId="0" borderId="56" xfId="1" applyFont="1" applyBorder="1" applyAlignment="1">
      <alignment horizontal="left"/>
    </xf>
    <xf numFmtId="0" fontId="1" fillId="0" borderId="58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12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59" xfId="0" applyFont="1" applyFill="1" applyBorder="1" applyAlignment="1">
      <alignment horizontal="center"/>
    </xf>
    <xf numFmtId="0" fontId="7" fillId="2" borderId="60" xfId="0" applyFont="1" applyFill="1" applyBorder="1" applyAlignment="1">
      <alignment horizontal="center"/>
    </xf>
    <xf numFmtId="3" fontId="1" fillId="0" borderId="45" xfId="0" applyNumberFormat="1" applyFont="1" applyBorder="1"/>
    <xf numFmtId="0" fontId="7" fillId="2" borderId="12" xfId="0" applyFont="1" applyFill="1" applyBorder="1"/>
    <xf numFmtId="0" fontId="7" fillId="2" borderId="13" xfId="0" applyFont="1" applyFill="1" applyBorder="1"/>
    <xf numFmtId="3" fontId="7" fillId="2" borderId="35" xfId="0" applyNumberFormat="1" applyFont="1" applyFill="1" applyBorder="1"/>
    <xf numFmtId="3" fontId="7" fillId="2" borderId="14" xfId="0" applyNumberFormat="1" applyFont="1" applyFill="1" applyBorder="1"/>
    <xf numFmtId="3" fontId="7" fillId="2" borderId="59" xfId="0" applyNumberFormat="1" applyFont="1" applyFill="1" applyBorder="1"/>
    <xf numFmtId="3" fontId="7" fillId="2" borderId="60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44" xfId="0" applyFont="1" applyFill="1" applyBorder="1"/>
    <xf numFmtId="0" fontId="7" fillId="2" borderId="62" xfId="0" applyFont="1" applyFill="1" applyBorder="1" applyAlignment="1">
      <alignment horizontal="right"/>
    </xf>
    <xf numFmtId="0" fontId="7" fillId="2" borderId="24" xfId="0" applyFont="1" applyFill="1" applyBorder="1" applyAlignment="1">
      <alignment horizontal="right"/>
    </xf>
    <xf numFmtId="0" fontId="7" fillId="2" borderId="23" xfId="0" applyFont="1" applyFill="1" applyBorder="1" applyAlignment="1">
      <alignment horizontal="center"/>
    </xf>
    <xf numFmtId="4" fontId="4" fillId="2" borderId="24" xfId="0" applyNumberFormat="1" applyFont="1" applyFill="1" applyBorder="1" applyAlignment="1">
      <alignment horizontal="right"/>
    </xf>
    <xf numFmtId="4" fontId="4" fillId="2" borderId="44" xfId="0" applyNumberFormat="1" applyFont="1" applyFill="1" applyBorder="1" applyAlignment="1">
      <alignment horizontal="right"/>
    </xf>
    <xf numFmtId="0" fontId="1" fillId="0" borderId="31" xfId="0" applyFont="1" applyBorder="1"/>
    <xf numFmtId="3" fontId="1" fillId="0" borderId="37" xfId="0" applyNumberFormat="1" applyFont="1" applyBorder="1" applyAlignment="1">
      <alignment horizontal="right"/>
    </xf>
    <xf numFmtId="165" fontId="1" fillId="0" borderId="15" xfId="0" applyNumberFormat="1" applyFont="1" applyBorder="1" applyAlignment="1">
      <alignment horizontal="right"/>
    </xf>
    <xf numFmtId="3" fontId="1" fillId="0" borderId="18" xfId="0" applyNumberFormat="1" applyFont="1" applyBorder="1" applyAlignment="1">
      <alignment horizontal="right"/>
    </xf>
    <xf numFmtId="4" fontId="1" fillId="0" borderId="21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/>
    </xf>
    <xf numFmtId="0" fontId="1" fillId="2" borderId="39" xfId="0" applyFont="1" applyFill="1" applyBorder="1"/>
    <xf numFmtId="0" fontId="7" fillId="2" borderId="42" xfId="0" applyFont="1" applyFill="1" applyBorder="1"/>
    <xf numFmtId="0" fontId="1" fillId="2" borderId="42" xfId="0" applyFont="1" applyFill="1" applyBorder="1"/>
    <xf numFmtId="4" fontId="1" fillId="2" borderId="48" xfId="0" applyNumberFormat="1" applyFont="1" applyFill="1" applyBorder="1"/>
    <xf numFmtId="4" fontId="1" fillId="2" borderId="39" xfId="0" applyNumberFormat="1" applyFont="1" applyFill="1" applyBorder="1"/>
    <xf numFmtId="4" fontId="1" fillId="2" borderId="42" xfId="0" applyNumberFormat="1" applyFont="1" applyFill="1" applyBorder="1"/>
    <xf numFmtId="3" fontId="7" fillId="2" borderId="42" xfId="0" applyNumberFormat="1" applyFont="1" applyFill="1" applyBorder="1" applyAlignment="1">
      <alignment horizontal="right"/>
    </xf>
    <xf numFmtId="3" fontId="7" fillId="2" borderId="48" xfId="0" applyNumberFormat="1" applyFont="1" applyFill="1" applyBorder="1" applyAlignment="1">
      <alignment horizontal="right"/>
    </xf>
    <xf numFmtId="3" fontId="3" fillId="0" borderId="0" xfId="0" applyNumberFormat="1" applyFont="1"/>
    <xf numFmtId="4" fontId="3" fillId="0" borderId="0" xfId="0" applyNumberFormat="1" applyFont="1"/>
    <xf numFmtId="0" fontId="10" fillId="0" borderId="0" xfId="1" applyFont="1" applyAlignment="1">
      <alignment horizontal="center"/>
    </xf>
    <xf numFmtId="0" fontId="1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1" fillId="0" borderId="51" xfId="1" applyFont="1" applyBorder="1"/>
    <xf numFmtId="0" fontId="3" fillId="0" borderId="52" xfId="1" applyFont="1" applyBorder="1" applyAlignment="1">
      <alignment horizontal="right"/>
    </xf>
    <xf numFmtId="49" fontId="1" fillId="0" borderId="51" xfId="1" applyNumberFormat="1" applyFont="1" applyBorder="1" applyAlignment="1">
      <alignment horizontal="left"/>
    </xf>
    <xf numFmtId="0" fontId="1" fillId="0" borderId="53" xfId="1" applyFont="1" applyBorder="1"/>
    <xf numFmtId="49" fontId="1" fillId="0" borderId="54" xfId="1" applyNumberFormat="1" applyFont="1" applyBorder="1" applyAlignment="1">
      <alignment horizontal="center"/>
    </xf>
    <xf numFmtId="0" fontId="1" fillId="0" borderId="56" xfId="1" applyFont="1" applyBorder="1"/>
    <xf numFmtId="0" fontId="1" fillId="0" borderId="57" xfId="1" applyFont="1" applyBorder="1" applyAlignment="1">
      <alignment horizontal="center" shrinkToFit="1"/>
    </xf>
    <xf numFmtId="0" fontId="1" fillId="0" borderId="56" xfId="1" applyFont="1" applyBorder="1" applyAlignment="1">
      <alignment horizontal="center" shrinkToFit="1"/>
    </xf>
    <xf numFmtId="0" fontId="1" fillId="0" borderId="58" xfId="1" applyFont="1" applyBorder="1" applyAlignment="1">
      <alignment horizontal="center" shrinkToFit="1"/>
    </xf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15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NumberFormat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 wrapText="1"/>
    </xf>
    <xf numFmtId="0" fontId="7" fillId="0" borderId="17" xfId="1" applyFont="1" applyBorder="1" applyAlignment="1">
      <alignment horizontal="center"/>
    </xf>
    <xf numFmtId="49" fontId="7" fillId="0" borderId="17" xfId="1" applyNumberFormat="1" applyFont="1" applyBorder="1" applyAlignment="1">
      <alignment horizontal="left"/>
    </xf>
    <xf numFmtId="0" fontId="7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3" xfId="1" applyNumberFormat="1" applyFont="1" applyBorder="1"/>
    <xf numFmtId="0" fontId="1" fillId="0" borderId="6" xfId="1" applyNumberFormat="1" applyFont="1" applyFill="1" applyBorder="1"/>
    <xf numFmtId="0" fontId="1" fillId="0" borderId="8" xfId="1" applyNumberFormat="1" applyFont="1" applyFill="1" applyBorder="1"/>
    <xf numFmtId="0" fontId="1" fillId="0" borderId="6" xfId="1" applyFont="1" applyFill="1" applyBorder="1"/>
    <xf numFmtId="0" fontId="1" fillId="0" borderId="8" xfId="1" applyFont="1" applyFill="1" applyBorder="1"/>
    <xf numFmtId="0" fontId="13" fillId="0" borderId="0" xfId="1" applyFont="1"/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4" fontId="8" fillId="0" borderId="16" xfId="1" applyNumberFormat="1" applyFont="1" applyBorder="1" applyAlignment="1">
      <alignment horizontal="right"/>
    </xf>
    <xf numFmtId="4" fontId="8" fillId="0" borderId="16" xfId="1" applyNumberFormat="1" applyFont="1" applyBorder="1"/>
    <xf numFmtId="168" fontId="8" fillId="0" borderId="16" xfId="1" applyNumberFormat="1" applyFont="1" applyBorder="1"/>
    <xf numFmtId="4" fontId="8" fillId="0" borderId="8" xfId="1" applyNumberFormat="1" applyFont="1" applyBorder="1"/>
    <xf numFmtId="0" fontId="3" fillId="0" borderId="17" xfId="1" applyFont="1" applyBorder="1" applyAlignment="1">
      <alignment horizontal="center"/>
    </xf>
    <xf numFmtId="49" fontId="3" fillId="0" borderId="17" xfId="1" applyNumberFormat="1" applyFont="1" applyBorder="1" applyAlignment="1">
      <alignment horizontal="left"/>
    </xf>
    <xf numFmtId="0" fontId="14" fillId="6" borderId="4" xfId="1" applyNumberFormat="1" applyFont="1" applyFill="1" applyBorder="1" applyAlignment="1">
      <alignment horizontal="left" wrapText="1" indent="1"/>
    </xf>
    <xf numFmtId="0" fontId="15" fillId="0" borderId="0" xfId="0" applyNumberFormat="1" applyFont="1"/>
    <xf numFmtId="0" fontId="15" fillId="0" borderId="5" xfId="0" applyNumberFormat="1" applyFont="1" applyBorder="1"/>
    <xf numFmtId="4" fontId="1" fillId="0" borderId="5" xfId="1" applyNumberFormat="1" applyFont="1" applyBorder="1"/>
    <xf numFmtId="0" fontId="16" fillId="0" borderId="0" xfId="1" applyFont="1" applyAlignment="1">
      <alignment wrapText="1"/>
    </xf>
    <xf numFmtId="49" fontId="3" fillId="0" borderId="17" xfId="1" applyNumberFormat="1" applyFont="1" applyBorder="1" applyAlignment="1">
      <alignment horizontal="right"/>
    </xf>
    <xf numFmtId="49" fontId="17" fillId="6" borderId="63" xfId="1" applyNumberFormat="1" applyFont="1" applyFill="1" applyBorder="1" applyAlignment="1">
      <alignment horizontal="left" wrapText="1"/>
    </xf>
    <xf numFmtId="49" fontId="18" fillId="0" borderId="64" xfId="0" applyNumberFormat="1" applyFont="1" applyBorder="1" applyAlignment="1">
      <alignment horizontal="left" wrapText="1"/>
    </xf>
    <xf numFmtId="4" fontId="17" fillId="6" borderId="65" xfId="1" applyNumberFormat="1" applyFont="1" applyFill="1" applyBorder="1" applyAlignment="1">
      <alignment horizontal="right" wrapText="1"/>
    </xf>
    <xf numFmtId="0" fontId="17" fillId="6" borderId="4" xfId="1" applyFont="1" applyFill="1" applyBorder="1" applyAlignment="1">
      <alignment horizontal="left" wrapText="1"/>
    </xf>
    <xf numFmtId="0" fontId="17" fillId="0" borderId="5" xfId="0" applyFont="1" applyBorder="1" applyAlignment="1">
      <alignment horizontal="right"/>
    </xf>
    <xf numFmtId="0" fontId="1" fillId="0" borderId="4" xfId="1" applyFont="1" applyBorder="1"/>
    <xf numFmtId="0" fontId="1" fillId="0" borderId="0" xfId="1" applyFont="1" applyBorder="1"/>
    <xf numFmtId="0" fontId="1" fillId="2" borderId="15" xfId="1" applyFont="1" applyFill="1" applyBorder="1" applyAlignment="1">
      <alignment horizontal="center"/>
    </xf>
    <xf numFmtId="49" fontId="19" fillId="2" borderId="15" xfId="1" applyNumberFormat="1" applyFont="1" applyFill="1" applyBorder="1" applyAlignment="1">
      <alignment horizontal="left"/>
    </xf>
    <xf numFmtId="0" fontId="19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7" fillId="2" borderId="15" xfId="1" applyNumberFormat="1" applyFont="1" applyFill="1" applyBorder="1"/>
    <xf numFmtId="0" fontId="1" fillId="2" borderId="2" xfId="1" applyFont="1" applyFill="1" applyBorder="1"/>
    <xf numFmtId="4" fontId="7" fillId="2" borderId="3" xfId="1" applyNumberFormat="1" applyFont="1" applyFill="1" applyBorder="1"/>
    <xf numFmtId="3" fontId="1" fillId="0" borderId="0" xfId="1" applyNumberFormat="1" applyFont="1"/>
    <xf numFmtId="0" fontId="20" fillId="0" borderId="0" xfId="1" applyFont="1" applyAlignment="1"/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" fillId="0" borderId="0" xfId="1" applyFont="1" applyBorder="1" applyAlignment="1">
      <alignment horizontal="right"/>
    </xf>
    <xf numFmtId="49" fontId="3" fillId="0" borderId="28" xfId="0" applyNumberFormat="1" applyFont="1" applyBorder="1"/>
    <xf numFmtId="3" fontId="1" fillId="0" borderId="5" xfId="0" applyNumberFormat="1" applyFont="1" applyBorder="1"/>
    <xf numFmtId="3" fontId="1" fillId="0" borderId="17" xfId="0" applyNumberFormat="1" applyFont="1" applyBorder="1"/>
    <xf numFmtId="3" fontId="1" fillId="0" borderId="61" xfId="0" applyNumberFormat="1" applyFont="1" applyBorder="1"/>
    <xf numFmtId="4" fontId="14" fillId="6" borderId="65" xfId="1" applyNumberFormat="1" applyFont="1" applyFill="1" applyBorder="1" applyAlignment="1">
      <alignment horizontal="right" wrapText="1"/>
    </xf>
    <xf numFmtId="49" fontId="14" fillId="6" borderId="63" xfId="1" applyNumberFormat="1" applyFont="1" applyFill="1" applyBorder="1" applyAlignment="1">
      <alignment horizontal="left" wrapText="1"/>
    </xf>
    <xf numFmtId="3" fontId="16" fillId="0" borderId="0" xfId="1" applyNumberFormat="1" applyFont="1" applyAlignment="1">
      <alignment wrapText="1"/>
    </xf>
    <xf numFmtId="9" fontId="14" fillId="6" borderId="4" xfId="1" applyNumberFormat="1" applyFont="1" applyFill="1" applyBorder="1" applyAlignment="1">
      <alignment horizontal="left" wrapText="1" indent="1"/>
    </xf>
    <xf numFmtId="9" fontId="16" fillId="0" borderId="0" xfId="1" applyNumberFormat="1" applyFont="1" applyAlignment="1">
      <alignment wrapTex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pageSetUpPr fitToPage="1"/>
  </sheetPr>
  <dimension ref="A1:O117"/>
  <sheetViews>
    <sheetView showGridLines="0" tabSelected="1" topLeftCell="B1" zoomScaleNormal="100" zoomScaleSheetLayoutView="75" workbookViewId="0"/>
  </sheetViews>
  <sheetFormatPr defaultRowHeight="12.75"/>
  <cols>
    <col min="1" max="1" width="0.5703125" style="1" hidden="1" customWidth="1"/>
    <col min="2" max="2" width="7.1406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2" customWidth="1"/>
    <col min="8" max="8" width="13.5703125" style="1" customWidth="1"/>
    <col min="9" max="9" width="11.42578125" style="2" customWidth="1"/>
    <col min="10" max="10" width="7" style="2" customWidth="1"/>
    <col min="11" max="15" width="10.7109375" style="1" customWidth="1"/>
    <col min="16" max="16384" width="9.140625" style="1"/>
  </cols>
  <sheetData>
    <row r="1" spans="2:15" ht="12" customHeight="1"/>
    <row r="2" spans="2:15" ht="17.25" customHeight="1">
      <c r="B2" s="3"/>
      <c r="C2" s="4" t="s">
        <v>986</v>
      </c>
      <c r="E2" s="5"/>
      <c r="F2" s="4"/>
      <c r="G2" s="6"/>
      <c r="H2" s="7" t="s">
        <v>0</v>
      </c>
      <c r="I2" s="8">
        <f ca="1">TODAY()</f>
        <v>44097</v>
      </c>
      <c r="K2" s="3"/>
    </row>
    <row r="3" spans="2:15" ht="6" customHeight="1">
      <c r="C3" s="9"/>
      <c r="D3" s="10" t="s">
        <v>1</v>
      </c>
    </row>
    <row r="4" spans="2:15" ht="4.5" customHeight="1"/>
    <row r="5" spans="2:15" ht="13.5" customHeight="1">
      <c r="C5" s="11" t="s">
        <v>2</v>
      </c>
      <c r="D5" s="12" t="s">
        <v>102</v>
      </c>
      <c r="E5" s="13" t="s">
        <v>103</v>
      </c>
      <c r="F5" s="14"/>
      <c r="G5" s="15"/>
      <c r="H5" s="14"/>
      <c r="I5" s="15"/>
      <c r="O5" s="8"/>
    </row>
    <row r="7" spans="2:15">
      <c r="C7" s="16" t="s">
        <v>3</v>
      </c>
      <c r="D7" s="17" t="s">
        <v>165</v>
      </c>
      <c r="H7" s="18" t="s">
        <v>4</v>
      </c>
      <c r="J7" s="17"/>
      <c r="K7" s="17"/>
    </row>
    <row r="8" spans="2:15">
      <c r="D8" s="17" t="s">
        <v>987</v>
      </c>
      <c r="H8" s="18" t="s">
        <v>5</v>
      </c>
      <c r="J8" s="17"/>
      <c r="K8" s="17"/>
    </row>
    <row r="9" spans="2:15">
      <c r="C9" s="18" t="s">
        <v>989</v>
      </c>
      <c r="D9" s="17" t="s">
        <v>988</v>
      </c>
      <c r="H9" s="18"/>
      <c r="J9" s="17"/>
    </row>
    <row r="10" spans="2:15">
      <c r="H10" s="18"/>
      <c r="J10" s="17"/>
    </row>
    <row r="11" spans="2:15">
      <c r="C11" s="16" t="s">
        <v>6</v>
      </c>
      <c r="D11" s="17"/>
      <c r="H11" s="18" t="s">
        <v>4</v>
      </c>
      <c r="J11" s="17"/>
      <c r="K11" s="17"/>
    </row>
    <row r="12" spans="2:15">
      <c r="D12" s="17"/>
      <c r="H12" s="18" t="s">
        <v>5</v>
      </c>
      <c r="J12" s="17"/>
      <c r="K12" s="17"/>
    </row>
    <row r="13" spans="2:15" ht="12" customHeight="1">
      <c r="C13" s="18"/>
      <c r="D13" s="17"/>
      <c r="J13" s="18"/>
    </row>
    <row r="14" spans="2:15" ht="24.75" customHeight="1">
      <c r="C14" s="19" t="s">
        <v>7</v>
      </c>
      <c r="H14" s="19" t="s">
        <v>8</v>
      </c>
      <c r="J14" s="18"/>
    </row>
    <row r="15" spans="2:15" ht="12.75" customHeight="1">
      <c r="J15" s="18"/>
    </row>
    <row r="16" spans="2:15" ht="28.5" customHeight="1">
      <c r="C16" s="19" t="s">
        <v>9</v>
      </c>
      <c r="H16" s="19" t="s">
        <v>9</v>
      </c>
    </row>
    <row r="17" spans="2:12" ht="25.5" customHeight="1"/>
    <row r="18" spans="2:12" ht="13.5" customHeight="1">
      <c r="B18" s="20"/>
      <c r="C18" s="21"/>
      <c r="D18" s="21"/>
      <c r="E18" s="22"/>
      <c r="F18" s="23"/>
      <c r="G18" s="24"/>
      <c r="H18" s="25"/>
      <c r="I18" s="24"/>
      <c r="J18" s="26" t="s">
        <v>10</v>
      </c>
      <c r="K18" s="27"/>
    </row>
    <row r="19" spans="2:12" ht="15" customHeight="1">
      <c r="B19" s="28" t="s">
        <v>11</v>
      </c>
      <c r="C19" s="29"/>
      <c r="D19" s="30">
        <v>15</v>
      </c>
      <c r="E19" s="31" t="s">
        <v>12</v>
      </c>
      <c r="F19" s="32"/>
      <c r="G19" s="33"/>
      <c r="H19" s="33"/>
      <c r="I19" s="34">
        <f>ROUND(G41,0)</f>
        <v>0</v>
      </c>
      <c r="J19" s="35"/>
      <c r="K19" s="36"/>
    </row>
    <row r="20" spans="2:12">
      <c r="B20" s="28" t="s">
        <v>13</v>
      </c>
      <c r="C20" s="29"/>
      <c r="D20" s="30">
        <f>SazbaDPH1</f>
        <v>15</v>
      </c>
      <c r="E20" s="31" t="s">
        <v>12</v>
      </c>
      <c r="F20" s="37"/>
      <c r="G20" s="38"/>
      <c r="H20" s="38"/>
      <c r="I20" s="39">
        <f>ROUND(I19*D20/100,0)</f>
        <v>0</v>
      </c>
      <c r="J20" s="40"/>
      <c r="K20" s="36"/>
    </row>
    <row r="21" spans="2:12">
      <c r="B21" s="28" t="s">
        <v>11</v>
      </c>
      <c r="C21" s="29"/>
      <c r="D21" s="30">
        <v>21</v>
      </c>
      <c r="E21" s="31" t="s">
        <v>12</v>
      </c>
      <c r="F21" s="37"/>
      <c r="G21" s="38"/>
      <c r="H21" s="38"/>
      <c r="I21" s="39">
        <f>ROUND(H41,0)</f>
        <v>0</v>
      </c>
      <c r="J21" s="40"/>
      <c r="K21" s="36"/>
    </row>
    <row r="22" spans="2:12" ht="13.5" thickBot="1">
      <c r="B22" s="28" t="s">
        <v>13</v>
      </c>
      <c r="C22" s="29"/>
      <c r="D22" s="30">
        <f>SazbaDPH2</f>
        <v>21</v>
      </c>
      <c r="E22" s="31" t="s">
        <v>12</v>
      </c>
      <c r="F22" s="41"/>
      <c r="G22" s="42"/>
      <c r="H22" s="42"/>
      <c r="I22" s="43">
        <f>ROUND(I21*D21/100,0)</f>
        <v>0</v>
      </c>
      <c r="J22" s="44"/>
      <c r="K22" s="36"/>
    </row>
    <row r="23" spans="2:12" ht="16.5" thickBot="1">
      <c r="B23" s="45" t="s">
        <v>14</v>
      </c>
      <c r="C23" s="46"/>
      <c r="D23" s="46"/>
      <c r="E23" s="47"/>
      <c r="F23" s="48"/>
      <c r="G23" s="49"/>
      <c r="H23" s="49"/>
      <c r="I23" s="50">
        <f>SUM(I19:I22)</f>
        <v>0</v>
      </c>
      <c r="J23" s="51"/>
      <c r="K23" s="52"/>
    </row>
    <row r="26" spans="2:12" ht="1.5" customHeight="1"/>
    <row r="27" spans="2:12" ht="15.75" customHeight="1">
      <c r="B27" s="13" t="s">
        <v>15</v>
      </c>
      <c r="C27" s="53"/>
      <c r="D27" s="53"/>
      <c r="E27" s="53"/>
      <c r="F27" s="53"/>
      <c r="G27" s="53"/>
      <c r="H27" s="53"/>
      <c r="I27" s="53"/>
      <c r="J27" s="53"/>
      <c r="K27" s="53"/>
      <c r="L27" s="54"/>
    </row>
    <row r="28" spans="2:12" ht="5.25" customHeight="1">
      <c r="L28" s="54"/>
    </row>
    <row r="29" spans="2:12" ht="24" customHeight="1">
      <c r="B29" s="55" t="s">
        <v>16</v>
      </c>
      <c r="C29" s="56"/>
      <c r="D29" s="56"/>
      <c r="E29" s="57"/>
      <c r="F29" s="58" t="s">
        <v>17</v>
      </c>
      <c r="G29" s="59" t="str">
        <f>CONCATENATE("Základ DPH ",SazbaDPH1," %")</f>
        <v>Základ DPH 15 %</v>
      </c>
      <c r="H29" s="58" t="str">
        <f>CONCATENATE("Základ DPH ",SazbaDPH2," %")</f>
        <v>Základ DPH 21 %</v>
      </c>
      <c r="I29" s="58" t="s">
        <v>18</v>
      </c>
      <c r="J29" s="58" t="s">
        <v>12</v>
      </c>
    </row>
    <row r="30" spans="2:12">
      <c r="B30" s="60" t="s">
        <v>105</v>
      </c>
      <c r="C30" s="61" t="s">
        <v>106</v>
      </c>
      <c r="D30" s="62"/>
      <c r="E30" s="63"/>
      <c r="F30" s="64">
        <f>G30+H30+I30</f>
        <v>0</v>
      </c>
      <c r="G30" s="65">
        <v>0</v>
      </c>
      <c r="H30" s="66">
        <v>0</v>
      </c>
      <c r="I30" s="66">
        <f t="shared" ref="I30:I40" si="0">(G30*SazbaDPH1)/100+(H30*SazbaDPH2)/100</f>
        <v>0</v>
      </c>
      <c r="J30" s="67" t="str">
        <f t="shared" ref="J30:J40" si="1">IF(CelkemObjekty=0,"",F30/CelkemObjekty*100)</f>
        <v/>
      </c>
    </row>
    <row r="31" spans="2:12">
      <c r="B31" s="68" t="s">
        <v>168</v>
      </c>
      <c r="C31" s="69" t="s">
        <v>169</v>
      </c>
      <c r="D31" s="70"/>
      <c r="E31" s="71"/>
      <c r="F31" s="72">
        <f t="shared" ref="F31:F40" si="2">G31+H31+I31</f>
        <v>0</v>
      </c>
      <c r="G31" s="73">
        <v>0</v>
      </c>
      <c r="H31" s="74">
        <v>0</v>
      </c>
      <c r="I31" s="74">
        <f t="shared" si="0"/>
        <v>0</v>
      </c>
      <c r="J31" s="67" t="str">
        <f t="shared" si="1"/>
        <v/>
      </c>
    </row>
    <row r="32" spans="2:12">
      <c r="B32" s="68" t="s">
        <v>457</v>
      </c>
      <c r="C32" s="69" t="s">
        <v>458</v>
      </c>
      <c r="D32" s="70"/>
      <c r="E32" s="71"/>
      <c r="F32" s="72">
        <f t="shared" si="2"/>
        <v>0</v>
      </c>
      <c r="G32" s="73">
        <v>0</v>
      </c>
      <c r="H32" s="74">
        <v>0</v>
      </c>
      <c r="I32" s="74">
        <f t="shared" si="0"/>
        <v>0</v>
      </c>
      <c r="J32" s="67" t="str">
        <f t="shared" si="1"/>
        <v/>
      </c>
    </row>
    <row r="33" spans="2:11">
      <c r="B33" s="68" t="s">
        <v>506</v>
      </c>
      <c r="C33" s="69" t="s">
        <v>507</v>
      </c>
      <c r="D33" s="70"/>
      <c r="E33" s="71"/>
      <c r="F33" s="72">
        <f t="shared" si="2"/>
        <v>0</v>
      </c>
      <c r="G33" s="73">
        <v>0</v>
      </c>
      <c r="H33" s="74">
        <v>0</v>
      </c>
      <c r="I33" s="74">
        <f t="shared" si="0"/>
        <v>0</v>
      </c>
      <c r="J33" s="67" t="str">
        <f t="shared" si="1"/>
        <v/>
      </c>
    </row>
    <row r="34" spans="2:11">
      <c r="B34" s="68" t="s">
        <v>558</v>
      </c>
      <c r="C34" s="69" t="s">
        <v>559</v>
      </c>
      <c r="D34" s="70"/>
      <c r="E34" s="71"/>
      <c r="F34" s="72">
        <f t="shared" si="2"/>
        <v>0</v>
      </c>
      <c r="G34" s="73">
        <v>0</v>
      </c>
      <c r="H34" s="74">
        <v>0</v>
      </c>
      <c r="I34" s="74">
        <f t="shared" si="0"/>
        <v>0</v>
      </c>
      <c r="J34" s="67" t="str">
        <f t="shared" si="1"/>
        <v/>
      </c>
    </row>
    <row r="35" spans="2:11">
      <c r="B35" s="68" t="s">
        <v>653</v>
      </c>
      <c r="C35" s="69" t="s">
        <v>654</v>
      </c>
      <c r="D35" s="70"/>
      <c r="E35" s="71"/>
      <c r="F35" s="72">
        <f t="shared" si="2"/>
        <v>0</v>
      </c>
      <c r="G35" s="73">
        <v>0</v>
      </c>
      <c r="H35" s="74">
        <v>0</v>
      </c>
      <c r="I35" s="74">
        <f t="shared" si="0"/>
        <v>0</v>
      </c>
      <c r="J35" s="67" t="str">
        <f t="shared" si="1"/>
        <v/>
      </c>
    </row>
    <row r="36" spans="2:11">
      <c r="B36" s="68" t="s">
        <v>702</v>
      </c>
      <c r="C36" s="69" t="s">
        <v>703</v>
      </c>
      <c r="D36" s="70"/>
      <c r="E36" s="71"/>
      <c r="F36" s="72">
        <f t="shared" si="2"/>
        <v>0</v>
      </c>
      <c r="G36" s="73">
        <v>0</v>
      </c>
      <c r="H36" s="74">
        <v>0</v>
      </c>
      <c r="I36" s="74">
        <f t="shared" si="0"/>
        <v>0</v>
      </c>
      <c r="J36" s="67" t="str">
        <f t="shared" si="1"/>
        <v/>
      </c>
    </row>
    <row r="37" spans="2:11">
      <c r="B37" s="68" t="s">
        <v>738</v>
      </c>
      <c r="C37" s="69" t="s">
        <v>739</v>
      </c>
      <c r="D37" s="70"/>
      <c r="E37" s="71"/>
      <c r="F37" s="72">
        <f t="shared" si="2"/>
        <v>0</v>
      </c>
      <c r="G37" s="73">
        <v>0</v>
      </c>
      <c r="H37" s="74">
        <v>0</v>
      </c>
      <c r="I37" s="74">
        <f t="shared" si="0"/>
        <v>0</v>
      </c>
      <c r="J37" s="67" t="str">
        <f t="shared" si="1"/>
        <v/>
      </c>
    </row>
    <row r="38" spans="2:11">
      <c r="B38" s="68" t="s">
        <v>844</v>
      </c>
      <c r="C38" s="69" t="s">
        <v>845</v>
      </c>
      <c r="D38" s="70"/>
      <c r="E38" s="71"/>
      <c r="F38" s="72">
        <f t="shared" si="2"/>
        <v>0</v>
      </c>
      <c r="G38" s="73">
        <v>0</v>
      </c>
      <c r="H38" s="74">
        <v>0</v>
      </c>
      <c r="I38" s="74">
        <f t="shared" si="0"/>
        <v>0</v>
      </c>
      <c r="J38" s="67" t="str">
        <f t="shared" si="1"/>
        <v/>
      </c>
    </row>
    <row r="39" spans="2:11">
      <c r="B39" s="68" t="s">
        <v>904</v>
      </c>
      <c r="C39" s="69" t="s">
        <v>905</v>
      </c>
      <c r="D39" s="70"/>
      <c r="E39" s="71"/>
      <c r="F39" s="72">
        <f t="shared" si="2"/>
        <v>0</v>
      </c>
      <c r="G39" s="73">
        <v>0</v>
      </c>
      <c r="H39" s="74">
        <v>0</v>
      </c>
      <c r="I39" s="74">
        <f t="shared" si="0"/>
        <v>0</v>
      </c>
      <c r="J39" s="67" t="str">
        <f t="shared" si="1"/>
        <v/>
      </c>
    </row>
    <row r="40" spans="2:11">
      <c r="B40" s="68" t="s">
        <v>955</v>
      </c>
      <c r="C40" s="69" t="s">
        <v>956</v>
      </c>
      <c r="D40" s="70"/>
      <c r="E40" s="71"/>
      <c r="F40" s="72">
        <f t="shared" si="2"/>
        <v>0</v>
      </c>
      <c r="G40" s="73">
        <v>0</v>
      </c>
      <c r="H40" s="74">
        <v>0</v>
      </c>
      <c r="I40" s="74">
        <f t="shared" si="0"/>
        <v>0</v>
      </c>
      <c r="J40" s="67" t="str">
        <f t="shared" si="1"/>
        <v/>
      </c>
    </row>
    <row r="41" spans="2:11" ht="17.25" customHeight="1">
      <c r="B41" s="75" t="s">
        <v>19</v>
      </c>
      <c r="C41" s="76"/>
      <c r="D41" s="77"/>
      <c r="E41" s="78"/>
      <c r="F41" s="79">
        <f>SUM(F30:F40)</f>
        <v>0</v>
      </c>
      <c r="G41" s="79">
        <f>SUM(G30:G40)</f>
        <v>0</v>
      </c>
      <c r="H41" s="79">
        <f>SUM(H30:H40)</f>
        <v>0</v>
      </c>
      <c r="I41" s="79">
        <f>SUM(I30:I40)</f>
        <v>0</v>
      </c>
      <c r="J41" s="80" t="str">
        <f t="shared" ref="J41" si="3">IF(CelkemObjekty=0,"",F41/CelkemObjekty*100)</f>
        <v/>
      </c>
    </row>
    <row r="42" spans="2:11">
      <c r="B42" s="81"/>
      <c r="C42" s="81"/>
      <c r="D42" s="81"/>
      <c r="E42" s="81"/>
      <c r="F42" s="81"/>
      <c r="G42" s="81"/>
      <c r="H42" s="81"/>
      <c r="I42" s="81"/>
      <c r="J42" s="81"/>
      <c r="K42" s="81"/>
    </row>
    <row r="43" spans="2:11" ht="9.75" customHeight="1">
      <c r="B43" s="81"/>
      <c r="C43" s="81"/>
      <c r="D43" s="81"/>
      <c r="E43" s="81"/>
      <c r="F43" s="81"/>
      <c r="G43" s="81"/>
      <c r="H43" s="81"/>
      <c r="I43" s="81"/>
      <c r="J43" s="81"/>
      <c r="K43" s="81"/>
    </row>
    <row r="44" spans="2:11" ht="7.5" customHeight="1">
      <c r="B44" s="81"/>
      <c r="C44" s="81"/>
      <c r="D44" s="81"/>
      <c r="E44" s="81"/>
      <c r="F44" s="81"/>
      <c r="G44" s="81"/>
      <c r="H44" s="81"/>
      <c r="I44" s="81"/>
      <c r="J44" s="81"/>
      <c r="K44" s="81"/>
    </row>
    <row r="45" spans="2:11" ht="18">
      <c r="B45" s="13" t="s">
        <v>20</v>
      </c>
      <c r="C45" s="53"/>
      <c r="D45" s="53"/>
      <c r="E45" s="53"/>
      <c r="F45" s="53"/>
      <c r="G45" s="53"/>
      <c r="H45" s="53"/>
      <c r="I45" s="53"/>
      <c r="J45" s="53"/>
      <c r="K45" s="81"/>
    </row>
    <row r="46" spans="2:11">
      <c r="K46" s="81"/>
    </row>
    <row r="47" spans="2:11" ht="25.5">
      <c r="B47" s="82" t="s">
        <v>21</v>
      </c>
      <c r="C47" s="83" t="s">
        <v>22</v>
      </c>
      <c r="D47" s="56"/>
      <c r="E47" s="57"/>
      <c r="F47" s="58" t="s">
        <v>17</v>
      </c>
      <c r="G47" s="59" t="str">
        <f>CONCATENATE("Základ DPH ",SazbaDPH1," %")</f>
        <v>Základ DPH 15 %</v>
      </c>
      <c r="H47" s="58" t="str">
        <f>CONCATENATE("Základ DPH ",SazbaDPH2," %")</f>
        <v>Základ DPH 21 %</v>
      </c>
      <c r="I47" s="59" t="s">
        <v>18</v>
      </c>
      <c r="J47" s="58" t="s">
        <v>12</v>
      </c>
    </row>
    <row r="48" spans="2:11">
      <c r="B48" s="84" t="s">
        <v>105</v>
      </c>
      <c r="C48" s="85" t="s">
        <v>167</v>
      </c>
      <c r="D48" s="62"/>
      <c r="E48" s="63"/>
      <c r="F48" s="64">
        <f>G48+H48+I48</f>
        <v>0</v>
      </c>
      <c r="G48" s="65">
        <v>0</v>
      </c>
      <c r="H48" s="66">
        <v>0</v>
      </c>
      <c r="I48" s="73">
        <f t="shared" ref="I48:I58" si="4">(G48*SazbaDPH1)/100+(H48*SazbaDPH2)/100</f>
        <v>0</v>
      </c>
      <c r="J48" s="67" t="str">
        <f t="shared" ref="J48:J58" si="5">IF(CelkemObjekty=0,"",F48/CelkemObjekty*100)</f>
        <v/>
      </c>
    </row>
    <row r="49" spans="2:10">
      <c r="B49" s="86" t="s">
        <v>168</v>
      </c>
      <c r="C49" s="87" t="s">
        <v>456</v>
      </c>
      <c r="D49" s="70"/>
      <c r="E49" s="71"/>
      <c r="F49" s="72">
        <f t="shared" ref="F49:F58" si="6">G49+H49+I49</f>
        <v>0</v>
      </c>
      <c r="G49" s="73">
        <v>0</v>
      </c>
      <c r="H49" s="74">
        <v>0</v>
      </c>
      <c r="I49" s="73">
        <f t="shared" si="4"/>
        <v>0</v>
      </c>
      <c r="J49" s="67" t="str">
        <f t="shared" si="5"/>
        <v/>
      </c>
    </row>
    <row r="50" spans="2:10">
      <c r="B50" s="86" t="s">
        <v>457</v>
      </c>
      <c r="C50" s="87" t="s">
        <v>505</v>
      </c>
      <c r="D50" s="70"/>
      <c r="E50" s="71"/>
      <c r="F50" s="72">
        <f t="shared" si="6"/>
        <v>0</v>
      </c>
      <c r="G50" s="73">
        <v>0</v>
      </c>
      <c r="H50" s="74">
        <v>0</v>
      </c>
      <c r="I50" s="73">
        <f t="shared" si="4"/>
        <v>0</v>
      </c>
      <c r="J50" s="67" t="str">
        <f t="shared" si="5"/>
        <v/>
      </c>
    </row>
    <row r="51" spans="2:10">
      <c r="B51" s="86" t="s">
        <v>506</v>
      </c>
      <c r="C51" s="87" t="s">
        <v>557</v>
      </c>
      <c r="D51" s="70"/>
      <c r="E51" s="71"/>
      <c r="F51" s="72">
        <f t="shared" si="6"/>
        <v>0</v>
      </c>
      <c r="G51" s="73">
        <v>0</v>
      </c>
      <c r="H51" s="74">
        <v>0</v>
      </c>
      <c r="I51" s="73">
        <f t="shared" si="4"/>
        <v>0</v>
      </c>
      <c r="J51" s="67" t="str">
        <f t="shared" si="5"/>
        <v/>
      </c>
    </row>
    <row r="52" spans="2:10">
      <c r="B52" s="86" t="s">
        <v>558</v>
      </c>
      <c r="C52" s="87" t="s">
        <v>652</v>
      </c>
      <c r="D52" s="70"/>
      <c r="E52" s="71"/>
      <c r="F52" s="72">
        <f t="shared" si="6"/>
        <v>0</v>
      </c>
      <c r="G52" s="73">
        <v>0</v>
      </c>
      <c r="H52" s="74">
        <v>0</v>
      </c>
      <c r="I52" s="73">
        <f t="shared" si="4"/>
        <v>0</v>
      </c>
      <c r="J52" s="67" t="str">
        <f t="shared" si="5"/>
        <v/>
      </c>
    </row>
    <row r="53" spans="2:10">
      <c r="B53" s="86" t="s">
        <v>653</v>
      </c>
      <c r="C53" s="87" t="s">
        <v>701</v>
      </c>
      <c r="D53" s="70"/>
      <c r="E53" s="71"/>
      <c r="F53" s="72">
        <f t="shared" si="6"/>
        <v>0</v>
      </c>
      <c r="G53" s="73">
        <v>0</v>
      </c>
      <c r="H53" s="74">
        <v>0</v>
      </c>
      <c r="I53" s="73">
        <f t="shared" si="4"/>
        <v>0</v>
      </c>
      <c r="J53" s="67" t="str">
        <f t="shared" si="5"/>
        <v/>
      </c>
    </row>
    <row r="54" spans="2:10">
      <c r="B54" s="86" t="s">
        <v>702</v>
      </c>
      <c r="C54" s="87" t="s">
        <v>704</v>
      </c>
      <c r="D54" s="70"/>
      <c r="E54" s="71"/>
      <c r="F54" s="72">
        <f t="shared" si="6"/>
        <v>0</v>
      </c>
      <c r="G54" s="73">
        <v>0</v>
      </c>
      <c r="H54" s="74">
        <v>0</v>
      </c>
      <c r="I54" s="73">
        <f t="shared" si="4"/>
        <v>0</v>
      </c>
      <c r="J54" s="67" t="str">
        <f t="shared" si="5"/>
        <v/>
      </c>
    </row>
    <row r="55" spans="2:10">
      <c r="B55" s="86" t="s">
        <v>738</v>
      </c>
      <c r="C55" s="87" t="s">
        <v>843</v>
      </c>
      <c r="D55" s="70"/>
      <c r="E55" s="71"/>
      <c r="F55" s="72">
        <f t="shared" si="6"/>
        <v>0</v>
      </c>
      <c r="G55" s="73">
        <v>0</v>
      </c>
      <c r="H55" s="74">
        <v>0</v>
      </c>
      <c r="I55" s="73">
        <f t="shared" si="4"/>
        <v>0</v>
      </c>
      <c r="J55" s="67" t="str">
        <f t="shared" si="5"/>
        <v/>
      </c>
    </row>
    <row r="56" spans="2:10">
      <c r="B56" s="86" t="s">
        <v>844</v>
      </c>
      <c r="C56" s="87" t="s">
        <v>903</v>
      </c>
      <c r="D56" s="70"/>
      <c r="E56" s="71"/>
      <c r="F56" s="72">
        <f t="shared" si="6"/>
        <v>0</v>
      </c>
      <c r="G56" s="73">
        <v>0</v>
      </c>
      <c r="H56" s="74">
        <v>0</v>
      </c>
      <c r="I56" s="73">
        <f t="shared" si="4"/>
        <v>0</v>
      </c>
      <c r="J56" s="67" t="str">
        <f t="shared" si="5"/>
        <v/>
      </c>
    </row>
    <row r="57" spans="2:10">
      <c r="B57" s="86" t="s">
        <v>904</v>
      </c>
      <c r="C57" s="87" t="s">
        <v>954</v>
      </c>
      <c r="D57" s="70"/>
      <c r="E57" s="71"/>
      <c r="F57" s="72">
        <f t="shared" si="6"/>
        <v>0</v>
      </c>
      <c r="G57" s="73">
        <v>0</v>
      </c>
      <c r="H57" s="74">
        <v>0</v>
      </c>
      <c r="I57" s="73">
        <f t="shared" si="4"/>
        <v>0</v>
      </c>
      <c r="J57" s="67" t="str">
        <f t="shared" si="5"/>
        <v/>
      </c>
    </row>
    <row r="58" spans="2:10">
      <c r="B58" s="86" t="s">
        <v>955</v>
      </c>
      <c r="C58" s="87" t="s">
        <v>985</v>
      </c>
      <c r="D58" s="70"/>
      <c r="E58" s="71"/>
      <c r="F58" s="72">
        <f t="shared" si="6"/>
        <v>0</v>
      </c>
      <c r="G58" s="73">
        <v>0</v>
      </c>
      <c r="H58" s="74">
        <v>0</v>
      </c>
      <c r="I58" s="73">
        <f t="shared" si="4"/>
        <v>0</v>
      </c>
      <c r="J58" s="67" t="str">
        <f t="shared" si="5"/>
        <v/>
      </c>
    </row>
    <row r="59" spans="2:10">
      <c r="B59" s="75" t="s">
        <v>19</v>
      </c>
      <c r="C59" s="76"/>
      <c r="D59" s="77"/>
      <c r="E59" s="78"/>
      <c r="F59" s="79">
        <f>SUM(F48:F58)</f>
        <v>0</v>
      </c>
      <c r="G59" s="88">
        <f>SUM(G48:G58)</f>
        <v>0</v>
      </c>
      <c r="H59" s="79">
        <f>SUM(H48:H58)</f>
        <v>0</v>
      </c>
      <c r="I59" s="88">
        <f>SUM(I48:I58)</f>
        <v>0</v>
      </c>
      <c r="J59" s="80" t="str">
        <f t="shared" ref="J59" si="7">IF(CelkemObjekty=0,"",F59/CelkemObjekty*100)</f>
        <v/>
      </c>
    </row>
    <row r="60" spans="2:10" ht="9" customHeight="1"/>
    <row r="61" spans="2:10" ht="6" customHeight="1"/>
    <row r="62" spans="2:10" ht="3" customHeight="1"/>
    <row r="63" spans="2:10" ht="6.75" customHeight="1"/>
    <row r="64" spans="2:10" ht="20.25" customHeight="1">
      <c r="B64" s="13" t="s">
        <v>23</v>
      </c>
      <c r="C64" s="53"/>
      <c r="D64" s="53"/>
      <c r="E64" s="53"/>
      <c r="F64" s="53"/>
      <c r="G64" s="53"/>
      <c r="H64" s="53"/>
      <c r="I64" s="53"/>
      <c r="J64" s="53"/>
    </row>
    <row r="65" spans="2:10" ht="9" customHeight="1"/>
    <row r="66" spans="2:10">
      <c r="B66" s="55" t="s">
        <v>24</v>
      </c>
      <c r="C66" s="56"/>
      <c r="D66" s="56"/>
      <c r="E66" s="58" t="s">
        <v>12</v>
      </c>
      <c r="F66" s="58" t="s">
        <v>25</v>
      </c>
      <c r="G66" s="59" t="s">
        <v>26</v>
      </c>
      <c r="H66" s="58" t="s">
        <v>27</v>
      </c>
      <c r="I66" s="59" t="s">
        <v>28</v>
      </c>
      <c r="J66" s="89" t="s">
        <v>29</v>
      </c>
    </row>
    <row r="67" spans="2:10">
      <c r="B67" s="60" t="s">
        <v>110</v>
      </c>
      <c r="C67" s="61" t="s">
        <v>111</v>
      </c>
      <c r="D67" s="62"/>
      <c r="E67" s="90" t="str">
        <f>IF(SUM(SoucetDilu)=0,"",SUM(F67:J67)/SUM(SoucetDilu)*100)</f>
        <v/>
      </c>
      <c r="F67" s="66">
        <v>0</v>
      </c>
      <c r="G67" s="65">
        <v>0</v>
      </c>
      <c r="H67" s="66">
        <v>0</v>
      </c>
      <c r="I67" s="65">
        <v>0</v>
      </c>
      <c r="J67" s="66">
        <v>0</v>
      </c>
    </row>
    <row r="68" spans="2:10">
      <c r="B68" s="68" t="s">
        <v>147</v>
      </c>
      <c r="C68" s="69" t="s">
        <v>148</v>
      </c>
      <c r="D68" s="70"/>
      <c r="E68" s="91" t="str">
        <f>IF(SUM(SoucetDilu)=0,"",SUM(F68:J68)/SUM(SoucetDilu)*100)</f>
        <v/>
      </c>
      <c r="F68" s="74">
        <v>0</v>
      </c>
      <c r="G68" s="73">
        <v>0</v>
      </c>
      <c r="H68" s="74">
        <v>0</v>
      </c>
      <c r="I68" s="73">
        <v>0</v>
      </c>
      <c r="J68" s="74">
        <v>0</v>
      </c>
    </row>
    <row r="69" spans="2:10">
      <c r="B69" s="68" t="s">
        <v>171</v>
      </c>
      <c r="C69" s="69" t="s">
        <v>172</v>
      </c>
      <c r="D69" s="70"/>
      <c r="E69" s="91" t="str">
        <f>IF(SUM(SoucetDilu)=0,"",SUM(F69:J69)/SUM(SoucetDilu)*100)</f>
        <v/>
      </c>
      <c r="F69" s="74">
        <v>0</v>
      </c>
      <c r="G69" s="73">
        <v>0</v>
      </c>
      <c r="H69" s="74">
        <v>0</v>
      </c>
      <c r="I69" s="73">
        <v>0</v>
      </c>
      <c r="J69" s="74">
        <v>0</v>
      </c>
    </row>
    <row r="70" spans="2:10">
      <c r="B70" s="68" t="s">
        <v>205</v>
      </c>
      <c r="C70" s="69" t="s">
        <v>206</v>
      </c>
      <c r="D70" s="70"/>
      <c r="E70" s="91" t="str">
        <f>IF(SUM(SoucetDilu)=0,"",SUM(F70:J70)/SUM(SoucetDilu)*100)</f>
        <v/>
      </c>
      <c r="F70" s="74">
        <v>0</v>
      </c>
      <c r="G70" s="73">
        <v>0</v>
      </c>
      <c r="H70" s="74">
        <v>0</v>
      </c>
      <c r="I70" s="73">
        <v>0</v>
      </c>
      <c r="J70" s="74">
        <v>0</v>
      </c>
    </row>
    <row r="71" spans="2:10">
      <c r="B71" s="68" t="s">
        <v>216</v>
      </c>
      <c r="C71" s="69" t="s">
        <v>217</v>
      </c>
      <c r="D71" s="70"/>
      <c r="E71" s="91" t="str">
        <f>IF(SUM(SoucetDilu)=0,"",SUM(F71:J71)/SUM(SoucetDilu)*100)</f>
        <v/>
      </c>
      <c r="F71" s="74">
        <v>0</v>
      </c>
      <c r="G71" s="73">
        <v>0</v>
      </c>
      <c r="H71" s="74">
        <v>0</v>
      </c>
      <c r="I71" s="73">
        <v>0</v>
      </c>
      <c r="J71" s="74">
        <v>0</v>
      </c>
    </row>
    <row r="72" spans="2:10">
      <c r="B72" s="68" t="s">
        <v>762</v>
      </c>
      <c r="C72" s="69" t="s">
        <v>763</v>
      </c>
      <c r="D72" s="70"/>
      <c r="E72" s="91" t="str">
        <f>IF(SUM(SoucetDilu)=0,"",SUM(F72:J72)/SUM(SoucetDilu)*100)</f>
        <v/>
      </c>
      <c r="F72" s="74">
        <v>0</v>
      </c>
      <c r="G72" s="73">
        <v>0</v>
      </c>
      <c r="H72" s="74">
        <v>0</v>
      </c>
      <c r="I72" s="73">
        <v>0</v>
      </c>
      <c r="J72" s="74">
        <v>0</v>
      </c>
    </row>
    <row r="73" spans="2:10">
      <c r="B73" s="68" t="s">
        <v>253</v>
      </c>
      <c r="C73" s="69" t="s">
        <v>254</v>
      </c>
      <c r="D73" s="70"/>
      <c r="E73" s="91" t="str">
        <f>IF(SUM(SoucetDilu)=0,"",SUM(F73:J73)/SUM(SoucetDilu)*100)</f>
        <v/>
      </c>
      <c r="F73" s="74">
        <v>0</v>
      </c>
      <c r="G73" s="73">
        <v>0</v>
      </c>
      <c r="H73" s="74">
        <v>0</v>
      </c>
      <c r="I73" s="73">
        <v>0</v>
      </c>
      <c r="J73" s="74">
        <v>0</v>
      </c>
    </row>
    <row r="74" spans="2:10">
      <c r="B74" s="68" t="s">
        <v>264</v>
      </c>
      <c r="C74" s="69" t="s">
        <v>265</v>
      </c>
      <c r="D74" s="70"/>
      <c r="E74" s="91" t="str">
        <f>IF(SUM(SoucetDilu)=0,"",SUM(F74:J74)/SUM(SoucetDilu)*100)</f>
        <v/>
      </c>
      <c r="F74" s="74">
        <v>0</v>
      </c>
      <c r="G74" s="73">
        <v>0</v>
      </c>
      <c r="H74" s="74">
        <v>0</v>
      </c>
      <c r="I74" s="73">
        <v>0</v>
      </c>
      <c r="J74" s="74">
        <v>0</v>
      </c>
    </row>
    <row r="75" spans="2:10">
      <c r="B75" s="68" t="s">
        <v>277</v>
      </c>
      <c r="C75" s="69" t="s">
        <v>278</v>
      </c>
      <c r="D75" s="70"/>
      <c r="E75" s="91" t="str">
        <f>IF(SUM(SoucetDilu)=0,"",SUM(F75:J75)/SUM(SoucetDilu)*100)</f>
        <v/>
      </c>
      <c r="F75" s="74">
        <v>0</v>
      </c>
      <c r="G75" s="73">
        <v>0</v>
      </c>
      <c r="H75" s="74">
        <v>0</v>
      </c>
      <c r="I75" s="73">
        <v>0</v>
      </c>
      <c r="J75" s="74">
        <v>0</v>
      </c>
    </row>
    <row r="76" spans="2:10">
      <c r="B76" s="68" t="s">
        <v>297</v>
      </c>
      <c r="C76" s="69" t="s">
        <v>298</v>
      </c>
      <c r="D76" s="70"/>
      <c r="E76" s="91" t="str">
        <f>IF(SUM(SoucetDilu)=0,"",SUM(F76:J76)/SUM(SoucetDilu)*100)</f>
        <v/>
      </c>
      <c r="F76" s="74">
        <v>0</v>
      </c>
      <c r="G76" s="73">
        <v>0</v>
      </c>
      <c r="H76" s="74">
        <v>0</v>
      </c>
      <c r="I76" s="73">
        <v>0</v>
      </c>
      <c r="J76" s="74">
        <v>0</v>
      </c>
    </row>
    <row r="77" spans="2:10">
      <c r="B77" s="68" t="s">
        <v>302</v>
      </c>
      <c r="C77" s="69" t="s">
        <v>303</v>
      </c>
      <c r="D77" s="70"/>
      <c r="E77" s="91" t="str">
        <f>IF(SUM(SoucetDilu)=0,"",SUM(F77:J77)/SUM(SoucetDilu)*100)</f>
        <v/>
      </c>
      <c r="F77" s="74">
        <v>0</v>
      </c>
      <c r="G77" s="73">
        <v>0</v>
      </c>
      <c r="H77" s="74">
        <v>0</v>
      </c>
      <c r="I77" s="73">
        <v>0</v>
      </c>
      <c r="J77" s="74">
        <v>0</v>
      </c>
    </row>
    <row r="78" spans="2:10">
      <c r="B78" s="68" t="s">
        <v>308</v>
      </c>
      <c r="C78" s="69" t="s">
        <v>309</v>
      </c>
      <c r="D78" s="70"/>
      <c r="E78" s="91" t="str">
        <f>IF(SUM(SoucetDilu)=0,"",SUM(F78:J78)/SUM(SoucetDilu)*100)</f>
        <v/>
      </c>
      <c r="F78" s="74">
        <v>0</v>
      </c>
      <c r="G78" s="73">
        <v>0</v>
      </c>
      <c r="H78" s="74">
        <v>0</v>
      </c>
      <c r="I78" s="73">
        <v>0</v>
      </c>
      <c r="J78" s="74">
        <v>0</v>
      </c>
    </row>
    <row r="79" spans="2:10">
      <c r="B79" s="68" t="s">
        <v>326</v>
      </c>
      <c r="C79" s="69" t="s">
        <v>327</v>
      </c>
      <c r="D79" s="70"/>
      <c r="E79" s="91" t="str">
        <f>IF(SUM(SoucetDilu)=0,"",SUM(F79:J79)/SUM(SoucetDilu)*100)</f>
        <v/>
      </c>
      <c r="F79" s="74">
        <v>0</v>
      </c>
      <c r="G79" s="73">
        <v>0</v>
      </c>
      <c r="H79" s="74">
        <v>0</v>
      </c>
      <c r="I79" s="73">
        <v>0</v>
      </c>
      <c r="J79" s="74">
        <v>0</v>
      </c>
    </row>
    <row r="80" spans="2:10">
      <c r="B80" s="68" t="s">
        <v>333</v>
      </c>
      <c r="C80" s="69" t="s">
        <v>334</v>
      </c>
      <c r="D80" s="70"/>
      <c r="E80" s="91" t="str">
        <f>IF(SUM(SoucetDilu)=0,"",SUM(F80:J80)/SUM(SoucetDilu)*100)</f>
        <v/>
      </c>
      <c r="F80" s="74">
        <v>0</v>
      </c>
      <c r="G80" s="73">
        <v>0</v>
      </c>
      <c r="H80" s="74">
        <v>0</v>
      </c>
      <c r="I80" s="73">
        <v>0</v>
      </c>
      <c r="J80" s="74">
        <v>0</v>
      </c>
    </row>
    <row r="81" spans="2:10">
      <c r="B81" s="68" t="s">
        <v>339</v>
      </c>
      <c r="C81" s="69" t="s">
        <v>340</v>
      </c>
      <c r="D81" s="70"/>
      <c r="E81" s="91" t="str">
        <f>IF(SUM(SoucetDilu)=0,"",SUM(F81:J81)/SUM(SoucetDilu)*100)</f>
        <v/>
      </c>
      <c r="F81" s="74">
        <v>0</v>
      </c>
      <c r="G81" s="73">
        <v>0</v>
      </c>
      <c r="H81" s="74">
        <v>0</v>
      </c>
      <c r="I81" s="73">
        <v>0</v>
      </c>
      <c r="J81" s="74">
        <v>0</v>
      </c>
    </row>
    <row r="82" spans="2:10">
      <c r="B82" s="68" t="s">
        <v>345</v>
      </c>
      <c r="C82" s="69" t="s">
        <v>346</v>
      </c>
      <c r="D82" s="70"/>
      <c r="E82" s="91" t="str">
        <f>IF(SUM(SoucetDilu)=0,"",SUM(F82:J82)/SUM(SoucetDilu)*100)</f>
        <v/>
      </c>
      <c r="F82" s="74">
        <v>0</v>
      </c>
      <c r="G82" s="73">
        <v>0</v>
      </c>
      <c r="H82" s="74">
        <v>0</v>
      </c>
      <c r="I82" s="73">
        <v>0</v>
      </c>
      <c r="J82" s="74">
        <v>0</v>
      </c>
    </row>
    <row r="83" spans="2:10">
      <c r="B83" s="68" t="s">
        <v>613</v>
      </c>
      <c r="C83" s="69" t="s">
        <v>614</v>
      </c>
      <c r="D83" s="70"/>
      <c r="E83" s="91" t="str">
        <f>IF(SUM(SoucetDilu)=0,"",SUM(F83:J83)/SUM(SoucetDilu)*100)</f>
        <v/>
      </c>
      <c r="F83" s="74">
        <v>0</v>
      </c>
      <c r="G83" s="73">
        <v>0</v>
      </c>
      <c r="H83" s="74">
        <v>0</v>
      </c>
      <c r="I83" s="73">
        <v>0</v>
      </c>
      <c r="J83" s="74">
        <v>0</v>
      </c>
    </row>
    <row r="84" spans="2:10">
      <c r="B84" s="68" t="s">
        <v>351</v>
      </c>
      <c r="C84" s="69" t="s">
        <v>352</v>
      </c>
      <c r="D84" s="70"/>
      <c r="E84" s="91" t="str">
        <f>IF(SUM(SoucetDilu)=0,"",SUM(F84:J84)/SUM(SoucetDilu)*100)</f>
        <v/>
      </c>
      <c r="F84" s="74">
        <v>0</v>
      </c>
      <c r="G84" s="73">
        <v>0</v>
      </c>
      <c r="H84" s="74">
        <v>0</v>
      </c>
      <c r="I84" s="73">
        <v>0</v>
      </c>
      <c r="J84" s="74">
        <v>0</v>
      </c>
    </row>
    <row r="85" spans="2:10">
      <c r="B85" s="68" t="s">
        <v>365</v>
      </c>
      <c r="C85" s="69" t="s">
        <v>366</v>
      </c>
      <c r="D85" s="70"/>
      <c r="E85" s="91" t="str">
        <f>IF(SUM(SoucetDilu)=0,"",SUM(F85:J85)/SUM(SoucetDilu)*100)</f>
        <v/>
      </c>
      <c r="F85" s="74">
        <v>0</v>
      </c>
      <c r="G85" s="73">
        <v>0</v>
      </c>
      <c r="H85" s="74">
        <v>0</v>
      </c>
      <c r="I85" s="73">
        <v>0</v>
      </c>
      <c r="J85" s="74">
        <v>0</v>
      </c>
    </row>
    <row r="86" spans="2:10">
      <c r="B86" s="68" t="s">
        <v>371</v>
      </c>
      <c r="C86" s="69" t="s">
        <v>372</v>
      </c>
      <c r="D86" s="70"/>
      <c r="E86" s="91" t="str">
        <f>IF(SUM(SoucetDilu)=0,"",SUM(F86:J86)/SUM(SoucetDilu)*100)</f>
        <v/>
      </c>
      <c r="F86" s="74">
        <v>0</v>
      </c>
      <c r="G86" s="73">
        <v>0</v>
      </c>
      <c r="H86" s="74">
        <v>0</v>
      </c>
      <c r="I86" s="73">
        <v>0</v>
      </c>
      <c r="J86" s="74">
        <v>0</v>
      </c>
    </row>
    <row r="87" spans="2:10">
      <c r="B87" s="68" t="s">
        <v>830</v>
      </c>
      <c r="C87" s="69" t="s">
        <v>831</v>
      </c>
      <c r="D87" s="70"/>
      <c r="E87" s="91" t="str">
        <f>IF(SUM(SoucetDilu)=0,"",SUM(F87:J87)/SUM(SoucetDilu)*100)</f>
        <v/>
      </c>
      <c r="F87" s="74">
        <v>0</v>
      </c>
      <c r="G87" s="73">
        <v>0</v>
      </c>
      <c r="H87" s="74">
        <v>0</v>
      </c>
      <c r="I87" s="73">
        <v>0</v>
      </c>
      <c r="J87" s="74">
        <v>0</v>
      </c>
    </row>
    <row r="88" spans="2:10">
      <c r="B88" s="68" t="s">
        <v>435</v>
      </c>
      <c r="C88" s="69" t="s">
        <v>436</v>
      </c>
      <c r="D88" s="70"/>
      <c r="E88" s="91" t="str">
        <f>IF(SUM(SoucetDilu)=0,"",SUM(F88:J88)/SUM(SoucetDilu)*100)</f>
        <v/>
      </c>
      <c r="F88" s="74">
        <v>0</v>
      </c>
      <c r="G88" s="73">
        <v>0</v>
      </c>
      <c r="H88" s="74">
        <v>0</v>
      </c>
      <c r="I88" s="73">
        <v>0</v>
      </c>
      <c r="J88" s="74">
        <v>0</v>
      </c>
    </row>
    <row r="89" spans="2:10">
      <c r="B89" s="68" t="s">
        <v>378</v>
      </c>
      <c r="C89" s="69" t="s">
        <v>379</v>
      </c>
      <c r="D89" s="70"/>
      <c r="E89" s="91" t="str">
        <f>IF(SUM(SoucetDilu)=0,"",SUM(F89:J89)/SUM(SoucetDilu)*100)</f>
        <v/>
      </c>
      <c r="F89" s="74">
        <v>0</v>
      </c>
      <c r="G89" s="73">
        <v>0</v>
      </c>
      <c r="H89" s="74">
        <v>0</v>
      </c>
      <c r="I89" s="73">
        <v>0</v>
      </c>
      <c r="J89" s="74">
        <v>0</v>
      </c>
    </row>
    <row r="90" spans="2:10">
      <c r="B90" s="68" t="s">
        <v>384</v>
      </c>
      <c r="C90" s="69" t="s">
        <v>385</v>
      </c>
      <c r="D90" s="70"/>
      <c r="E90" s="91" t="str">
        <f>IF(SUM(SoucetDilu)=0,"",SUM(F90:J90)/SUM(SoucetDilu)*100)</f>
        <v/>
      </c>
      <c r="F90" s="74">
        <v>0</v>
      </c>
      <c r="G90" s="73">
        <v>0</v>
      </c>
      <c r="H90" s="74">
        <v>0</v>
      </c>
      <c r="I90" s="73">
        <v>0</v>
      </c>
      <c r="J90" s="74">
        <v>0</v>
      </c>
    </row>
    <row r="91" spans="2:10">
      <c r="B91" s="68" t="s">
        <v>403</v>
      </c>
      <c r="C91" s="69" t="s">
        <v>404</v>
      </c>
      <c r="D91" s="70"/>
      <c r="E91" s="91" t="str">
        <f>IF(SUM(SoucetDilu)=0,"",SUM(F91:J91)/SUM(SoucetDilu)*100)</f>
        <v/>
      </c>
      <c r="F91" s="74">
        <v>0</v>
      </c>
      <c r="G91" s="73">
        <v>0</v>
      </c>
      <c r="H91" s="74">
        <v>0</v>
      </c>
      <c r="I91" s="73">
        <v>0</v>
      </c>
      <c r="J91" s="74">
        <v>0</v>
      </c>
    </row>
    <row r="92" spans="2:10">
      <c r="B92" s="68" t="s">
        <v>409</v>
      </c>
      <c r="C92" s="69" t="s">
        <v>410</v>
      </c>
      <c r="D92" s="70"/>
      <c r="E92" s="91" t="str">
        <f>IF(SUM(SoucetDilu)=0,"",SUM(F92:J92)/SUM(SoucetDilu)*100)</f>
        <v/>
      </c>
      <c r="F92" s="74">
        <v>0</v>
      </c>
      <c r="G92" s="73">
        <v>0</v>
      </c>
      <c r="H92" s="74">
        <v>0</v>
      </c>
      <c r="I92" s="73">
        <v>0</v>
      </c>
      <c r="J92" s="74">
        <v>0</v>
      </c>
    </row>
    <row r="93" spans="2:10">
      <c r="B93" s="68" t="s">
        <v>414</v>
      </c>
      <c r="C93" s="69" t="s">
        <v>415</v>
      </c>
      <c r="D93" s="70"/>
      <c r="E93" s="91" t="str">
        <f>IF(SUM(SoucetDilu)=0,"",SUM(F93:J93)/SUM(SoucetDilu)*100)</f>
        <v/>
      </c>
      <c r="F93" s="74">
        <v>0</v>
      </c>
      <c r="G93" s="73">
        <v>0</v>
      </c>
      <c r="H93" s="74">
        <v>0</v>
      </c>
      <c r="I93" s="73">
        <v>0</v>
      </c>
      <c r="J93" s="74">
        <v>0</v>
      </c>
    </row>
    <row r="94" spans="2:10">
      <c r="B94" s="68" t="s">
        <v>424</v>
      </c>
      <c r="C94" s="69" t="s">
        <v>425</v>
      </c>
      <c r="D94" s="70"/>
      <c r="E94" s="91" t="str">
        <f>IF(SUM(SoucetDilu)=0,"",SUM(F94:J94)/SUM(SoucetDilu)*100)</f>
        <v/>
      </c>
      <c r="F94" s="74">
        <v>0</v>
      </c>
      <c r="G94" s="73">
        <v>0</v>
      </c>
      <c r="H94" s="74">
        <v>0</v>
      </c>
      <c r="I94" s="73">
        <v>0</v>
      </c>
      <c r="J94" s="74">
        <v>0</v>
      </c>
    </row>
    <row r="95" spans="2:10">
      <c r="B95" s="68" t="s">
        <v>430</v>
      </c>
      <c r="C95" s="69" t="s">
        <v>431</v>
      </c>
      <c r="D95" s="70"/>
      <c r="E95" s="91" t="str">
        <f>IF(SUM(SoucetDilu)=0,"",SUM(F95:J95)/SUM(SoucetDilu)*100)</f>
        <v/>
      </c>
      <c r="F95" s="74">
        <v>0</v>
      </c>
      <c r="G95" s="73">
        <v>0</v>
      </c>
      <c r="H95" s="74">
        <v>0</v>
      </c>
      <c r="I95" s="73">
        <v>0</v>
      </c>
      <c r="J95" s="74">
        <v>0</v>
      </c>
    </row>
    <row r="96" spans="2:10">
      <c r="B96" s="68" t="s">
        <v>447</v>
      </c>
      <c r="C96" s="69" t="s">
        <v>448</v>
      </c>
      <c r="D96" s="70"/>
      <c r="E96" s="91" t="str">
        <f>IF(SUM(SoucetDilu)=0,"",SUM(F96:J96)/SUM(SoucetDilu)*100)</f>
        <v/>
      </c>
      <c r="F96" s="74">
        <v>0</v>
      </c>
      <c r="G96" s="73">
        <v>0</v>
      </c>
      <c r="H96" s="74">
        <v>0</v>
      </c>
      <c r="I96" s="73">
        <v>0</v>
      </c>
      <c r="J96" s="74">
        <v>0</v>
      </c>
    </row>
    <row r="97" spans="2:10">
      <c r="B97" s="68" t="s">
        <v>440</v>
      </c>
      <c r="C97" s="69" t="s">
        <v>441</v>
      </c>
      <c r="D97" s="70"/>
      <c r="E97" s="91" t="str">
        <f>IF(SUM(SoucetDilu)=0,"",SUM(F97:J97)/SUM(SoucetDilu)*100)</f>
        <v/>
      </c>
      <c r="F97" s="74">
        <v>0</v>
      </c>
      <c r="G97" s="73">
        <v>0</v>
      </c>
      <c r="H97" s="74">
        <v>0</v>
      </c>
      <c r="I97" s="73">
        <v>0</v>
      </c>
      <c r="J97" s="74">
        <v>0</v>
      </c>
    </row>
    <row r="98" spans="2:10">
      <c r="B98" s="75" t="s">
        <v>19</v>
      </c>
      <c r="C98" s="76"/>
      <c r="D98" s="77"/>
      <c r="E98" s="92" t="str">
        <f>IF(SUM(SoucetDilu)=0,"",SUM(F98:J98)/SUM(SoucetDilu)*100)</f>
        <v/>
      </c>
      <c r="F98" s="79">
        <f>SUM(F67:F97)</f>
        <v>0</v>
      </c>
      <c r="G98" s="88">
        <f>SUM(G67:G97)</f>
        <v>0</v>
      </c>
      <c r="H98" s="79">
        <f>SUM(H67:H97)</f>
        <v>0</v>
      </c>
      <c r="I98" s="88">
        <f>SUM(I67:I97)</f>
        <v>0</v>
      </c>
      <c r="J98" s="79">
        <f>SUM(J67:J97)</f>
        <v>0</v>
      </c>
    </row>
    <row r="100" spans="2:10" ht="2.25" customHeight="1"/>
    <row r="101" spans="2:10" ht="1.5" customHeight="1"/>
    <row r="102" spans="2:10" ht="0.75" customHeight="1"/>
    <row r="103" spans="2:10" ht="0.75" customHeight="1"/>
    <row r="104" spans="2:10" ht="0.75" customHeight="1"/>
    <row r="105" spans="2:10" ht="18">
      <c r="B105" s="13" t="s">
        <v>30</v>
      </c>
      <c r="C105" s="53"/>
      <c r="D105" s="53"/>
      <c r="E105" s="53"/>
      <c r="F105" s="53"/>
      <c r="G105" s="53"/>
      <c r="H105" s="53"/>
      <c r="I105" s="53"/>
      <c r="J105" s="53"/>
    </row>
    <row r="107" spans="2:10">
      <c r="B107" s="55" t="s">
        <v>31</v>
      </c>
      <c r="C107" s="56"/>
      <c r="D107" s="56"/>
      <c r="E107" s="93"/>
      <c r="F107" s="94"/>
      <c r="G107" s="59"/>
      <c r="H107" s="58" t="s">
        <v>17</v>
      </c>
      <c r="I107" s="1"/>
      <c r="J107" s="1"/>
    </row>
    <row r="108" spans="2:10">
      <c r="B108" s="60" t="s">
        <v>157</v>
      </c>
      <c r="C108" s="61"/>
      <c r="D108" s="62"/>
      <c r="E108" s="95"/>
      <c r="F108" s="96"/>
      <c r="G108" s="65"/>
      <c r="H108" s="66">
        <v>0</v>
      </c>
      <c r="I108" s="1"/>
      <c r="J108" s="1"/>
    </row>
    <row r="109" spans="2:10">
      <c r="B109" s="68" t="s">
        <v>158</v>
      </c>
      <c r="C109" s="69"/>
      <c r="D109" s="70"/>
      <c r="E109" s="97"/>
      <c r="F109" s="98"/>
      <c r="G109" s="73"/>
      <c r="H109" s="74">
        <v>0</v>
      </c>
      <c r="I109" s="1"/>
      <c r="J109" s="1"/>
    </row>
    <row r="110" spans="2:10">
      <c r="B110" s="68" t="s">
        <v>159</v>
      </c>
      <c r="C110" s="69"/>
      <c r="D110" s="70"/>
      <c r="E110" s="97"/>
      <c r="F110" s="98"/>
      <c r="G110" s="73"/>
      <c r="H110" s="74">
        <v>0</v>
      </c>
      <c r="I110" s="1"/>
      <c r="J110" s="1"/>
    </row>
    <row r="111" spans="2:10">
      <c r="B111" s="68" t="s">
        <v>160</v>
      </c>
      <c r="C111" s="69"/>
      <c r="D111" s="70"/>
      <c r="E111" s="97"/>
      <c r="F111" s="98"/>
      <c r="G111" s="73"/>
      <c r="H111" s="74">
        <v>0</v>
      </c>
      <c r="I111" s="1"/>
      <c r="J111" s="1"/>
    </row>
    <row r="112" spans="2:10">
      <c r="B112" s="68" t="s">
        <v>161</v>
      </c>
      <c r="C112" s="69"/>
      <c r="D112" s="70"/>
      <c r="E112" s="97"/>
      <c r="F112" s="98"/>
      <c r="G112" s="73"/>
      <c r="H112" s="74">
        <v>0</v>
      </c>
      <c r="I112" s="1"/>
      <c r="J112" s="1"/>
    </row>
    <row r="113" spans="2:10">
      <c r="B113" s="68" t="s">
        <v>162</v>
      </c>
      <c r="C113" s="69"/>
      <c r="D113" s="70"/>
      <c r="E113" s="97"/>
      <c r="F113" s="98"/>
      <c r="G113" s="73"/>
      <c r="H113" s="74">
        <v>0</v>
      </c>
      <c r="I113" s="1"/>
      <c r="J113" s="1"/>
    </row>
    <row r="114" spans="2:10">
      <c r="B114" s="68" t="s">
        <v>163</v>
      </c>
      <c r="C114" s="69"/>
      <c r="D114" s="70"/>
      <c r="E114" s="97"/>
      <c r="F114" s="98"/>
      <c r="G114" s="73"/>
      <c r="H114" s="74">
        <v>0</v>
      </c>
      <c r="I114" s="1"/>
      <c r="J114" s="1"/>
    </row>
    <row r="115" spans="2:10">
      <c r="B115" s="68" t="s">
        <v>164</v>
      </c>
      <c r="C115" s="69"/>
      <c r="D115" s="70"/>
      <c r="E115" s="97"/>
      <c r="F115" s="98"/>
      <c r="G115" s="73"/>
      <c r="H115" s="74">
        <v>0</v>
      </c>
      <c r="I115" s="1"/>
      <c r="J115" s="1"/>
    </row>
    <row r="116" spans="2:10">
      <c r="B116" s="75" t="s">
        <v>19</v>
      </c>
      <c r="C116" s="76"/>
      <c r="D116" s="77"/>
      <c r="E116" s="99"/>
      <c r="F116" s="100"/>
      <c r="G116" s="88"/>
      <c r="H116" s="79">
        <f>SUM(H108:H115)</f>
        <v>0</v>
      </c>
      <c r="I116" s="1"/>
      <c r="J116" s="1"/>
    </row>
    <row r="117" spans="2:10">
      <c r="I117" s="1"/>
      <c r="J117" s="1"/>
    </row>
  </sheetData>
  <sortState ref="B831:K861">
    <sortCondition ref="B831"/>
  </sortState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List4"/>
  <dimension ref="A1:CB278"/>
  <sheetViews>
    <sheetView showGridLines="0" showZeros="0" zoomScaleNormal="100" zoomScaleSheetLayoutView="100" workbookViewId="0">
      <selection activeCell="J1" sqref="J1:J65536 K1:K65536"/>
    </sheetView>
  </sheetViews>
  <sheetFormatPr defaultRowHeight="12.75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hidden="1" customWidth="1"/>
    <col min="9" max="9" width="11.5703125" style="261" hidden="1" customWidth="1"/>
    <col min="10" max="10" width="11" style="261" hidden="1" customWidth="1"/>
    <col min="11" max="11" width="10.42578125" style="261" hidden="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>
      <c r="A1" s="260" t="s">
        <v>101</v>
      </c>
      <c r="B1" s="260"/>
      <c r="C1" s="260"/>
      <c r="D1" s="260"/>
      <c r="E1" s="260"/>
      <c r="F1" s="260"/>
      <c r="G1" s="260"/>
    </row>
    <row r="2" spans="1:80" ht="14.25" customHeight="1" thickBot="1">
      <c r="B2" s="262"/>
      <c r="C2" s="263"/>
      <c r="D2" s="263"/>
      <c r="E2" s="264"/>
      <c r="F2" s="263"/>
      <c r="G2" s="263"/>
    </row>
    <row r="3" spans="1:80" ht="13.5" thickTop="1">
      <c r="A3" s="205" t="s">
        <v>2</v>
      </c>
      <c r="B3" s="206"/>
      <c r="C3" s="207" t="s">
        <v>104</v>
      </c>
      <c r="D3" s="265"/>
      <c r="E3" s="266" t="s">
        <v>85</v>
      </c>
      <c r="F3" s="267" t="str">
        <f>'SO 02 42-2019 Rek'!H1</f>
        <v>42-2019</v>
      </c>
      <c r="G3" s="268"/>
    </row>
    <row r="4" spans="1:80" ht="13.5" thickBot="1">
      <c r="A4" s="269" t="s">
        <v>76</v>
      </c>
      <c r="B4" s="214"/>
      <c r="C4" s="215" t="s">
        <v>459</v>
      </c>
      <c r="D4" s="270"/>
      <c r="E4" s="271" t="str">
        <f>'SO 02 42-2019 Rek'!G2</f>
        <v>Stanoviště ST 22- Francouzská 2</v>
      </c>
      <c r="F4" s="272"/>
      <c r="G4" s="273"/>
    </row>
    <row r="5" spans="1:80" ht="13.5" thickTop="1">
      <c r="A5" s="274"/>
      <c r="G5" s="276"/>
    </row>
    <row r="6" spans="1:80" ht="27" customHeight="1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>
      <c r="A7" s="282" t="s">
        <v>97</v>
      </c>
      <c r="B7" s="283" t="s">
        <v>171</v>
      </c>
      <c r="C7" s="284" t="s">
        <v>172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>
      <c r="A8" s="293">
        <v>1</v>
      </c>
      <c r="B8" s="294" t="s">
        <v>174</v>
      </c>
      <c r="C8" s="295" t="s">
        <v>175</v>
      </c>
      <c r="D8" s="296" t="s">
        <v>176</v>
      </c>
      <c r="E8" s="297">
        <v>10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>
        <v>0</v>
      </c>
      <c r="K8" s="300">
        <f>E8*J8</f>
        <v>0</v>
      </c>
      <c r="O8" s="292">
        <v>2</v>
      </c>
      <c r="AA8" s="261">
        <v>1</v>
      </c>
      <c r="AB8" s="261">
        <v>1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1</v>
      </c>
    </row>
    <row r="9" spans="1:80">
      <c r="A9" s="293">
        <v>2</v>
      </c>
      <c r="B9" s="294" t="s">
        <v>177</v>
      </c>
      <c r="C9" s="295" t="s">
        <v>178</v>
      </c>
      <c r="D9" s="296" t="s">
        <v>109</v>
      </c>
      <c r="E9" s="297">
        <v>1.5</v>
      </c>
      <c r="F9" s="297">
        <v>0</v>
      </c>
      <c r="G9" s="298">
        <f>E9*F9</f>
        <v>0</v>
      </c>
      <c r="H9" s="299">
        <v>0</v>
      </c>
      <c r="I9" s="300">
        <f>E9*H9</f>
        <v>0</v>
      </c>
      <c r="J9" s="299">
        <v>0</v>
      </c>
      <c r="K9" s="300">
        <f>E9*J9</f>
        <v>0</v>
      </c>
      <c r="O9" s="292">
        <v>2</v>
      </c>
      <c r="AA9" s="261">
        <v>1</v>
      </c>
      <c r="AB9" s="261">
        <v>1</v>
      </c>
      <c r="AC9" s="261">
        <v>1</v>
      </c>
      <c r="AZ9" s="261">
        <v>1</v>
      </c>
      <c r="BA9" s="261">
        <f>IF(AZ9=1,G9,0)</f>
        <v>0</v>
      </c>
      <c r="BB9" s="261">
        <f>IF(AZ9=2,G9,0)</f>
        <v>0</v>
      </c>
      <c r="BC9" s="261">
        <f>IF(AZ9=3,G9,0)</f>
        <v>0</v>
      </c>
      <c r="BD9" s="261">
        <f>IF(AZ9=4,G9,0)</f>
        <v>0</v>
      </c>
      <c r="BE9" s="261">
        <f>IF(AZ9=5,G9,0)</f>
        <v>0</v>
      </c>
      <c r="CA9" s="292">
        <v>1</v>
      </c>
      <c r="CB9" s="292">
        <v>1</v>
      </c>
    </row>
    <row r="10" spans="1:80">
      <c r="A10" s="293">
        <v>3</v>
      </c>
      <c r="B10" s="294" t="s">
        <v>460</v>
      </c>
      <c r="C10" s="295" t="s">
        <v>461</v>
      </c>
      <c r="D10" s="296" t="s">
        <v>181</v>
      </c>
      <c r="E10" s="297">
        <v>2</v>
      </c>
      <c r="F10" s="297">
        <v>0</v>
      </c>
      <c r="G10" s="298">
        <f>E10*F10</f>
        <v>0</v>
      </c>
      <c r="H10" s="299">
        <v>0</v>
      </c>
      <c r="I10" s="300">
        <f>E10*H10</f>
        <v>0</v>
      </c>
      <c r="J10" s="299">
        <v>0</v>
      </c>
      <c r="K10" s="300">
        <f>E10*J10</f>
        <v>0</v>
      </c>
      <c r="O10" s="292">
        <v>2</v>
      </c>
      <c r="AA10" s="261">
        <v>1</v>
      </c>
      <c r="AB10" s="261">
        <v>1</v>
      </c>
      <c r="AC10" s="261">
        <v>1</v>
      </c>
      <c r="AZ10" s="261">
        <v>1</v>
      </c>
      <c r="BA10" s="261">
        <f>IF(AZ10=1,G10,0)</f>
        <v>0</v>
      </c>
      <c r="BB10" s="261">
        <f>IF(AZ10=2,G10,0)</f>
        <v>0</v>
      </c>
      <c r="BC10" s="261">
        <f>IF(AZ10=3,G10,0)</f>
        <v>0</v>
      </c>
      <c r="BD10" s="261">
        <f>IF(AZ10=4,G10,0)</f>
        <v>0</v>
      </c>
      <c r="BE10" s="261">
        <f>IF(AZ10=5,G10,0)</f>
        <v>0</v>
      </c>
      <c r="CA10" s="292">
        <v>1</v>
      </c>
      <c r="CB10" s="292">
        <v>1</v>
      </c>
    </row>
    <row r="11" spans="1:80">
      <c r="A11" s="293">
        <v>4</v>
      </c>
      <c r="B11" s="294" t="s">
        <v>179</v>
      </c>
      <c r="C11" s="295" t="s">
        <v>462</v>
      </c>
      <c r="D11" s="296" t="s">
        <v>181</v>
      </c>
      <c r="E11" s="297">
        <v>2</v>
      </c>
      <c r="F11" s="297">
        <v>0</v>
      </c>
      <c r="G11" s="298">
        <f>E11*F11</f>
        <v>0</v>
      </c>
      <c r="H11" s="299">
        <v>0</v>
      </c>
      <c r="I11" s="300">
        <f>E11*H11</f>
        <v>0</v>
      </c>
      <c r="J11" s="299">
        <v>0</v>
      </c>
      <c r="K11" s="300">
        <f>E11*J11</f>
        <v>0</v>
      </c>
      <c r="O11" s="292">
        <v>2</v>
      </c>
      <c r="AA11" s="261">
        <v>1</v>
      </c>
      <c r="AB11" s="261">
        <v>1</v>
      </c>
      <c r="AC11" s="261">
        <v>1</v>
      </c>
      <c r="AZ11" s="261">
        <v>1</v>
      </c>
      <c r="BA11" s="261">
        <f>IF(AZ11=1,G11,0)</f>
        <v>0</v>
      </c>
      <c r="BB11" s="261">
        <f>IF(AZ11=2,G11,0)</f>
        <v>0</v>
      </c>
      <c r="BC11" s="261">
        <f>IF(AZ11=3,G11,0)</f>
        <v>0</v>
      </c>
      <c r="BD11" s="261">
        <f>IF(AZ11=4,G11,0)</f>
        <v>0</v>
      </c>
      <c r="BE11" s="261">
        <f>IF(AZ11=5,G11,0)</f>
        <v>0</v>
      </c>
      <c r="CA11" s="292">
        <v>1</v>
      </c>
      <c r="CB11" s="292">
        <v>1</v>
      </c>
    </row>
    <row r="12" spans="1:80">
      <c r="A12" s="301"/>
      <c r="B12" s="302"/>
      <c r="C12" s="303" t="s">
        <v>463</v>
      </c>
      <c r="D12" s="304"/>
      <c r="E12" s="304"/>
      <c r="F12" s="304"/>
      <c r="G12" s="305"/>
      <c r="I12" s="306"/>
      <c r="K12" s="306"/>
      <c r="L12" s="307" t="s">
        <v>463</v>
      </c>
      <c r="O12" s="292">
        <v>3</v>
      </c>
    </row>
    <row r="13" spans="1:80">
      <c r="A13" s="293">
        <v>5</v>
      </c>
      <c r="B13" s="294" t="s">
        <v>464</v>
      </c>
      <c r="C13" s="295" t="s">
        <v>465</v>
      </c>
      <c r="D13" s="296" t="s">
        <v>181</v>
      </c>
      <c r="E13" s="297">
        <v>2</v>
      </c>
      <c r="F13" s="297">
        <v>0</v>
      </c>
      <c r="G13" s="298">
        <f>E13*F13</f>
        <v>0</v>
      </c>
      <c r="H13" s="299">
        <v>1E-4</v>
      </c>
      <c r="I13" s="300">
        <f>E13*H13</f>
        <v>2.0000000000000001E-4</v>
      </c>
      <c r="J13" s="299">
        <v>0</v>
      </c>
      <c r="K13" s="300">
        <f>E13*J13</f>
        <v>0</v>
      </c>
      <c r="O13" s="292">
        <v>2</v>
      </c>
      <c r="AA13" s="261">
        <v>1</v>
      </c>
      <c r="AB13" s="261">
        <v>1</v>
      </c>
      <c r="AC13" s="261">
        <v>1</v>
      </c>
      <c r="AZ13" s="261">
        <v>1</v>
      </c>
      <c r="BA13" s="261">
        <f>IF(AZ13=1,G13,0)</f>
        <v>0</v>
      </c>
      <c r="BB13" s="261">
        <f>IF(AZ13=2,G13,0)</f>
        <v>0</v>
      </c>
      <c r="BC13" s="261">
        <f>IF(AZ13=3,G13,0)</f>
        <v>0</v>
      </c>
      <c r="BD13" s="261">
        <f>IF(AZ13=4,G13,0)</f>
        <v>0</v>
      </c>
      <c r="BE13" s="261">
        <f>IF(AZ13=5,G13,0)</f>
        <v>0</v>
      </c>
      <c r="CA13" s="292">
        <v>1</v>
      </c>
      <c r="CB13" s="292">
        <v>1</v>
      </c>
    </row>
    <row r="14" spans="1:80">
      <c r="A14" s="293">
        <v>6</v>
      </c>
      <c r="B14" s="294" t="s">
        <v>182</v>
      </c>
      <c r="C14" s="295" t="s">
        <v>183</v>
      </c>
      <c r="D14" s="296" t="s">
        <v>176</v>
      </c>
      <c r="E14" s="297">
        <v>12.5</v>
      </c>
      <c r="F14" s="297">
        <v>0</v>
      </c>
      <c r="G14" s="298">
        <f>E14*F14</f>
        <v>0</v>
      </c>
      <c r="H14" s="299">
        <v>0</v>
      </c>
      <c r="I14" s="300">
        <f>E14*H14</f>
        <v>0</v>
      </c>
      <c r="J14" s="299">
        <v>-0.13800000000000001</v>
      </c>
      <c r="K14" s="300">
        <f>E14*J14</f>
        <v>-1.7250000000000001</v>
      </c>
      <c r="O14" s="292">
        <v>2</v>
      </c>
      <c r="AA14" s="261">
        <v>1</v>
      </c>
      <c r="AB14" s="261">
        <v>1</v>
      </c>
      <c r="AC14" s="261">
        <v>1</v>
      </c>
      <c r="AZ14" s="261">
        <v>1</v>
      </c>
      <c r="BA14" s="261">
        <f>IF(AZ14=1,G14,0)</f>
        <v>0</v>
      </c>
      <c r="BB14" s="261">
        <f>IF(AZ14=2,G14,0)</f>
        <v>0</v>
      </c>
      <c r="BC14" s="261">
        <f>IF(AZ14=3,G14,0)</f>
        <v>0</v>
      </c>
      <c r="BD14" s="261">
        <f>IF(AZ14=4,G14,0)</f>
        <v>0</v>
      </c>
      <c r="BE14" s="261">
        <f>IF(AZ14=5,G14,0)</f>
        <v>0</v>
      </c>
      <c r="CA14" s="292">
        <v>1</v>
      </c>
      <c r="CB14" s="292">
        <v>1</v>
      </c>
    </row>
    <row r="15" spans="1:80">
      <c r="A15" s="301"/>
      <c r="B15" s="302"/>
      <c r="C15" s="303" t="s">
        <v>184</v>
      </c>
      <c r="D15" s="304"/>
      <c r="E15" s="304"/>
      <c r="F15" s="304"/>
      <c r="G15" s="305"/>
      <c r="I15" s="306"/>
      <c r="K15" s="306"/>
      <c r="L15" s="307" t="s">
        <v>184</v>
      </c>
      <c r="O15" s="292">
        <v>3</v>
      </c>
    </row>
    <row r="16" spans="1:80">
      <c r="A16" s="293">
        <v>7</v>
      </c>
      <c r="B16" s="294" t="s">
        <v>185</v>
      </c>
      <c r="C16" s="295" t="s">
        <v>186</v>
      </c>
      <c r="D16" s="296" t="s">
        <v>176</v>
      </c>
      <c r="E16" s="297">
        <v>12.5</v>
      </c>
      <c r="F16" s="297">
        <v>0</v>
      </c>
      <c r="G16" s="298">
        <f>E16*F16</f>
        <v>0</v>
      </c>
      <c r="H16" s="299">
        <v>0</v>
      </c>
      <c r="I16" s="300">
        <f>E16*H16</f>
        <v>0</v>
      </c>
      <c r="J16" s="299">
        <v>-0.39600000000000002</v>
      </c>
      <c r="K16" s="300">
        <f>E16*J16</f>
        <v>-4.95</v>
      </c>
      <c r="O16" s="292">
        <v>2</v>
      </c>
      <c r="AA16" s="261">
        <v>1</v>
      </c>
      <c r="AB16" s="261">
        <v>1</v>
      </c>
      <c r="AC16" s="261">
        <v>1</v>
      </c>
      <c r="AZ16" s="261">
        <v>1</v>
      </c>
      <c r="BA16" s="261">
        <f>IF(AZ16=1,G16,0)</f>
        <v>0</v>
      </c>
      <c r="BB16" s="261">
        <f>IF(AZ16=2,G16,0)</f>
        <v>0</v>
      </c>
      <c r="BC16" s="261">
        <f>IF(AZ16=3,G16,0)</f>
        <v>0</v>
      </c>
      <c r="BD16" s="261">
        <f>IF(AZ16=4,G16,0)</f>
        <v>0</v>
      </c>
      <c r="BE16" s="261">
        <f>IF(AZ16=5,G16,0)</f>
        <v>0</v>
      </c>
      <c r="CA16" s="292">
        <v>1</v>
      </c>
      <c r="CB16" s="292">
        <v>1</v>
      </c>
    </row>
    <row r="17" spans="1:80">
      <c r="A17" s="301"/>
      <c r="B17" s="308"/>
      <c r="C17" s="309" t="s">
        <v>466</v>
      </c>
      <c r="D17" s="310"/>
      <c r="E17" s="311">
        <v>12.5</v>
      </c>
      <c r="F17" s="312"/>
      <c r="G17" s="313"/>
      <c r="H17" s="314"/>
      <c r="I17" s="306"/>
      <c r="J17" s="315"/>
      <c r="K17" s="306"/>
      <c r="M17" s="307" t="s">
        <v>466</v>
      </c>
      <c r="O17" s="292"/>
    </row>
    <row r="18" spans="1:80">
      <c r="A18" s="293">
        <v>8</v>
      </c>
      <c r="B18" s="294" t="s">
        <v>188</v>
      </c>
      <c r="C18" s="295" t="s">
        <v>189</v>
      </c>
      <c r="D18" s="296" t="s">
        <v>190</v>
      </c>
      <c r="E18" s="297">
        <v>16</v>
      </c>
      <c r="F18" s="297">
        <v>0</v>
      </c>
      <c r="G18" s="298">
        <f>E18*F18</f>
        <v>0</v>
      </c>
      <c r="H18" s="299">
        <v>0</v>
      </c>
      <c r="I18" s="300">
        <f>E18*H18</f>
        <v>0</v>
      </c>
      <c r="J18" s="299">
        <v>-0.22</v>
      </c>
      <c r="K18" s="300">
        <f>E18*J18</f>
        <v>-3.52</v>
      </c>
      <c r="O18" s="292">
        <v>2</v>
      </c>
      <c r="AA18" s="261">
        <v>1</v>
      </c>
      <c r="AB18" s="261">
        <v>1</v>
      </c>
      <c r="AC18" s="261">
        <v>1</v>
      </c>
      <c r="AZ18" s="261">
        <v>1</v>
      </c>
      <c r="BA18" s="261">
        <f>IF(AZ18=1,G18,0)</f>
        <v>0</v>
      </c>
      <c r="BB18" s="261">
        <f>IF(AZ18=2,G18,0)</f>
        <v>0</v>
      </c>
      <c r="BC18" s="261">
        <f>IF(AZ18=3,G18,0)</f>
        <v>0</v>
      </c>
      <c r="BD18" s="261">
        <f>IF(AZ18=4,G18,0)</f>
        <v>0</v>
      </c>
      <c r="BE18" s="261">
        <f>IF(AZ18=5,G18,0)</f>
        <v>0</v>
      </c>
      <c r="CA18" s="292">
        <v>1</v>
      </c>
      <c r="CB18" s="292">
        <v>1</v>
      </c>
    </row>
    <row r="19" spans="1:80">
      <c r="A19" s="293">
        <v>9</v>
      </c>
      <c r="B19" s="294" t="s">
        <v>191</v>
      </c>
      <c r="C19" s="295" t="s">
        <v>192</v>
      </c>
      <c r="D19" s="296" t="s">
        <v>193</v>
      </c>
      <c r="E19" s="297">
        <v>10</v>
      </c>
      <c r="F19" s="297">
        <v>0</v>
      </c>
      <c r="G19" s="298">
        <f>E19*F19</f>
        <v>0</v>
      </c>
      <c r="H19" s="299">
        <v>0</v>
      </c>
      <c r="I19" s="300">
        <f>E19*H19</f>
        <v>0</v>
      </c>
      <c r="J19" s="299">
        <v>0</v>
      </c>
      <c r="K19" s="300">
        <f>E19*J19</f>
        <v>0</v>
      </c>
      <c r="O19" s="292">
        <v>2</v>
      </c>
      <c r="AA19" s="261">
        <v>1</v>
      </c>
      <c r="AB19" s="261">
        <v>1</v>
      </c>
      <c r="AC19" s="261">
        <v>1</v>
      </c>
      <c r="AZ19" s="261">
        <v>1</v>
      </c>
      <c r="BA19" s="261">
        <f>IF(AZ19=1,G19,0)</f>
        <v>0</v>
      </c>
      <c r="BB19" s="261">
        <f>IF(AZ19=2,G19,0)</f>
        <v>0</v>
      </c>
      <c r="BC19" s="261">
        <f>IF(AZ19=3,G19,0)</f>
        <v>0</v>
      </c>
      <c r="BD19" s="261">
        <f>IF(AZ19=4,G19,0)</f>
        <v>0</v>
      </c>
      <c r="BE19" s="261">
        <f>IF(AZ19=5,G19,0)</f>
        <v>0</v>
      </c>
      <c r="CA19" s="292">
        <v>1</v>
      </c>
      <c r="CB19" s="292">
        <v>1</v>
      </c>
    </row>
    <row r="20" spans="1:80">
      <c r="A20" s="293">
        <v>10</v>
      </c>
      <c r="B20" s="294" t="s">
        <v>194</v>
      </c>
      <c r="C20" s="295" t="s">
        <v>195</v>
      </c>
      <c r="D20" s="296" t="s">
        <v>196</v>
      </c>
      <c r="E20" s="297">
        <v>10</v>
      </c>
      <c r="F20" s="297">
        <v>0</v>
      </c>
      <c r="G20" s="298">
        <f>E20*F20</f>
        <v>0</v>
      </c>
      <c r="H20" s="299">
        <v>0</v>
      </c>
      <c r="I20" s="300">
        <f>E20*H20</f>
        <v>0</v>
      </c>
      <c r="J20" s="299">
        <v>0</v>
      </c>
      <c r="K20" s="300">
        <f>E20*J20</f>
        <v>0</v>
      </c>
      <c r="O20" s="292">
        <v>2</v>
      </c>
      <c r="AA20" s="261">
        <v>1</v>
      </c>
      <c r="AB20" s="261">
        <v>1</v>
      </c>
      <c r="AC20" s="261">
        <v>1</v>
      </c>
      <c r="AZ20" s="261">
        <v>1</v>
      </c>
      <c r="BA20" s="261">
        <f>IF(AZ20=1,G20,0)</f>
        <v>0</v>
      </c>
      <c r="BB20" s="261">
        <f>IF(AZ20=2,G20,0)</f>
        <v>0</v>
      </c>
      <c r="BC20" s="261">
        <f>IF(AZ20=3,G20,0)</f>
        <v>0</v>
      </c>
      <c r="BD20" s="261">
        <f>IF(AZ20=4,G20,0)</f>
        <v>0</v>
      </c>
      <c r="BE20" s="261">
        <f>IF(AZ20=5,G20,0)</f>
        <v>0</v>
      </c>
      <c r="CA20" s="292">
        <v>1</v>
      </c>
      <c r="CB20" s="292">
        <v>1</v>
      </c>
    </row>
    <row r="21" spans="1:80">
      <c r="A21" s="293">
        <v>11</v>
      </c>
      <c r="B21" s="294" t="s">
        <v>197</v>
      </c>
      <c r="C21" s="295" t="s">
        <v>198</v>
      </c>
      <c r="D21" s="296" t="s">
        <v>190</v>
      </c>
      <c r="E21" s="297">
        <v>18</v>
      </c>
      <c r="F21" s="297">
        <v>0</v>
      </c>
      <c r="G21" s="298">
        <f>E21*F21</f>
        <v>0</v>
      </c>
      <c r="H21" s="299">
        <v>1.2710000000000001E-2</v>
      </c>
      <c r="I21" s="300">
        <f>E21*H21</f>
        <v>0.22878000000000001</v>
      </c>
      <c r="J21" s="299">
        <v>0</v>
      </c>
      <c r="K21" s="300">
        <f>E21*J21</f>
        <v>0</v>
      </c>
      <c r="O21" s="292">
        <v>2</v>
      </c>
      <c r="AA21" s="261">
        <v>1</v>
      </c>
      <c r="AB21" s="261">
        <v>1</v>
      </c>
      <c r="AC21" s="261">
        <v>1</v>
      </c>
      <c r="AZ21" s="261">
        <v>1</v>
      </c>
      <c r="BA21" s="261">
        <f>IF(AZ21=1,G21,0)</f>
        <v>0</v>
      </c>
      <c r="BB21" s="261">
        <f>IF(AZ21=2,G21,0)</f>
        <v>0</v>
      </c>
      <c r="BC21" s="261">
        <f>IF(AZ21=3,G21,0)</f>
        <v>0</v>
      </c>
      <c r="BD21" s="261">
        <f>IF(AZ21=4,G21,0)</f>
        <v>0</v>
      </c>
      <c r="BE21" s="261">
        <f>IF(AZ21=5,G21,0)</f>
        <v>0</v>
      </c>
      <c r="CA21" s="292">
        <v>1</v>
      </c>
      <c r="CB21" s="292">
        <v>1</v>
      </c>
    </row>
    <row r="22" spans="1:80">
      <c r="A22" s="301"/>
      <c r="B22" s="302"/>
      <c r="C22" s="303" t="s">
        <v>199</v>
      </c>
      <c r="D22" s="304"/>
      <c r="E22" s="304"/>
      <c r="F22" s="304"/>
      <c r="G22" s="305"/>
      <c r="I22" s="306"/>
      <c r="K22" s="306"/>
      <c r="L22" s="307" t="s">
        <v>199</v>
      </c>
      <c r="O22" s="292">
        <v>3</v>
      </c>
    </row>
    <row r="23" spans="1:80" ht="22.5">
      <c r="A23" s="301"/>
      <c r="B23" s="302"/>
      <c r="C23" s="303" t="s">
        <v>200</v>
      </c>
      <c r="D23" s="304"/>
      <c r="E23" s="304"/>
      <c r="F23" s="304"/>
      <c r="G23" s="305"/>
      <c r="I23" s="306"/>
      <c r="K23" s="306"/>
      <c r="L23" s="307" t="s">
        <v>200</v>
      </c>
      <c r="O23" s="292">
        <v>3</v>
      </c>
    </row>
    <row r="24" spans="1:80">
      <c r="A24" s="301"/>
      <c r="B24" s="308"/>
      <c r="C24" s="309" t="s">
        <v>467</v>
      </c>
      <c r="D24" s="310"/>
      <c r="E24" s="311">
        <v>18</v>
      </c>
      <c r="F24" s="312"/>
      <c r="G24" s="313"/>
      <c r="H24" s="314"/>
      <c r="I24" s="306"/>
      <c r="J24" s="315"/>
      <c r="K24" s="306"/>
      <c r="M24" s="307" t="s">
        <v>467</v>
      </c>
      <c r="O24" s="292"/>
    </row>
    <row r="25" spans="1:80">
      <c r="A25" s="316"/>
      <c r="B25" s="317" t="s">
        <v>99</v>
      </c>
      <c r="C25" s="318" t="s">
        <v>173</v>
      </c>
      <c r="D25" s="319"/>
      <c r="E25" s="320"/>
      <c r="F25" s="321"/>
      <c r="G25" s="322">
        <f>SUM(G7:G24)</f>
        <v>0</v>
      </c>
      <c r="H25" s="323"/>
      <c r="I25" s="324">
        <f>SUM(I7:I24)</f>
        <v>0.22898000000000002</v>
      </c>
      <c r="J25" s="323"/>
      <c r="K25" s="324">
        <f>SUM(K7:K24)</f>
        <v>-10.195</v>
      </c>
      <c r="O25" s="292">
        <v>4</v>
      </c>
      <c r="BA25" s="325">
        <f>SUM(BA7:BA24)</f>
        <v>0</v>
      </c>
      <c r="BB25" s="325">
        <f>SUM(BB7:BB24)</f>
        <v>0</v>
      </c>
      <c r="BC25" s="325">
        <f>SUM(BC7:BC24)</f>
        <v>0</v>
      </c>
      <c r="BD25" s="325">
        <f>SUM(BD7:BD24)</f>
        <v>0</v>
      </c>
      <c r="BE25" s="325">
        <f>SUM(BE7:BE24)</f>
        <v>0</v>
      </c>
    </row>
    <row r="26" spans="1:80">
      <c r="A26" s="282" t="s">
        <v>97</v>
      </c>
      <c r="B26" s="283" t="s">
        <v>205</v>
      </c>
      <c r="C26" s="284" t="s">
        <v>206</v>
      </c>
      <c r="D26" s="285"/>
      <c r="E26" s="286"/>
      <c r="F26" s="286"/>
      <c r="G26" s="287"/>
      <c r="H26" s="288"/>
      <c r="I26" s="289"/>
      <c r="J26" s="290"/>
      <c r="K26" s="291"/>
      <c r="O26" s="292">
        <v>1</v>
      </c>
    </row>
    <row r="27" spans="1:80">
      <c r="A27" s="293">
        <v>12</v>
      </c>
      <c r="B27" s="294" t="s">
        <v>208</v>
      </c>
      <c r="C27" s="295" t="s">
        <v>209</v>
      </c>
      <c r="D27" s="296" t="s">
        <v>109</v>
      </c>
      <c r="E27" s="297">
        <v>3.375</v>
      </c>
      <c r="F27" s="297">
        <v>0</v>
      </c>
      <c r="G27" s="298">
        <f>E27*F27</f>
        <v>0</v>
      </c>
      <c r="H27" s="299">
        <v>0</v>
      </c>
      <c r="I27" s="300">
        <f>E27*H27</f>
        <v>0</v>
      </c>
      <c r="J27" s="299">
        <v>0</v>
      </c>
      <c r="K27" s="300">
        <f>E27*J27</f>
        <v>0</v>
      </c>
      <c r="O27" s="292">
        <v>2</v>
      </c>
      <c r="AA27" s="261">
        <v>1</v>
      </c>
      <c r="AB27" s="261">
        <v>1</v>
      </c>
      <c r="AC27" s="261">
        <v>1</v>
      </c>
      <c r="AZ27" s="261">
        <v>1</v>
      </c>
      <c r="BA27" s="261">
        <f>IF(AZ27=1,G27,0)</f>
        <v>0</v>
      </c>
      <c r="BB27" s="261">
        <f>IF(AZ27=2,G27,0)</f>
        <v>0</v>
      </c>
      <c r="BC27" s="261">
        <f>IF(AZ27=3,G27,0)</f>
        <v>0</v>
      </c>
      <c r="BD27" s="261">
        <f>IF(AZ27=4,G27,0)</f>
        <v>0</v>
      </c>
      <c r="BE27" s="261">
        <f>IF(AZ27=5,G27,0)</f>
        <v>0</v>
      </c>
      <c r="CA27" s="292">
        <v>1</v>
      </c>
      <c r="CB27" s="292">
        <v>1</v>
      </c>
    </row>
    <row r="28" spans="1:80">
      <c r="A28" s="301"/>
      <c r="B28" s="308"/>
      <c r="C28" s="309" t="s">
        <v>468</v>
      </c>
      <c r="D28" s="310"/>
      <c r="E28" s="311">
        <v>3.375</v>
      </c>
      <c r="F28" s="312"/>
      <c r="G28" s="313"/>
      <c r="H28" s="314"/>
      <c r="I28" s="306"/>
      <c r="J28" s="315"/>
      <c r="K28" s="306"/>
      <c r="M28" s="307" t="s">
        <v>468</v>
      </c>
      <c r="O28" s="292"/>
    </row>
    <row r="29" spans="1:80">
      <c r="A29" s="293">
        <v>13</v>
      </c>
      <c r="B29" s="294" t="s">
        <v>211</v>
      </c>
      <c r="C29" s="295" t="s">
        <v>212</v>
      </c>
      <c r="D29" s="296" t="s">
        <v>109</v>
      </c>
      <c r="E29" s="297">
        <v>8.1</v>
      </c>
      <c r="F29" s="297">
        <v>0</v>
      </c>
      <c r="G29" s="298">
        <f>E29*F29</f>
        <v>0</v>
      </c>
      <c r="H29" s="299">
        <v>0</v>
      </c>
      <c r="I29" s="300">
        <f>E29*H29</f>
        <v>0</v>
      </c>
      <c r="J29" s="299">
        <v>0</v>
      </c>
      <c r="K29" s="300">
        <f>E29*J29</f>
        <v>0</v>
      </c>
      <c r="O29" s="292">
        <v>2</v>
      </c>
      <c r="AA29" s="261">
        <v>1</v>
      </c>
      <c r="AB29" s="261">
        <v>1</v>
      </c>
      <c r="AC29" s="261">
        <v>1</v>
      </c>
      <c r="AZ29" s="261">
        <v>1</v>
      </c>
      <c r="BA29" s="261">
        <f>IF(AZ29=1,G29,0)</f>
        <v>0</v>
      </c>
      <c r="BB29" s="261">
        <f>IF(AZ29=2,G29,0)</f>
        <v>0</v>
      </c>
      <c r="BC29" s="261">
        <f>IF(AZ29=3,G29,0)</f>
        <v>0</v>
      </c>
      <c r="BD29" s="261">
        <f>IF(AZ29=4,G29,0)</f>
        <v>0</v>
      </c>
      <c r="BE29" s="261">
        <f>IF(AZ29=5,G29,0)</f>
        <v>0</v>
      </c>
      <c r="CA29" s="292">
        <v>1</v>
      </c>
      <c r="CB29" s="292">
        <v>1</v>
      </c>
    </row>
    <row r="30" spans="1:80">
      <c r="A30" s="301"/>
      <c r="B30" s="308"/>
      <c r="C30" s="309" t="s">
        <v>469</v>
      </c>
      <c r="D30" s="310"/>
      <c r="E30" s="311">
        <v>8.1</v>
      </c>
      <c r="F30" s="312"/>
      <c r="G30" s="313"/>
      <c r="H30" s="314"/>
      <c r="I30" s="306"/>
      <c r="J30" s="315"/>
      <c r="K30" s="306"/>
      <c r="M30" s="307" t="s">
        <v>469</v>
      </c>
      <c r="O30" s="292"/>
    </row>
    <row r="31" spans="1:80">
      <c r="A31" s="293">
        <v>14</v>
      </c>
      <c r="B31" s="294" t="s">
        <v>214</v>
      </c>
      <c r="C31" s="295" t="s">
        <v>215</v>
      </c>
      <c r="D31" s="296" t="s">
        <v>109</v>
      </c>
      <c r="E31" s="297">
        <v>8.1</v>
      </c>
      <c r="F31" s="297">
        <v>0</v>
      </c>
      <c r="G31" s="298">
        <f>E31*F31</f>
        <v>0</v>
      </c>
      <c r="H31" s="299">
        <v>0</v>
      </c>
      <c r="I31" s="300">
        <f>E31*H31</f>
        <v>0</v>
      </c>
      <c r="J31" s="299">
        <v>0</v>
      </c>
      <c r="K31" s="300">
        <f>E31*J31</f>
        <v>0</v>
      </c>
      <c r="O31" s="292">
        <v>2</v>
      </c>
      <c r="AA31" s="261">
        <v>1</v>
      </c>
      <c r="AB31" s="261">
        <v>1</v>
      </c>
      <c r="AC31" s="261">
        <v>1</v>
      </c>
      <c r="AZ31" s="261">
        <v>1</v>
      </c>
      <c r="BA31" s="261">
        <f>IF(AZ31=1,G31,0)</f>
        <v>0</v>
      </c>
      <c r="BB31" s="261">
        <f>IF(AZ31=2,G31,0)</f>
        <v>0</v>
      </c>
      <c r="BC31" s="261">
        <f>IF(AZ31=3,G31,0)</f>
        <v>0</v>
      </c>
      <c r="BD31" s="261">
        <f>IF(AZ31=4,G31,0)</f>
        <v>0</v>
      </c>
      <c r="BE31" s="261">
        <f>IF(AZ31=5,G31,0)</f>
        <v>0</v>
      </c>
      <c r="CA31" s="292">
        <v>1</v>
      </c>
      <c r="CB31" s="292">
        <v>1</v>
      </c>
    </row>
    <row r="32" spans="1:80">
      <c r="A32" s="316"/>
      <c r="B32" s="317" t="s">
        <v>99</v>
      </c>
      <c r="C32" s="318" t="s">
        <v>207</v>
      </c>
      <c r="D32" s="319"/>
      <c r="E32" s="320"/>
      <c r="F32" s="321"/>
      <c r="G32" s="322">
        <f>SUM(G26:G31)</f>
        <v>0</v>
      </c>
      <c r="H32" s="323"/>
      <c r="I32" s="324">
        <f>SUM(I26:I31)</f>
        <v>0</v>
      </c>
      <c r="J32" s="323"/>
      <c r="K32" s="324">
        <f>SUM(K26:K31)</f>
        <v>0</v>
      </c>
      <c r="O32" s="292">
        <v>4</v>
      </c>
      <c r="BA32" s="325">
        <f>SUM(BA26:BA31)</f>
        <v>0</v>
      </c>
      <c r="BB32" s="325">
        <f>SUM(BB26:BB31)</f>
        <v>0</v>
      </c>
      <c r="BC32" s="325">
        <f>SUM(BC26:BC31)</f>
        <v>0</v>
      </c>
      <c r="BD32" s="325">
        <f>SUM(BD26:BD31)</f>
        <v>0</v>
      </c>
      <c r="BE32" s="325">
        <f>SUM(BE26:BE31)</f>
        <v>0</v>
      </c>
    </row>
    <row r="33" spans="1:80">
      <c r="A33" s="282" t="s">
        <v>97</v>
      </c>
      <c r="B33" s="283" t="s">
        <v>216</v>
      </c>
      <c r="C33" s="284" t="s">
        <v>217</v>
      </c>
      <c r="D33" s="285"/>
      <c r="E33" s="286"/>
      <c r="F33" s="286"/>
      <c r="G33" s="287"/>
      <c r="H33" s="288"/>
      <c r="I33" s="289"/>
      <c r="J33" s="290"/>
      <c r="K33" s="291"/>
      <c r="O33" s="292">
        <v>1</v>
      </c>
    </row>
    <row r="34" spans="1:80">
      <c r="A34" s="293">
        <v>15</v>
      </c>
      <c r="B34" s="294" t="s">
        <v>219</v>
      </c>
      <c r="C34" s="295" t="s">
        <v>220</v>
      </c>
      <c r="D34" s="296" t="s">
        <v>109</v>
      </c>
      <c r="E34" s="297">
        <v>8.1</v>
      </c>
      <c r="F34" s="297">
        <v>0</v>
      </c>
      <c r="G34" s="298">
        <f>E34*F34</f>
        <v>0</v>
      </c>
      <c r="H34" s="299">
        <v>0</v>
      </c>
      <c r="I34" s="300">
        <f>E34*H34</f>
        <v>0</v>
      </c>
      <c r="J34" s="299">
        <v>0</v>
      </c>
      <c r="K34" s="300">
        <f>E34*J34</f>
        <v>0</v>
      </c>
      <c r="O34" s="292">
        <v>2</v>
      </c>
      <c r="AA34" s="261">
        <v>1</v>
      </c>
      <c r="AB34" s="261">
        <v>1</v>
      </c>
      <c r="AC34" s="261">
        <v>1</v>
      </c>
      <c r="AZ34" s="261">
        <v>1</v>
      </c>
      <c r="BA34" s="261">
        <f>IF(AZ34=1,G34,0)</f>
        <v>0</v>
      </c>
      <c r="BB34" s="261">
        <f>IF(AZ34=2,G34,0)</f>
        <v>0</v>
      </c>
      <c r="BC34" s="261">
        <f>IF(AZ34=3,G34,0)</f>
        <v>0</v>
      </c>
      <c r="BD34" s="261">
        <f>IF(AZ34=4,G34,0)</f>
        <v>0</v>
      </c>
      <c r="BE34" s="261">
        <f>IF(AZ34=5,G34,0)</f>
        <v>0</v>
      </c>
      <c r="CA34" s="292">
        <v>1</v>
      </c>
      <c r="CB34" s="292">
        <v>1</v>
      </c>
    </row>
    <row r="35" spans="1:80">
      <c r="A35" s="301"/>
      <c r="B35" s="302"/>
      <c r="C35" s="303" t="s">
        <v>221</v>
      </c>
      <c r="D35" s="304"/>
      <c r="E35" s="304"/>
      <c r="F35" s="304"/>
      <c r="G35" s="305"/>
      <c r="I35" s="306"/>
      <c r="K35" s="306"/>
      <c r="L35" s="307" t="s">
        <v>221</v>
      </c>
      <c r="O35" s="292">
        <v>3</v>
      </c>
    </row>
    <row r="36" spans="1:80">
      <c r="A36" s="301"/>
      <c r="B36" s="308"/>
      <c r="C36" s="309" t="s">
        <v>470</v>
      </c>
      <c r="D36" s="310"/>
      <c r="E36" s="311">
        <v>8.1</v>
      </c>
      <c r="F36" s="312"/>
      <c r="G36" s="313"/>
      <c r="H36" s="314"/>
      <c r="I36" s="306"/>
      <c r="J36" s="315"/>
      <c r="K36" s="306"/>
      <c r="M36" s="307" t="s">
        <v>470</v>
      </c>
      <c r="O36" s="292"/>
    </row>
    <row r="37" spans="1:80" ht="22.5">
      <c r="A37" s="293">
        <v>16</v>
      </c>
      <c r="B37" s="294" t="s">
        <v>223</v>
      </c>
      <c r="C37" s="295" t="s">
        <v>224</v>
      </c>
      <c r="D37" s="296" t="s">
        <v>109</v>
      </c>
      <c r="E37" s="297">
        <v>6.75</v>
      </c>
      <c r="F37" s="297">
        <v>0</v>
      </c>
      <c r="G37" s="298">
        <f>E37*F37</f>
        <v>0</v>
      </c>
      <c r="H37" s="299">
        <v>0</v>
      </c>
      <c r="I37" s="300">
        <f>E37*H37</f>
        <v>0</v>
      </c>
      <c r="J37" s="299">
        <v>0</v>
      </c>
      <c r="K37" s="300">
        <f>E37*J37</f>
        <v>0</v>
      </c>
      <c r="O37" s="292">
        <v>2</v>
      </c>
      <c r="AA37" s="261">
        <v>1</v>
      </c>
      <c r="AB37" s="261">
        <v>1</v>
      </c>
      <c r="AC37" s="261">
        <v>1</v>
      </c>
      <c r="AZ37" s="261">
        <v>1</v>
      </c>
      <c r="BA37" s="261">
        <f>IF(AZ37=1,G37,0)</f>
        <v>0</v>
      </c>
      <c r="BB37" s="261">
        <f>IF(AZ37=2,G37,0)</f>
        <v>0</v>
      </c>
      <c r="BC37" s="261">
        <f>IF(AZ37=3,G37,0)</f>
        <v>0</v>
      </c>
      <c r="BD37" s="261">
        <f>IF(AZ37=4,G37,0)</f>
        <v>0</v>
      </c>
      <c r="BE37" s="261">
        <f>IF(AZ37=5,G37,0)</f>
        <v>0</v>
      </c>
      <c r="CA37" s="292">
        <v>1</v>
      </c>
      <c r="CB37" s="292">
        <v>1</v>
      </c>
    </row>
    <row r="38" spans="1:80">
      <c r="A38" s="301"/>
      <c r="B38" s="302"/>
      <c r="C38" s="303" t="s">
        <v>225</v>
      </c>
      <c r="D38" s="304"/>
      <c r="E38" s="304"/>
      <c r="F38" s="304"/>
      <c r="G38" s="305"/>
      <c r="I38" s="306"/>
      <c r="K38" s="306"/>
      <c r="L38" s="307" t="s">
        <v>225</v>
      </c>
      <c r="O38" s="292">
        <v>3</v>
      </c>
    </row>
    <row r="39" spans="1:80">
      <c r="A39" s="301"/>
      <c r="B39" s="308"/>
      <c r="C39" s="309" t="s">
        <v>471</v>
      </c>
      <c r="D39" s="310"/>
      <c r="E39" s="311">
        <v>6.75</v>
      </c>
      <c r="F39" s="312"/>
      <c r="G39" s="313"/>
      <c r="H39" s="314"/>
      <c r="I39" s="306"/>
      <c r="J39" s="315"/>
      <c r="K39" s="306"/>
      <c r="M39" s="307" t="s">
        <v>471</v>
      </c>
      <c r="O39" s="292"/>
    </row>
    <row r="40" spans="1:80">
      <c r="A40" s="293">
        <v>17</v>
      </c>
      <c r="B40" s="294" t="s">
        <v>227</v>
      </c>
      <c r="C40" s="295" t="s">
        <v>228</v>
      </c>
      <c r="D40" s="296" t="s">
        <v>109</v>
      </c>
      <c r="E40" s="297">
        <v>12.2829</v>
      </c>
      <c r="F40" s="297">
        <v>0</v>
      </c>
      <c r="G40" s="298">
        <f>E40*F40</f>
        <v>0</v>
      </c>
      <c r="H40" s="299">
        <v>0</v>
      </c>
      <c r="I40" s="300">
        <f>E40*H40</f>
        <v>0</v>
      </c>
      <c r="J40" s="299">
        <v>0</v>
      </c>
      <c r="K40" s="300">
        <f>E40*J40</f>
        <v>0</v>
      </c>
      <c r="O40" s="292">
        <v>2</v>
      </c>
      <c r="AA40" s="261">
        <v>1</v>
      </c>
      <c r="AB40" s="261">
        <v>1</v>
      </c>
      <c r="AC40" s="261">
        <v>1</v>
      </c>
      <c r="AZ40" s="261">
        <v>1</v>
      </c>
      <c r="BA40" s="261">
        <f>IF(AZ40=1,G40,0)</f>
        <v>0</v>
      </c>
      <c r="BB40" s="261">
        <f>IF(AZ40=2,G40,0)</f>
        <v>0</v>
      </c>
      <c r="BC40" s="261">
        <f>IF(AZ40=3,G40,0)</f>
        <v>0</v>
      </c>
      <c r="BD40" s="261">
        <f>IF(AZ40=4,G40,0)</f>
        <v>0</v>
      </c>
      <c r="BE40" s="261">
        <f>IF(AZ40=5,G40,0)</f>
        <v>0</v>
      </c>
      <c r="CA40" s="292">
        <v>1</v>
      </c>
      <c r="CB40" s="292">
        <v>1</v>
      </c>
    </row>
    <row r="41" spans="1:80">
      <c r="A41" s="301"/>
      <c r="B41" s="308"/>
      <c r="C41" s="337" t="s">
        <v>229</v>
      </c>
      <c r="D41" s="310"/>
      <c r="E41" s="336">
        <v>0</v>
      </c>
      <c r="F41" s="312"/>
      <c r="G41" s="313"/>
      <c r="H41" s="314"/>
      <c r="I41" s="306"/>
      <c r="J41" s="315"/>
      <c r="K41" s="306"/>
      <c r="M41" s="307" t="s">
        <v>229</v>
      </c>
      <c r="O41" s="292"/>
    </row>
    <row r="42" spans="1:80">
      <c r="A42" s="301"/>
      <c r="B42" s="308"/>
      <c r="C42" s="337" t="s">
        <v>230</v>
      </c>
      <c r="D42" s="310"/>
      <c r="E42" s="336">
        <v>52.0608</v>
      </c>
      <c r="F42" s="312"/>
      <c r="G42" s="313"/>
      <c r="H42" s="314"/>
      <c r="I42" s="306"/>
      <c r="J42" s="315"/>
      <c r="K42" s="306"/>
      <c r="M42" s="307" t="s">
        <v>230</v>
      </c>
      <c r="O42" s="292"/>
    </row>
    <row r="43" spans="1:80">
      <c r="A43" s="301"/>
      <c r="B43" s="308"/>
      <c r="C43" s="337" t="s">
        <v>472</v>
      </c>
      <c r="D43" s="310"/>
      <c r="E43" s="336">
        <v>-5.67</v>
      </c>
      <c r="F43" s="312"/>
      <c r="G43" s="313"/>
      <c r="H43" s="314"/>
      <c r="I43" s="306"/>
      <c r="J43" s="315"/>
      <c r="K43" s="306"/>
      <c r="M43" s="307" t="s">
        <v>472</v>
      </c>
      <c r="O43" s="292"/>
    </row>
    <row r="44" spans="1:80">
      <c r="A44" s="301"/>
      <c r="B44" s="308"/>
      <c r="C44" s="337" t="s">
        <v>473</v>
      </c>
      <c r="D44" s="310"/>
      <c r="E44" s="336">
        <v>-16.2</v>
      </c>
      <c r="F44" s="312"/>
      <c r="G44" s="313"/>
      <c r="H44" s="314"/>
      <c r="I44" s="306"/>
      <c r="J44" s="315"/>
      <c r="K44" s="306"/>
      <c r="M44" s="307" t="s">
        <v>473</v>
      </c>
      <c r="O44" s="292"/>
    </row>
    <row r="45" spans="1:80">
      <c r="A45" s="301"/>
      <c r="B45" s="308"/>
      <c r="C45" s="337" t="s">
        <v>474</v>
      </c>
      <c r="D45" s="310"/>
      <c r="E45" s="336">
        <v>-3.375</v>
      </c>
      <c r="F45" s="312"/>
      <c r="G45" s="313"/>
      <c r="H45" s="314"/>
      <c r="I45" s="306"/>
      <c r="J45" s="315"/>
      <c r="K45" s="306"/>
      <c r="M45" s="307" t="s">
        <v>474</v>
      </c>
      <c r="O45" s="292"/>
    </row>
    <row r="46" spans="1:80">
      <c r="A46" s="301"/>
      <c r="B46" s="308"/>
      <c r="C46" s="337" t="s">
        <v>475</v>
      </c>
      <c r="D46" s="310"/>
      <c r="E46" s="336">
        <v>-2.25</v>
      </c>
      <c r="F46" s="312"/>
      <c r="G46" s="313"/>
      <c r="H46" s="314"/>
      <c r="I46" s="306"/>
      <c r="J46" s="315"/>
      <c r="K46" s="306"/>
      <c r="M46" s="307" t="s">
        <v>475</v>
      </c>
      <c r="O46" s="292"/>
    </row>
    <row r="47" spans="1:80">
      <c r="A47" s="301"/>
      <c r="B47" s="308"/>
      <c r="C47" s="337" t="s">
        <v>235</v>
      </c>
      <c r="D47" s="310"/>
      <c r="E47" s="336">
        <v>24.565799999999999</v>
      </c>
      <c r="F47" s="312"/>
      <c r="G47" s="313"/>
      <c r="H47" s="314"/>
      <c r="I47" s="306"/>
      <c r="J47" s="315"/>
      <c r="K47" s="306"/>
      <c r="M47" s="307" t="s">
        <v>235</v>
      </c>
      <c r="O47" s="292"/>
    </row>
    <row r="48" spans="1:80">
      <c r="A48" s="301"/>
      <c r="B48" s="308"/>
      <c r="C48" s="309" t="s">
        <v>476</v>
      </c>
      <c r="D48" s="310"/>
      <c r="E48" s="311">
        <v>12.2829</v>
      </c>
      <c r="F48" s="312"/>
      <c r="G48" s="313"/>
      <c r="H48" s="314"/>
      <c r="I48" s="306"/>
      <c r="J48" s="315"/>
      <c r="K48" s="306"/>
      <c r="M48" s="307" t="s">
        <v>476</v>
      </c>
      <c r="O48" s="292"/>
    </row>
    <row r="49" spans="1:80">
      <c r="A49" s="293">
        <v>18</v>
      </c>
      <c r="B49" s="294" t="s">
        <v>237</v>
      </c>
      <c r="C49" s="295" t="s">
        <v>238</v>
      </c>
      <c r="D49" s="296" t="s">
        <v>109</v>
      </c>
      <c r="E49" s="297">
        <v>9.8262999999999998</v>
      </c>
      <c r="F49" s="297">
        <v>0</v>
      </c>
      <c r="G49" s="298">
        <f>E49*F49</f>
        <v>0</v>
      </c>
      <c r="H49" s="299">
        <v>0</v>
      </c>
      <c r="I49" s="300">
        <f>E49*H49</f>
        <v>0</v>
      </c>
      <c r="J49" s="299">
        <v>0</v>
      </c>
      <c r="K49" s="300">
        <f>E49*J49</f>
        <v>0</v>
      </c>
      <c r="O49" s="292">
        <v>2</v>
      </c>
      <c r="AA49" s="261">
        <v>1</v>
      </c>
      <c r="AB49" s="261">
        <v>1</v>
      </c>
      <c r="AC49" s="261">
        <v>1</v>
      </c>
      <c r="AZ49" s="261">
        <v>1</v>
      </c>
      <c r="BA49" s="261">
        <f>IF(AZ49=1,G49,0)</f>
        <v>0</v>
      </c>
      <c r="BB49" s="261">
        <f>IF(AZ49=2,G49,0)</f>
        <v>0</v>
      </c>
      <c r="BC49" s="261">
        <f>IF(AZ49=3,G49,0)</f>
        <v>0</v>
      </c>
      <c r="BD49" s="261">
        <f>IF(AZ49=4,G49,0)</f>
        <v>0</v>
      </c>
      <c r="BE49" s="261">
        <f>IF(AZ49=5,G49,0)</f>
        <v>0</v>
      </c>
      <c r="CA49" s="292">
        <v>1</v>
      </c>
      <c r="CB49" s="292">
        <v>1</v>
      </c>
    </row>
    <row r="50" spans="1:80">
      <c r="A50" s="301"/>
      <c r="B50" s="302"/>
      <c r="C50" s="303" t="s">
        <v>239</v>
      </c>
      <c r="D50" s="304"/>
      <c r="E50" s="304"/>
      <c r="F50" s="304"/>
      <c r="G50" s="305"/>
      <c r="I50" s="306"/>
      <c r="K50" s="306"/>
      <c r="L50" s="307" t="s">
        <v>239</v>
      </c>
      <c r="O50" s="292">
        <v>3</v>
      </c>
    </row>
    <row r="51" spans="1:80">
      <c r="A51" s="301"/>
      <c r="B51" s="302"/>
      <c r="C51" s="303" t="s">
        <v>240</v>
      </c>
      <c r="D51" s="304"/>
      <c r="E51" s="304"/>
      <c r="F51" s="304"/>
      <c r="G51" s="305"/>
      <c r="I51" s="306"/>
      <c r="K51" s="306"/>
      <c r="L51" s="307" t="s">
        <v>240</v>
      </c>
      <c r="O51" s="292">
        <v>3</v>
      </c>
    </row>
    <row r="52" spans="1:80">
      <c r="A52" s="301"/>
      <c r="B52" s="302"/>
      <c r="C52" s="303" t="s">
        <v>241</v>
      </c>
      <c r="D52" s="304"/>
      <c r="E52" s="304"/>
      <c r="F52" s="304"/>
      <c r="G52" s="305"/>
      <c r="I52" s="306"/>
      <c r="K52" s="306"/>
      <c r="L52" s="307" t="s">
        <v>241</v>
      </c>
      <c r="O52" s="292">
        <v>3</v>
      </c>
    </row>
    <row r="53" spans="1:80">
      <c r="A53" s="301"/>
      <c r="B53" s="302"/>
      <c r="C53" s="303"/>
      <c r="D53" s="304"/>
      <c r="E53" s="304"/>
      <c r="F53" s="304"/>
      <c r="G53" s="305"/>
      <c r="I53" s="306"/>
      <c r="K53" s="306"/>
      <c r="L53" s="307"/>
      <c r="O53" s="292">
        <v>3</v>
      </c>
    </row>
    <row r="54" spans="1:80">
      <c r="A54" s="301"/>
      <c r="B54" s="308"/>
      <c r="C54" s="337" t="s">
        <v>229</v>
      </c>
      <c r="D54" s="310"/>
      <c r="E54" s="336">
        <v>0</v>
      </c>
      <c r="F54" s="312"/>
      <c r="G54" s="313"/>
      <c r="H54" s="314"/>
      <c r="I54" s="306"/>
      <c r="J54" s="315"/>
      <c r="K54" s="306"/>
      <c r="M54" s="307" t="s">
        <v>229</v>
      </c>
      <c r="O54" s="292"/>
    </row>
    <row r="55" spans="1:80">
      <c r="A55" s="301"/>
      <c r="B55" s="308"/>
      <c r="C55" s="337" t="s">
        <v>230</v>
      </c>
      <c r="D55" s="310"/>
      <c r="E55" s="336">
        <v>52.0608</v>
      </c>
      <c r="F55" s="312"/>
      <c r="G55" s="313"/>
      <c r="H55" s="314"/>
      <c r="I55" s="306"/>
      <c r="J55" s="315"/>
      <c r="K55" s="306"/>
      <c r="M55" s="307" t="s">
        <v>230</v>
      </c>
      <c r="O55" s="292"/>
    </row>
    <row r="56" spans="1:80">
      <c r="A56" s="301"/>
      <c r="B56" s="308"/>
      <c r="C56" s="337" t="s">
        <v>472</v>
      </c>
      <c r="D56" s="310"/>
      <c r="E56" s="336">
        <v>-5.67</v>
      </c>
      <c r="F56" s="312"/>
      <c r="G56" s="313"/>
      <c r="H56" s="314"/>
      <c r="I56" s="306"/>
      <c r="J56" s="315"/>
      <c r="K56" s="306"/>
      <c r="M56" s="307" t="s">
        <v>472</v>
      </c>
      <c r="O56" s="292"/>
    </row>
    <row r="57" spans="1:80">
      <c r="A57" s="301"/>
      <c r="B57" s="308"/>
      <c r="C57" s="337" t="s">
        <v>473</v>
      </c>
      <c r="D57" s="310"/>
      <c r="E57" s="336">
        <v>-16.2</v>
      </c>
      <c r="F57" s="312"/>
      <c r="G57" s="313"/>
      <c r="H57" s="314"/>
      <c r="I57" s="306"/>
      <c r="J57" s="315"/>
      <c r="K57" s="306"/>
      <c r="M57" s="307" t="s">
        <v>473</v>
      </c>
      <c r="O57" s="292"/>
    </row>
    <row r="58" spans="1:80">
      <c r="A58" s="301"/>
      <c r="B58" s="308"/>
      <c r="C58" s="337" t="s">
        <v>474</v>
      </c>
      <c r="D58" s="310"/>
      <c r="E58" s="336">
        <v>-3.375</v>
      </c>
      <c r="F58" s="312"/>
      <c r="G58" s="313"/>
      <c r="H58" s="314"/>
      <c r="I58" s="306"/>
      <c r="J58" s="315"/>
      <c r="K58" s="306"/>
      <c r="M58" s="307" t="s">
        <v>474</v>
      </c>
      <c r="O58" s="292"/>
    </row>
    <row r="59" spans="1:80">
      <c r="A59" s="301"/>
      <c r="B59" s="308"/>
      <c r="C59" s="337" t="s">
        <v>475</v>
      </c>
      <c r="D59" s="310"/>
      <c r="E59" s="336">
        <v>-2.25</v>
      </c>
      <c r="F59" s="312"/>
      <c r="G59" s="313"/>
      <c r="H59" s="314"/>
      <c r="I59" s="306"/>
      <c r="J59" s="315"/>
      <c r="K59" s="306"/>
      <c r="M59" s="307" t="s">
        <v>475</v>
      </c>
      <c r="O59" s="292"/>
    </row>
    <row r="60" spans="1:80">
      <c r="A60" s="301"/>
      <c r="B60" s="308"/>
      <c r="C60" s="337" t="s">
        <v>235</v>
      </c>
      <c r="D60" s="310"/>
      <c r="E60" s="336">
        <v>24.565799999999999</v>
      </c>
      <c r="F60" s="312"/>
      <c r="G60" s="313"/>
      <c r="H60" s="314"/>
      <c r="I60" s="306"/>
      <c r="J60" s="315"/>
      <c r="K60" s="306"/>
      <c r="M60" s="307" t="s">
        <v>235</v>
      </c>
      <c r="O60" s="292"/>
    </row>
    <row r="61" spans="1:80">
      <c r="A61" s="301"/>
      <c r="B61" s="308"/>
      <c r="C61" s="309" t="s">
        <v>477</v>
      </c>
      <c r="D61" s="310"/>
      <c r="E61" s="311">
        <v>9.8262999999999998</v>
      </c>
      <c r="F61" s="312"/>
      <c r="G61" s="313"/>
      <c r="H61" s="314"/>
      <c r="I61" s="306"/>
      <c r="J61" s="315"/>
      <c r="K61" s="306"/>
      <c r="M61" s="307" t="s">
        <v>477</v>
      </c>
      <c r="O61" s="292"/>
    </row>
    <row r="62" spans="1:80">
      <c r="A62" s="293">
        <v>19</v>
      </c>
      <c r="B62" s="294" t="s">
        <v>243</v>
      </c>
      <c r="C62" s="295" t="s">
        <v>244</v>
      </c>
      <c r="D62" s="296" t="s">
        <v>109</v>
      </c>
      <c r="E62" s="297">
        <v>9.8262999999999998</v>
      </c>
      <c r="F62" s="297">
        <v>0</v>
      </c>
      <c r="G62" s="298">
        <f>E62*F62</f>
        <v>0</v>
      </c>
      <c r="H62" s="299">
        <v>0</v>
      </c>
      <c r="I62" s="300">
        <f>E62*H62</f>
        <v>0</v>
      </c>
      <c r="J62" s="299">
        <v>0</v>
      </c>
      <c r="K62" s="300">
        <f>E62*J62</f>
        <v>0</v>
      </c>
      <c r="O62" s="292">
        <v>2</v>
      </c>
      <c r="AA62" s="261">
        <v>1</v>
      </c>
      <c r="AB62" s="261">
        <v>1</v>
      </c>
      <c r="AC62" s="261">
        <v>1</v>
      </c>
      <c r="AZ62" s="261">
        <v>1</v>
      </c>
      <c r="BA62" s="261">
        <f>IF(AZ62=1,G62,0)</f>
        <v>0</v>
      </c>
      <c r="BB62" s="261">
        <f>IF(AZ62=2,G62,0)</f>
        <v>0</v>
      </c>
      <c r="BC62" s="261">
        <f>IF(AZ62=3,G62,0)</f>
        <v>0</v>
      </c>
      <c r="BD62" s="261">
        <f>IF(AZ62=4,G62,0)</f>
        <v>0</v>
      </c>
      <c r="BE62" s="261">
        <f>IF(AZ62=5,G62,0)</f>
        <v>0</v>
      </c>
      <c r="CA62" s="292">
        <v>1</v>
      </c>
      <c r="CB62" s="292">
        <v>1</v>
      </c>
    </row>
    <row r="63" spans="1:80">
      <c r="A63" s="293">
        <v>20</v>
      </c>
      <c r="B63" s="294" t="s">
        <v>245</v>
      </c>
      <c r="C63" s="295" t="s">
        <v>246</v>
      </c>
      <c r="D63" s="296" t="s">
        <v>109</v>
      </c>
      <c r="E63" s="297">
        <v>2.4565999999999999</v>
      </c>
      <c r="F63" s="297">
        <v>0</v>
      </c>
      <c r="G63" s="298">
        <f>E63*F63</f>
        <v>0</v>
      </c>
      <c r="H63" s="299">
        <v>0</v>
      </c>
      <c r="I63" s="300">
        <f>E63*H63</f>
        <v>0</v>
      </c>
      <c r="J63" s="299">
        <v>0</v>
      </c>
      <c r="K63" s="300">
        <f>E63*J63</f>
        <v>0</v>
      </c>
      <c r="O63" s="292">
        <v>2</v>
      </c>
      <c r="AA63" s="261">
        <v>1</v>
      </c>
      <c r="AB63" s="261">
        <v>0</v>
      </c>
      <c r="AC63" s="261">
        <v>0</v>
      </c>
      <c r="AZ63" s="261">
        <v>1</v>
      </c>
      <c r="BA63" s="261">
        <f>IF(AZ63=1,G63,0)</f>
        <v>0</v>
      </c>
      <c r="BB63" s="261">
        <f>IF(AZ63=2,G63,0)</f>
        <v>0</v>
      </c>
      <c r="BC63" s="261">
        <f>IF(AZ63=3,G63,0)</f>
        <v>0</v>
      </c>
      <c r="BD63" s="261">
        <f>IF(AZ63=4,G63,0)</f>
        <v>0</v>
      </c>
      <c r="BE63" s="261">
        <f>IF(AZ63=5,G63,0)</f>
        <v>0</v>
      </c>
      <c r="CA63" s="292">
        <v>1</v>
      </c>
      <c r="CB63" s="292">
        <v>0</v>
      </c>
    </row>
    <row r="64" spans="1:80">
      <c r="A64" s="301"/>
      <c r="B64" s="308"/>
      <c r="C64" s="337" t="s">
        <v>229</v>
      </c>
      <c r="D64" s="310"/>
      <c r="E64" s="336">
        <v>0</v>
      </c>
      <c r="F64" s="312"/>
      <c r="G64" s="313"/>
      <c r="H64" s="314"/>
      <c r="I64" s="306"/>
      <c r="J64" s="315"/>
      <c r="K64" s="306"/>
      <c r="M64" s="307" t="s">
        <v>229</v>
      </c>
      <c r="O64" s="292"/>
    </row>
    <row r="65" spans="1:80">
      <c r="A65" s="301"/>
      <c r="B65" s="308"/>
      <c r="C65" s="337" t="s">
        <v>230</v>
      </c>
      <c r="D65" s="310"/>
      <c r="E65" s="336">
        <v>52.0608</v>
      </c>
      <c r="F65" s="312"/>
      <c r="G65" s="313"/>
      <c r="H65" s="314"/>
      <c r="I65" s="306"/>
      <c r="J65" s="315"/>
      <c r="K65" s="306"/>
      <c r="M65" s="307" t="s">
        <v>230</v>
      </c>
      <c r="O65" s="292"/>
    </row>
    <row r="66" spans="1:80">
      <c r="A66" s="301"/>
      <c r="B66" s="308"/>
      <c r="C66" s="337" t="s">
        <v>472</v>
      </c>
      <c r="D66" s="310"/>
      <c r="E66" s="336">
        <v>-5.67</v>
      </c>
      <c r="F66" s="312"/>
      <c r="G66" s="313"/>
      <c r="H66" s="314"/>
      <c r="I66" s="306"/>
      <c r="J66" s="315"/>
      <c r="K66" s="306"/>
      <c r="M66" s="307" t="s">
        <v>472</v>
      </c>
      <c r="O66" s="292"/>
    </row>
    <row r="67" spans="1:80">
      <c r="A67" s="301"/>
      <c r="B67" s="308"/>
      <c r="C67" s="337" t="s">
        <v>473</v>
      </c>
      <c r="D67" s="310"/>
      <c r="E67" s="336">
        <v>-16.2</v>
      </c>
      <c r="F67" s="312"/>
      <c r="G67" s="313"/>
      <c r="H67" s="314"/>
      <c r="I67" s="306"/>
      <c r="J67" s="315"/>
      <c r="K67" s="306"/>
      <c r="M67" s="307" t="s">
        <v>473</v>
      </c>
      <c r="O67" s="292"/>
    </row>
    <row r="68" spans="1:80">
      <c r="A68" s="301"/>
      <c r="B68" s="308"/>
      <c r="C68" s="337" t="s">
        <v>474</v>
      </c>
      <c r="D68" s="310"/>
      <c r="E68" s="336">
        <v>-3.375</v>
      </c>
      <c r="F68" s="312"/>
      <c r="G68" s="313"/>
      <c r="H68" s="314"/>
      <c r="I68" s="306"/>
      <c r="J68" s="315"/>
      <c r="K68" s="306"/>
      <c r="M68" s="307" t="s">
        <v>474</v>
      </c>
      <c r="O68" s="292"/>
    </row>
    <row r="69" spans="1:80">
      <c r="A69" s="301"/>
      <c r="B69" s="308"/>
      <c r="C69" s="337" t="s">
        <v>475</v>
      </c>
      <c r="D69" s="310"/>
      <c r="E69" s="336">
        <v>-2.25</v>
      </c>
      <c r="F69" s="312"/>
      <c r="G69" s="313"/>
      <c r="H69" s="314"/>
      <c r="I69" s="306"/>
      <c r="J69" s="315"/>
      <c r="K69" s="306"/>
      <c r="M69" s="307" t="s">
        <v>475</v>
      </c>
      <c r="O69" s="292"/>
    </row>
    <row r="70" spans="1:80">
      <c r="A70" s="301"/>
      <c r="B70" s="308"/>
      <c r="C70" s="337" t="s">
        <v>235</v>
      </c>
      <c r="D70" s="310"/>
      <c r="E70" s="336">
        <v>24.565799999999999</v>
      </c>
      <c r="F70" s="312"/>
      <c r="G70" s="313"/>
      <c r="H70" s="314"/>
      <c r="I70" s="306"/>
      <c r="J70" s="315"/>
      <c r="K70" s="306"/>
      <c r="M70" s="307" t="s">
        <v>235</v>
      </c>
      <c r="O70" s="292"/>
    </row>
    <row r="71" spans="1:80">
      <c r="A71" s="301"/>
      <c r="B71" s="308"/>
      <c r="C71" s="309" t="s">
        <v>478</v>
      </c>
      <c r="D71" s="310"/>
      <c r="E71" s="311">
        <v>2.4565999999999999</v>
      </c>
      <c r="F71" s="312"/>
      <c r="G71" s="313"/>
      <c r="H71" s="314"/>
      <c r="I71" s="306"/>
      <c r="J71" s="315"/>
      <c r="K71" s="306"/>
      <c r="M71" s="307" t="s">
        <v>478</v>
      </c>
      <c r="O71" s="292"/>
    </row>
    <row r="72" spans="1:80">
      <c r="A72" s="293">
        <v>21</v>
      </c>
      <c r="B72" s="294" t="s">
        <v>248</v>
      </c>
      <c r="C72" s="295" t="s">
        <v>249</v>
      </c>
      <c r="D72" s="296" t="s">
        <v>109</v>
      </c>
      <c r="E72" s="297">
        <v>2.4565999999999999</v>
      </c>
      <c r="F72" s="297">
        <v>0</v>
      </c>
      <c r="G72" s="298">
        <f>E72*F72</f>
        <v>0</v>
      </c>
      <c r="H72" s="299">
        <v>0</v>
      </c>
      <c r="I72" s="300">
        <f>E72*H72</f>
        <v>0</v>
      </c>
      <c r="J72" s="299">
        <v>0</v>
      </c>
      <c r="K72" s="300">
        <f>E72*J72</f>
        <v>0</v>
      </c>
      <c r="O72" s="292">
        <v>2</v>
      </c>
      <c r="AA72" s="261">
        <v>1</v>
      </c>
      <c r="AB72" s="261">
        <v>1</v>
      </c>
      <c r="AC72" s="261">
        <v>1</v>
      </c>
      <c r="AZ72" s="261">
        <v>1</v>
      </c>
      <c r="BA72" s="261">
        <f>IF(AZ72=1,G72,0)</f>
        <v>0</v>
      </c>
      <c r="BB72" s="261">
        <f>IF(AZ72=2,G72,0)</f>
        <v>0</v>
      </c>
      <c r="BC72" s="261">
        <f>IF(AZ72=3,G72,0)</f>
        <v>0</v>
      </c>
      <c r="BD72" s="261">
        <f>IF(AZ72=4,G72,0)</f>
        <v>0</v>
      </c>
      <c r="BE72" s="261">
        <f>IF(AZ72=5,G72,0)</f>
        <v>0</v>
      </c>
      <c r="CA72" s="292">
        <v>1</v>
      </c>
      <c r="CB72" s="292">
        <v>1</v>
      </c>
    </row>
    <row r="73" spans="1:80">
      <c r="A73" s="293">
        <v>22</v>
      </c>
      <c r="B73" s="294" t="s">
        <v>250</v>
      </c>
      <c r="C73" s="295" t="s">
        <v>251</v>
      </c>
      <c r="D73" s="296" t="s">
        <v>109</v>
      </c>
      <c r="E73" s="297">
        <v>8.1</v>
      </c>
      <c r="F73" s="297">
        <v>0</v>
      </c>
      <c r="G73" s="298">
        <f>E73*F73</f>
        <v>0</v>
      </c>
      <c r="H73" s="299">
        <v>0</v>
      </c>
      <c r="I73" s="300">
        <f>E73*H73</f>
        <v>0</v>
      </c>
      <c r="J73" s="299">
        <v>0</v>
      </c>
      <c r="K73" s="300">
        <f>E73*J73</f>
        <v>0</v>
      </c>
      <c r="O73" s="292">
        <v>2</v>
      </c>
      <c r="AA73" s="261">
        <v>1</v>
      </c>
      <c r="AB73" s="261">
        <v>1</v>
      </c>
      <c r="AC73" s="261">
        <v>1</v>
      </c>
      <c r="AZ73" s="261">
        <v>1</v>
      </c>
      <c r="BA73" s="261">
        <f>IF(AZ73=1,G73,0)</f>
        <v>0</v>
      </c>
      <c r="BB73" s="261">
        <f>IF(AZ73=2,G73,0)</f>
        <v>0</v>
      </c>
      <c r="BC73" s="261">
        <f>IF(AZ73=3,G73,0)</f>
        <v>0</v>
      </c>
      <c r="BD73" s="261">
        <f>IF(AZ73=4,G73,0)</f>
        <v>0</v>
      </c>
      <c r="BE73" s="261">
        <f>IF(AZ73=5,G73,0)</f>
        <v>0</v>
      </c>
      <c r="CA73" s="292">
        <v>1</v>
      </c>
      <c r="CB73" s="292">
        <v>1</v>
      </c>
    </row>
    <row r="74" spans="1:80">
      <c r="A74" s="301"/>
      <c r="B74" s="302"/>
      <c r="C74" s="303"/>
      <c r="D74" s="304"/>
      <c r="E74" s="304"/>
      <c r="F74" s="304"/>
      <c r="G74" s="305"/>
      <c r="I74" s="306"/>
      <c r="K74" s="306"/>
      <c r="L74" s="307"/>
      <c r="O74" s="292">
        <v>3</v>
      </c>
    </row>
    <row r="75" spans="1:80">
      <c r="A75" s="301"/>
      <c r="B75" s="308"/>
      <c r="C75" s="309" t="s">
        <v>479</v>
      </c>
      <c r="D75" s="310"/>
      <c r="E75" s="311">
        <v>8.1</v>
      </c>
      <c r="F75" s="312"/>
      <c r="G75" s="313"/>
      <c r="H75" s="314"/>
      <c r="I75" s="306"/>
      <c r="J75" s="315"/>
      <c r="K75" s="306"/>
      <c r="M75" s="307" t="s">
        <v>479</v>
      </c>
      <c r="O75" s="292"/>
    </row>
    <row r="76" spans="1:80">
      <c r="A76" s="316"/>
      <c r="B76" s="317" t="s">
        <v>99</v>
      </c>
      <c r="C76" s="318" t="s">
        <v>218</v>
      </c>
      <c r="D76" s="319"/>
      <c r="E76" s="320"/>
      <c r="F76" s="321"/>
      <c r="G76" s="322">
        <f>SUM(G33:G75)</f>
        <v>0</v>
      </c>
      <c r="H76" s="323"/>
      <c r="I76" s="324">
        <f>SUM(I33:I75)</f>
        <v>0</v>
      </c>
      <c r="J76" s="323"/>
      <c r="K76" s="324">
        <f>SUM(K33:K75)</f>
        <v>0</v>
      </c>
      <c r="O76" s="292">
        <v>4</v>
      </c>
      <c r="BA76" s="325">
        <f>SUM(BA33:BA75)</f>
        <v>0</v>
      </c>
      <c r="BB76" s="325">
        <f>SUM(BB33:BB75)</f>
        <v>0</v>
      </c>
      <c r="BC76" s="325">
        <f>SUM(BC33:BC75)</f>
        <v>0</v>
      </c>
      <c r="BD76" s="325">
        <f>SUM(BD33:BD75)</f>
        <v>0</v>
      </c>
      <c r="BE76" s="325">
        <f>SUM(BE33:BE75)</f>
        <v>0</v>
      </c>
    </row>
    <row r="77" spans="1:80">
      <c r="A77" s="282" t="s">
        <v>97</v>
      </c>
      <c r="B77" s="283" t="s">
        <v>253</v>
      </c>
      <c r="C77" s="284" t="s">
        <v>254</v>
      </c>
      <c r="D77" s="285"/>
      <c r="E77" s="286"/>
      <c r="F77" s="286"/>
      <c r="G77" s="287"/>
      <c r="H77" s="288"/>
      <c r="I77" s="289"/>
      <c r="J77" s="290"/>
      <c r="K77" s="291"/>
      <c r="O77" s="292">
        <v>1</v>
      </c>
    </row>
    <row r="78" spans="1:80">
      <c r="A78" s="293">
        <v>23</v>
      </c>
      <c r="B78" s="294" t="s">
        <v>256</v>
      </c>
      <c r="C78" s="295" t="s">
        <v>257</v>
      </c>
      <c r="D78" s="296" t="s">
        <v>109</v>
      </c>
      <c r="E78" s="297">
        <v>35.860799999999998</v>
      </c>
      <c r="F78" s="297">
        <v>0</v>
      </c>
      <c r="G78" s="298">
        <f>E78*F78</f>
        <v>0</v>
      </c>
      <c r="H78" s="299">
        <v>0</v>
      </c>
      <c r="I78" s="300">
        <f>E78*H78</f>
        <v>0</v>
      </c>
      <c r="J78" s="299">
        <v>0</v>
      </c>
      <c r="K78" s="300">
        <f>E78*J78</f>
        <v>0</v>
      </c>
      <c r="O78" s="292">
        <v>2</v>
      </c>
      <c r="AA78" s="261">
        <v>1</v>
      </c>
      <c r="AB78" s="261">
        <v>1</v>
      </c>
      <c r="AC78" s="261">
        <v>1</v>
      </c>
      <c r="AZ78" s="261">
        <v>1</v>
      </c>
      <c r="BA78" s="261">
        <f>IF(AZ78=1,G78,0)</f>
        <v>0</v>
      </c>
      <c r="BB78" s="261">
        <f>IF(AZ78=2,G78,0)</f>
        <v>0</v>
      </c>
      <c r="BC78" s="261">
        <f>IF(AZ78=3,G78,0)</f>
        <v>0</v>
      </c>
      <c r="BD78" s="261">
        <f>IF(AZ78=4,G78,0)</f>
        <v>0</v>
      </c>
      <c r="BE78" s="261">
        <f>IF(AZ78=5,G78,0)</f>
        <v>0</v>
      </c>
      <c r="CA78" s="292">
        <v>1</v>
      </c>
      <c r="CB78" s="292">
        <v>1</v>
      </c>
    </row>
    <row r="79" spans="1:80">
      <c r="A79" s="301"/>
      <c r="B79" s="308"/>
      <c r="C79" s="309" t="s">
        <v>230</v>
      </c>
      <c r="D79" s="310"/>
      <c r="E79" s="311">
        <v>52.0608</v>
      </c>
      <c r="F79" s="312"/>
      <c r="G79" s="313"/>
      <c r="H79" s="314"/>
      <c r="I79" s="306"/>
      <c r="J79" s="315"/>
      <c r="K79" s="306"/>
      <c r="M79" s="307" t="s">
        <v>230</v>
      </c>
      <c r="O79" s="292"/>
    </row>
    <row r="80" spans="1:80">
      <c r="A80" s="301"/>
      <c r="B80" s="308"/>
      <c r="C80" s="309" t="s">
        <v>473</v>
      </c>
      <c r="D80" s="310"/>
      <c r="E80" s="311">
        <v>-16.2</v>
      </c>
      <c r="F80" s="312"/>
      <c r="G80" s="313"/>
      <c r="H80" s="314"/>
      <c r="I80" s="306"/>
      <c r="J80" s="315"/>
      <c r="K80" s="306"/>
      <c r="M80" s="307" t="s">
        <v>473</v>
      </c>
      <c r="O80" s="292"/>
    </row>
    <row r="81" spans="1:80">
      <c r="A81" s="293">
        <v>24</v>
      </c>
      <c r="B81" s="294" t="s">
        <v>258</v>
      </c>
      <c r="C81" s="295" t="s">
        <v>259</v>
      </c>
      <c r="D81" s="296" t="s">
        <v>109</v>
      </c>
      <c r="E81" s="297">
        <v>36.895800000000001</v>
      </c>
      <c r="F81" s="297">
        <v>0</v>
      </c>
      <c r="G81" s="298">
        <f>E81*F81</f>
        <v>0</v>
      </c>
      <c r="H81" s="299">
        <v>0</v>
      </c>
      <c r="I81" s="300">
        <f>E81*H81</f>
        <v>0</v>
      </c>
      <c r="J81" s="299">
        <v>0</v>
      </c>
      <c r="K81" s="300">
        <f>E81*J81</f>
        <v>0</v>
      </c>
      <c r="O81" s="292">
        <v>2</v>
      </c>
      <c r="AA81" s="261">
        <v>1</v>
      </c>
      <c r="AB81" s="261">
        <v>1</v>
      </c>
      <c r="AC81" s="261">
        <v>1</v>
      </c>
      <c r="AZ81" s="261">
        <v>1</v>
      </c>
      <c r="BA81" s="261">
        <f>IF(AZ81=1,G81,0)</f>
        <v>0</v>
      </c>
      <c r="BB81" s="261">
        <f>IF(AZ81=2,G81,0)</f>
        <v>0</v>
      </c>
      <c r="BC81" s="261">
        <f>IF(AZ81=3,G81,0)</f>
        <v>0</v>
      </c>
      <c r="BD81" s="261">
        <f>IF(AZ81=4,G81,0)</f>
        <v>0</v>
      </c>
      <c r="BE81" s="261">
        <f>IF(AZ81=5,G81,0)</f>
        <v>0</v>
      </c>
      <c r="CA81" s="292">
        <v>1</v>
      </c>
      <c r="CB81" s="292">
        <v>1</v>
      </c>
    </row>
    <row r="82" spans="1:80">
      <c r="A82" s="301"/>
      <c r="B82" s="308"/>
      <c r="C82" s="309" t="s">
        <v>480</v>
      </c>
      <c r="D82" s="310"/>
      <c r="E82" s="311">
        <v>8.1</v>
      </c>
      <c r="F82" s="312"/>
      <c r="G82" s="313"/>
      <c r="H82" s="314"/>
      <c r="I82" s="306"/>
      <c r="J82" s="315"/>
      <c r="K82" s="306"/>
      <c r="M82" s="307" t="s">
        <v>480</v>
      </c>
      <c r="O82" s="292"/>
    </row>
    <row r="83" spans="1:80">
      <c r="A83" s="301"/>
      <c r="B83" s="308"/>
      <c r="C83" s="309" t="s">
        <v>261</v>
      </c>
      <c r="D83" s="310"/>
      <c r="E83" s="311">
        <v>52.0608</v>
      </c>
      <c r="F83" s="312"/>
      <c r="G83" s="313"/>
      <c r="H83" s="314"/>
      <c r="I83" s="306"/>
      <c r="J83" s="315"/>
      <c r="K83" s="306"/>
      <c r="M83" s="307" t="s">
        <v>261</v>
      </c>
      <c r="O83" s="292"/>
    </row>
    <row r="84" spans="1:80">
      <c r="A84" s="301"/>
      <c r="B84" s="308"/>
      <c r="C84" s="337" t="s">
        <v>229</v>
      </c>
      <c r="D84" s="310"/>
      <c r="E84" s="336">
        <v>0</v>
      </c>
      <c r="F84" s="312"/>
      <c r="G84" s="313"/>
      <c r="H84" s="314"/>
      <c r="I84" s="306"/>
      <c r="J84" s="315"/>
      <c r="K84" s="306"/>
      <c r="M84" s="307" t="s">
        <v>229</v>
      </c>
      <c r="O84" s="292"/>
    </row>
    <row r="85" spans="1:80">
      <c r="A85" s="301"/>
      <c r="B85" s="308"/>
      <c r="C85" s="337" t="s">
        <v>473</v>
      </c>
      <c r="D85" s="310"/>
      <c r="E85" s="336">
        <v>-16.2</v>
      </c>
      <c r="F85" s="312"/>
      <c r="G85" s="313"/>
      <c r="H85" s="314"/>
      <c r="I85" s="306"/>
      <c r="J85" s="315"/>
      <c r="K85" s="306"/>
      <c r="M85" s="307" t="s">
        <v>473</v>
      </c>
      <c r="O85" s="292"/>
    </row>
    <row r="86" spans="1:80">
      <c r="A86" s="301"/>
      <c r="B86" s="308"/>
      <c r="C86" s="337" t="s">
        <v>474</v>
      </c>
      <c r="D86" s="310"/>
      <c r="E86" s="336">
        <v>-3.375</v>
      </c>
      <c r="F86" s="312"/>
      <c r="G86" s="313"/>
      <c r="H86" s="314"/>
      <c r="I86" s="306"/>
      <c r="J86" s="315"/>
      <c r="K86" s="306"/>
      <c r="M86" s="307" t="s">
        <v>474</v>
      </c>
      <c r="O86" s="292"/>
    </row>
    <row r="87" spans="1:80">
      <c r="A87" s="301"/>
      <c r="B87" s="308"/>
      <c r="C87" s="337" t="s">
        <v>481</v>
      </c>
      <c r="D87" s="310"/>
      <c r="E87" s="336">
        <v>-3.69</v>
      </c>
      <c r="F87" s="312"/>
      <c r="G87" s="313"/>
      <c r="H87" s="314"/>
      <c r="I87" s="306"/>
      <c r="J87" s="315"/>
      <c r="K87" s="306"/>
      <c r="M87" s="307" t="s">
        <v>481</v>
      </c>
      <c r="O87" s="292"/>
    </row>
    <row r="88" spans="1:80">
      <c r="A88" s="301"/>
      <c r="B88" s="308"/>
      <c r="C88" s="337" t="s">
        <v>235</v>
      </c>
      <c r="D88" s="310"/>
      <c r="E88" s="336">
        <v>-23.265000000000001</v>
      </c>
      <c r="F88" s="312"/>
      <c r="G88" s="313"/>
      <c r="H88" s="314"/>
      <c r="I88" s="306"/>
      <c r="J88" s="315"/>
      <c r="K88" s="306"/>
      <c r="M88" s="307" t="s">
        <v>235</v>
      </c>
      <c r="O88" s="292"/>
    </row>
    <row r="89" spans="1:80">
      <c r="A89" s="301"/>
      <c r="B89" s="308"/>
      <c r="C89" s="309" t="s">
        <v>482</v>
      </c>
      <c r="D89" s="310"/>
      <c r="E89" s="311">
        <v>-23.265000000000001</v>
      </c>
      <c r="F89" s="312"/>
      <c r="G89" s="313"/>
      <c r="H89" s="314"/>
      <c r="I89" s="306"/>
      <c r="J89" s="315"/>
      <c r="K89" s="306"/>
      <c r="M89" s="338">
        <v>-23265</v>
      </c>
      <c r="O89" s="292"/>
    </row>
    <row r="90" spans="1:80">
      <c r="A90" s="316"/>
      <c r="B90" s="317" t="s">
        <v>99</v>
      </c>
      <c r="C90" s="318" t="s">
        <v>255</v>
      </c>
      <c r="D90" s="319"/>
      <c r="E90" s="320"/>
      <c r="F90" s="321"/>
      <c r="G90" s="322">
        <f>SUM(G77:G89)</f>
        <v>0</v>
      </c>
      <c r="H90" s="323"/>
      <c r="I90" s="324">
        <f>SUM(I77:I89)</f>
        <v>0</v>
      </c>
      <c r="J90" s="323"/>
      <c r="K90" s="324">
        <f>SUM(K77:K89)</f>
        <v>0</v>
      </c>
      <c r="O90" s="292">
        <v>4</v>
      </c>
      <c r="BA90" s="325">
        <f>SUM(BA77:BA89)</f>
        <v>0</v>
      </c>
      <c r="BB90" s="325">
        <f>SUM(BB77:BB89)</f>
        <v>0</v>
      </c>
      <c r="BC90" s="325">
        <f>SUM(BC77:BC89)</f>
        <v>0</v>
      </c>
      <c r="BD90" s="325">
        <f>SUM(BD77:BD89)</f>
        <v>0</v>
      </c>
      <c r="BE90" s="325">
        <f>SUM(BE77:BE89)</f>
        <v>0</v>
      </c>
    </row>
    <row r="91" spans="1:80">
      <c r="A91" s="282" t="s">
        <v>97</v>
      </c>
      <c r="B91" s="283" t="s">
        <v>264</v>
      </c>
      <c r="C91" s="284" t="s">
        <v>265</v>
      </c>
      <c r="D91" s="285"/>
      <c r="E91" s="286"/>
      <c r="F91" s="286"/>
      <c r="G91" s="287"/>
      <c r="H91" s="288"/>
      <c r="I91" s="289"/>
      <c r="J91" s="290"/>
      <c r="K91" s="291"/>
      <c r="O91" s="292">
        <v>1</v>
      </c>
    </row>
    <row r="92" spans="1:80">
      <c r="A92" s="293">
        <v>25</v>
      </c>
      <c r="B92" s="294" t="s">
        <v>267</v>
      </c>
      <c r="C92" s="295" t="s">
        <v>268</v>
      </c>
      <c r="D92" s="296" t="s">
        <v>109</v>
      </c>
      <c r="E92" s="297">
        <v>36.895800000000001</v>
      </c>
      <c r="F92" s="297">
        <v>0</v>
      </c>
      <c r="G92" s="298">
        <f>E92*F92</f>
        <v>0</v>
      </c>
      <c r="H92" s="299">
        <v>0</v>
      </c>
      <c r="I92" s="300">
        <f>E92*H92</f>
        <v>0</v>
      </c>
      <c r="J92" s="299">
        <v>0</v>
      </c>
      <c r="K92" s="300">
        <f>E92*J92</f>
        <v>0</v>
      </c>
      <c r="O92" s="292">
        <v>2</v>
      </c>
      <c r="AA92" s="261">
        <v>1</v>
      </c>
      <c r="AB92" s="261">
        <v>1</v>
      </c>
      <c r="AC92" s="261">
        <v>1</v>
      </c>
      <c r="AZ92" s="261">
        <v>1</v>
      </c>
      <c r="BA92" s="261">
        <f>IF(AZ92=1,G92,0)</f>
        <v>0</v>
      </c>
      <c r="BB92" s="261">
        <f>IF(AZ92=2,G92,0)</f>
        <v>0</v>
      </c>
      <c r="BC92" s="261">
        <f>IF(AZ92=3,G92,0)</f>
        <v>0</v>
      </c>
      <c r="BD92" s="261">
        <f>IF(AZ92=4,G92,0)</f>
        <v>0</v>
      </c>
      <c r="BE92" s="261">
        <f>IF(AZ92=5,G92,0)</f>
        <v>0</v>
      </c>
      <c r="CA92" s="292">
        <v>1</v>
      </c>
      <c r="CB92" s="292">
        <v>1</v>
      </c>
    </row>
    <row r="93" spans="1:80" ht="22.5">
      <c r="A93" s="293">
        <v>26</v>
      </c>
      <c r="B93" s="294" t="s">
        <v>269</v>
      </c>
      <c r="C93" s="295" t="s">
        <v>270</v>
      </c>
      <c r="D93" s="296" t="s">
        <v>109</v>
      </c>
      <c r="E93" s="297">
        <v>29.5715</v>
      </c>
      <c r="F93" s="297">
        <v>0</v>
      </c>
      <c r="G93" s="298">
        <f>E93*F93</f>
        <v>0</v>
      </c>
      <c r="H93" s="299">
        <v>1.837</v>
      </c>
      <c r="I93" s="300">
        <f>E93*H93</f>
        <v>54.3228455</v>
      </c>
      <c r="J93" s="299">
        <v>0</v>
      </c>
      <c r="K93" s="300">
        <f>E93*J93</f>
        <v>0</v>
      </c>
      <c r="O93" s="292">
        <v>2</v>
      </c>
      <c r="AA93" s="261">
        <v>1</v>
      </c>
      <c r="AB93" s="261">
        <v>1</v>
      </c>
      <c r="AC93" s="261">
        <v>1</v>
      </c>
      <c r="AZ93" s="261">
        <v>1</v>
      </c>
      <c r="BA93" s="261">
        <f>IF(AZ93=1,G93,0)</f>
        <v>0</v>
      </c>
      <c r="BB93" s="261">
        <f>IF(AZ93=2,G93,0)</f>
        <v>0</v>
      </c>
      <c r="BC93" s="261">
        <f>IF(AZ93=3,G93,0)</f>
        <v>0</v>
      </c>
      <c r="BD93" s="261">
        <f>IF(AZ93=4,G93,0)</f>
        <v>0</v>
      </c>
      <c r="BE93" s="261">
        <f>IF(AZ93=5,G93,0)</f>
        <v>0</v>
      </c>
      <c r="CA93" s="292">
        <v>1</v>
      </c>
      <c r="CB93" s="292">
        <v>1</v>
      </c>
    </row>
    <row r="94" spans="1:80">
      <c r="A94" s="301"/>
      <c r="B94" s="308"/>
      <c r="C94" s="309" t="s">
        <v>271</v>
      </c>
      <c r="D94" s="310"/>
      <c r="E94" s="311">
        <v>52.0608</v>
      </c>
      <c r="F94" s="312"/>
      <c r="G94" s="313"/>
      <c r="H94" s="314"/>
      <c r="I94" s="306"/>
      <c r="J94" s="315"/>
      <c r="K94" s="306"/>
      <c r="M94" s="307" t="s">
        <v>271</v>
      </c>
      <c r="O94" s="292"/>
    </row>
    <row r="95" spans="1:80">
      <c r="A95" s="301"/>
      <c r="B95" s="308"/>
      <c r="C95" s="309" t="s">
        <v>272</v>
      </c>
      <c r="D95" s="310"/>
      <c r="E95" s="311">
        <v>-8.5015000000000001</v>
      </c>
      <c r="F95" s="312"/>
      <c r="G95" s="313"/>
      <c r="H95" s="314"/>
      <c r="I95" s="306"/>
      <c r="J95" s="315"/>
      <c r="K95" s="306"/>
      <c r="M95" s="307" t="s">
        <v>272</v>
      </c>
      <c r="O95" s="292"/>
    </row>
    <row r="96" spans="1:80">
      <c r="A96" s="301"/>
      <c r="B96" s="308"/>
      <c r="C96" s="309" t="s">
        <v>483</v>
      </c>
      <c r="D96" s="310"/>
      <c r="E96" s="311">
        <v>-2.2709000000000001</v>
      </c>
      <c r="F96" s="312"/>
      <c r="G96" s="313"/>
      <c r="H96" s="314"/>
      <c r="I96" s="306"/>
      <c r="J96" s="315"/>
      <c r="K96" s="306"/>
      <c r="M96" s="307" t="s">
        <v>483</v>
      </c>
      <c r="O96" s="292"/>
    </row>
    <row r="97" spans="1:80">
      <c r="A97" s="301"/>
      <c r="B97" s="308"/>
      <c r="C97" s="309" t="s">
        <v>484</v>
      </c>
      <c r="D97" s="310"/>
      <c r="E97" s="311">
        <v>-2.2709000000000001</v>
      </c>
      <c r="F97" s="312"/>
      <c r="G97" s="313"/>
      <c r="H97" s="314"/>
      <c r="I97" s="306"/>
      <c r="J97" s="315"/>
      <c r="K97" s="306"/>
      <c r="M97" s="307" t="s">
        <v>484</v>
      </c>
      <c r="O97" s="292"/>
    </row>
    <row r="98" spans="1:80">
      <c r="A98" s="301"/>
      <c r="B98" s="308"/>
      <c r="C98" s="309" t="s">
        <v>485</v>
      </c>
      <c r="D98" s="310"/>
      <c r="E98" s="311">
        <v>-2.2709000000000001</v>
      </c>
      <c r="F98" s="312"/>
      <c r="G98" s="313"/>
      <c r="H98" s="314"/>
      <c r="I98" s="306"/>
      <c r="J98" s="315"/>
      <c r="K98" s="306"/>
      <c r="M98" s="307" t="s">
        <v>485</v>
      </c>
      <c r="O98" s="292"/>
    </row>
    <row r="99" spans="1:80">
      <c r="A99" s="301"/>
      <c r="B99" s="308"/>
      <c r="C99" s="309" t="s">
        <v>486</v>
      </c>
      <c r="D99" s="310"/>
      <c r="E99" s="311">
        <v>-7.1749999999999998</v>
      </c>
      <c r="F99" s="312"/>
      <c r="G99" s="313"/>
      <c r="H99" s="314"/>
      <c r="I99" s="306"/>
      <c r="J99" s="315"/>
      <c r="K99" s="306"/>
      <c r="M99" s="307" t="s">
        <v>486</v>
      </c>
      <c r="O99" s="292"/>
    </row>
    <row r="100" spans="1:80">
      <c r="A100" s="316"/>
      <c r="B100" s="317" t="s">
        <v>99</v>
      </c>
      <c r="C100" s="318" t="s">
        <v>266</v>
      </c>
      <c r="D100" s="319"/>
      <c r="E100" s="320"/>
      <c r="F100" s="321"/>
      <c r="G100" s="322">
        <f>SUM(G91:G99)</f>
        <v>0</v>
      </c>
      <c r="H100" s="323"/>
      <c r="I100" s="324">
        <f>SUM(I91:I99)</f>
        <v>54.3228455</v>
      </c>
      <c r="J100" s="323"/>
      <c r="K100" s="324">
        <f>SUM(K91:K99)</f>
        <v>0</v>
      </c>
      <c r="O100" s="292">
        <v>4</v>
      </c>
      <c r="BA100" s="325">
        <f>SUM(BA91:BA99)</f>
        <v>0</v>
      </c>
      <c r="BB100" s="325">
        <f>SUM(BB91:BB99)</f>
        <v>0</v>
      </c>
      <c r="BC100" s="325">
        <f>SUM(BC91:BC99)</f>
        <v>0</v>
      </c>
      <c r="BD100" s="325">
        <f>SUM(BD91:BD99)</f>
        <v>0</v>
      </c>
      <c r="BE100" s="325">
        <f>SUM(BE91:BE99)</f>
        <v>0</v>
      </c>
    </row>
    <row r="101" spans="1:80">
      <c r="A101" s="282" t="s">
        <v>97</v>
      </c>
      <c r="B101" s="283" t="s">
        <v>277</v>
      </c>
      <c r="C101" s="284" t="s">
        <v>278</v>
      </c>
      <c r="D101" s="285"/>
      <c r="E101" s="286"/>
      <c r="F101" s="286"/>
      <c r="G101" s="287"/>
      <c r="H101" s="288"/>
      <c r="I101" s="289"/>
      <c r="J101" s="290"/>
      <c r="K101" s="291"/>
      <c r="O101" s="292">
        <v>1</v>
      </c>
    </row>
    <row r="102" spans="1:80">
      <c r="A102" s="293">
        <v>27</v>
      </c>
      <c r="B102" s="294" t="s">
        <v>280</v>
      </c>
      <c r="C102" s="295" t="s">
        <v>281</v>
      </c>
      <c r="D102" s="296" t="s">
        <v>176</v>
      </c>
      <c r="E102" s="297">
        <v>4</v>
      </c>
      <c r="F102" s="297">
        <v>0</v>
      </c>
      <c r="G102" s="298">
        <f>E102*F102</f>
        <v>0</v>
      </c>
      <c r="H102" s="299">
        <v>0</v>
      </c>
      <c r="I102" s="300">
        <f>E102*H102</f>
        <v>0</v>
      </c>
      <c r="J102" s="299">
        <v>0</v>
      </c>
      <c r="K102" s="300">
        <f>E102*J102</f>
        <v>0</v>
      </c>
      <c r="O102" s="292">
        <v>2</v>
      </c>
      <c r="AA102" s="261">
        <v>1</v>
      </c>
      <c r="AB102" s="261">
        <v>0</v>
      </c>
      <c r="AC102" s="261">
        <v>0</v>
      </c>
      <c r="AZ102" s="261">
        <v>1</v>
      </c>
      <c r="BA102" s="261">
        <f>IF(AZ102=1,G102,0)</f>
        <v>0</v>
      </c>
      <c r="BB102" s="261">
        <f>IF(AZ102=2,G102,0)</f>
        <v>0</v>
      </c>
      <c r="BC102" s="261">
        <f>IF(AZ102=3,G102,0)</f>
        <v>0</v>
      </c>
      <c r="BD102" s="261">
        <f>IF(AZ102=4,G102,0)</f>
        <v>0</v>
      </c>
      <c r="BE102" s="261">
        <f>IF(AZ102=5,G102,0)</f>
        <v>0</v>
      </c>
      <c r="CA102" s="292">
        <v>1</v>
      </c>
      <c r="CB102" s="292">
        <v>0</v>
      </c>
    </row>
    <row r="103" spans="1:80">
      <c r="A103" s="293">
        <v>28</v>
      </c>
      <c r="B103" s="294" t="s">
        <v>282</v>
      </c>
      <c r="C103" s="295" t="s">
        <v>283</v>
      </c>
      <c r="D103" s="296" t="s">
        <v>176</v>
      </c>
      <c r="E103" s="297">
        <v>24.5</v>
      </c>
      <c r="F103" s="297">
        <v>0</v>
      </c>
      <c r="G103" s="298">
        <f>E103*F103</f>
        <v>0</v>
      </c>
      <c r="H103" s="299">
        <v>0</v>
      </c>
      <c r="I103" s="300">
        <f>E103*H103</f>
        <v>0</v>
      </c>
      <c r="J103" s="299">
        <v>0</v>
      </c>
      <c r="K103" s="300">
        <f>E103*J103</f>
        <v>0</v>
      </c>
      <c r="O103" s="292">
        <v>2</v>
      </c>
      <c r="AA103" s="261">
        <v>1</v>
      </c>
      <c r="AB103" s="261">
        <v>1</v>
      </c>
      <c r="AC103" s="261">
        <v>1</v>
      </c>
      <c r="AZ103" s="261">
        <v>1</v>
      </c>
      <c r="BA103" s="261">
        <f>IF(AZ103=1,G103,0)</f>
        <v>0</v>
      </c>
      <c r="BB103" s="261">
        <f>IF(AZ103=2,G103,0)</f>
        <v>0</v>
      </c>
      <c r="BC103" s="261">
        <f>IF(AZ103=3,G103,0)</f>
        <v>0</v>
      </c>
      <c r="BD103" s="261">
        <f>IF(AZ103=4,G103,0)</f>
        <v>0</v>
      </c>
      <c r="BE103" s="261">
        <f>IF(AZ103=5,G103,0)</f>
        <v>0</v>
      </c>
      <c r="CA103" s="292">
        <v>1</v>
      </c>
      <c r="CB103" s="292">
        <v>1</v>
      </c>
    </row>
    <row r="104" spans="1:80">
      <c r="A104" s="301"/>
      <c r="B104" s="308"/>
      <c r="C104" s="309" t="s">
        <v>487</v>
      </c>
      <c r="D104" s="310"/>
      <c r="E104" s="311">
        <v>24.5</v>
      </c>
      <c r="F104" s="312"/>
      <c r="G104" s="313"/>
      <c r="H104" s="314"/>
      <c r="I104" s="306"/>
      <c r="J104" s="315"/>
      <c r="K104" s="306"/>
      <c r="M104" s="307" t="s">
        <v>487</v>
      </c>
      <c r="O104" s="292"/>
    </row>
    <row r="105" spans="1:80">
      <c r="A105" s="293">
        <v>29</v>
      </c>
      <c r="B105" s="294" t="s">
        <v>285</v>
      </c>
      <c r="C105" s="295" t="s">
        <v>286</v>
      </c>
      <c r="D105" s="296" t="s">
        <v>176</v>
      </c>
      <c r="E105" s="297">
        <v>4</v>
      </c>
      <c r="F105" s="297">
        <v>0</v>
      </c>
      <c r="G105" s="298">
        <f>E105*F105</f>
        <v>0</v>
      </c>
      <c r="H105" s="299">
        <v>0</v>
      </c>
      <c r="I105" s="300">
        <f>E105*H105</f>
        <v>0</v>
      </c>
      <c r="J105" s="299">
        <v>0</v>
      </c>
      <c r="K105" s="300">
        <f>E105*J105</f>
        <v>0</v>
      </c>
      <c r="O105" s="292">
        <v>2</v>
      </c>
      <c r="AA105" s="261">
        <v>1</v>
      </c>
      <c r="AB105" s="261">
        <v>1</v>
      </c>
      <c r="AC105" s="261">
        <v>1</v>
      </c>
      <c r="AZ105" s="261">
        <v>1</v>
      </c>
      <c r="BA105" s="261">
        <f>IF(AZ105=1,G105,0)</f>
        <v>0</v>
      </c>
      <c r="BB105" s="261">
        <f>IF(AZ105=2,G105,0)</f>
        <v>0</v>
      </c>
      <c r="BC105" s="261">
        <f>IF(AZ105=3,G105,0)</f>
        <v>0</v>
      </c>
      <c r="BD105" s="261">
        <f>IF(AZ105=4,G105,0)</f>
        <v>0</v>
      </c>
      <c r="BE105" s="261">
        <f>IF(AZ105=5,G105,0)</f>
        <v>0</v>
      </c>
      <c r="CA105" s="292">
        <v>1</v>
      </c>
      <c r="CB105" s="292">
        <v>1</v>
      </c>
    </row>
    <row r="106" spans="1:80">
      <c r="A106" s="293">
        <v>30</v>
      </c>
      <c r="B106" s="294" t="s">
        <v>287</v>
      </c>
      <c r="C106" s="295" t="s">
        <v>288</v>
      </c>
      <c r="D106" s="296" t="s">
        <v>176</v>
      </c>
      <c r="E106" s="297">
        <v>4</v>
      </c>
      <c r="F106" s="297">
        <v>0</v>
      </c>
      <c r="G106" s="298">
        <f>E106*F106</f>
        <v>0</v>
      </c>
      <c r="H106" s="299">
        <v>0</v>
      </c>
      <c r="I106" s="300">
        <f>E106*H106</f>
        <v>0</v>
      </c>
      <c r="J106" s="299">
        <v>0</v>
      </c>
      <c r="K106" s="300">
        <f>E106*J106</f>
        <v>0</v>
      </c>
      <c r="O106" s="292">
        <v>2</v>
      </c>
      <c r="AA106" s="261">
        <v>1</v>
      </c>
      <c r="AB106" s="261">
        <v>1</v>
      </c>
      <c r="AC106" s="261">
        <v>1</v>
      </c>
      <c r="AZ106" s="261">
        <v>1</v>
      </c>
      <c r="BA106" s="261">
        <f>IF(AZ106=1,G106,0)</f>
        <v>0</v>
      </c>
      <c r="BB106" s="261">
        <f>IF(AZ106=2,G106,0)</f>
        <v>0</v>
      </c>
      <c r="BC106" s="261">
        <f>IF(AZ106=3,G106,0)</f>
        <v>0</v>
      </c>
      <c r="BD106" s="261">
        <f>IF(AZ106=4,G106,0)</f>
        <v>0</v>
      </c>
      <c r="BE106" s="261">
        <f>IF(AZ106=5,G106,0)</f>
        <v>0</v>
      </c>
      <c r="CA106" s="292">
        <v>1</v>
      </c>
      <c r="CB106" s="292">
        <v>1</v>
      </c>
    </row>
    <row r="107" spans="1:80">
      <c r="A107" s="301"/>
      <c r="B107" s="302"/>
      <c r="C107" s="303" t="s">
        <v>289</v>
      </c>
      <c r="D107" s="304"/>
      <c r="E107" s="304"/>
      <c r="F107" s="304"/>
      <c r="G107" s="305"/>
      <c r="I107" s="306"/>
      <c r="K107" s="306"/>
      <c r="L107" s="307" t="s">
        <v>289</v>
      </c>
      <c r="O107" s="292">
        <v>3</v>
      </c>
    </row>
    <row r="108" spans="1:80">
      <c r="A108" s="293">
        <v>31</v>
      </c>
      <c r="B108" s="294" t="s">
        <v>488</v>
      </c>
      <c r="C108" s="295" t="s">
        <v>489</v>
      </c>
      <c r="D108" s="296" t="s">
        <v>181</v>
      </c>
      <c r="E108" s="297">
        <v>1</v>
      </c>
      <c r="F108" s="297">
        <v>0</v>
      </c>
      <c r="G108" s="298">
        <f>E108*F108</f>
        <v>0</v>
      </c>
      <c r="H108" s="299">
        <v>0</v>
      </c>
      <c r="I108" s="300">
        <f>E108*H108</f>
        <v>0</v>
      </c>
      <c r="J108" s="299">
        <v>0</v>
      </c>
      <c r="K108" s="300">
        <f>E108*J108</f>
        <v>0</v>
      </c>
      <c r="O108" s="292">
        <v>2</v>
      </c>
      <c r="AA108" s="261">
        <v>1</v>
      </c>
      <c r="AB108" s="261">
        <v>1</v>
      </c>
      <c r="AC108" s="261">
        <v>1</v>
      </c>
      <c r="AZ108" s="261">
        <v>1</v>
      </c>
      <c r="BA108" s="261">
        <f>IF(AZ108=1,G108,0)</f>
        <v>0</v>
      </c>
      <c r="BB108" s="261">
        <f>IF(AZ108=2,G108,0)</f>
        <v>0</v>
      </c>
      <c r="BC108" s="261">
        <f>IF(AZ108=3,G108,0)</f>
        <v>0</v>
      </c>
      <c r="BD108" s="261">
        <f>IF(AZ108=4,G108,0)</f>
        <v>0</v>
      </c>
      <c r="BE108" s="261">
        <f>IF(AZ108=5,G108,0)</f>
        <v>0</v>
      </c>
      <c r="CA108" s="292">
        <v>1</v>
      </c>
      <c r="CB108" s="292">
        <v>1</v>
      </c>
    </row>
    <row r="109" spans="1:80">
      <c r="A109" s="293">
        <v>32</v>
      </c>
      <c r="B109" s="294" t="s">
        <v>290</v>
      </c>
      <c r="C109" s="295" t="s">
        <v>291</v>
      </c>
      <c r="D109" s="296" t="s">
        <v>292</v>
      </c>
      <c r="E109" s="297">
        <v>0.11</v>
      </c>
      <c r="F109" s="297">
        <v>0</v>
      </c>
      <c r="G109" s="298">
        <f>E109*F109</f>
        <v>0</v>
      </c>
      <c r="H109" s="299">
        <v>0</v>
      </c>
      <c r="I109" s="300">
        <f>E109*H109</f>
        <v>0</v>
      </c>
      <c r="J109" s="299"/>
      <c r="K109" s="300">
        <f>E109*J109</f>
        <v>0</v>
      </c>
      <c r="O109" s="292">
        <v>2</v>
      </c>
      <c r="AA109" s="261">
        <v>3</v>
      </c>
      <c r="AB109" s="261">
        <v>1</v>
      </c>
      <c r="AC109" s="261">
        <v>572497</v>
      </c>
      <c r="AZ109" s="261">
        <v>1</v>
      </c>
      <c r="BA109" s="261">
        <f>IF(AZ109=1,G109,0)</f>
        <v>0</v>
      </c>
      <c r="BB109" s="261">
        <f>IF(AZ109=2,G109,0)</f>
        <v>0</v>
      </c>
      <c r="BC109" s="261">
        <f>IF(AZ109=3,G109,0)</f>
        <v>0</v>
      </c>
      <c r="BD109" s="261">
        <f>IF(AZ109=4,G109,0)</f>
        <v>0</v>
      </c>
      <c r="BE109" s="261">
        <f>IF(AZ109=5,G109,0)</f>
        <v>0</v>
      </c>
      <c r="CA109" s="292">
        <v>3</v>
      </c>
      <c r="CB109" s="292">
        <v>1</v>
      </c>
    </row>
    <row r="110" spans="1:80">
      <c r="A110" s="301"/>
      <c r="B110" s="308"/>
      <c r="C110" s="309" t="s">
        <v>490</v>
      </c>
      <c r="D110" s="310"/>
      <c r="E110" s="311">
        <v>0.11</v>
      </c>
      <c r="F110" s="312"/>
      <c r="G110" s="313"/>
      <c r="H110" s="314"/>
      <c r="I110" s="306"/>
      <c r="J110" s="315"/>
      <c r="K110" s="306"/>
      <c r="M110" s="307" t="s">
        <v>490</v>
      </c>
      <c r="O110" s="292"/>
    </row>
    <row r="111" spans="1:80">
      <c r="A111" s="293">
        <v>33</v>
      </c>
      <c r="B111" s="294" t="s">
        <v>294</v>
      </c>
      <c r="C111" s="295" t="s">
        <v>295</v>
      </c>
      <c r="D111" s="296" t="s">
        <v>109</v>
      </c>
      <c r="E111" s="297">
        <v>0.8</v>
      </c>
      <c r="F111" s="297">
        <v>0</v>
      </c>
      <c r="G111" s="298">
        <f>E111*F111</f>
        <v>0</v>
      </c>
      <c r="H111" s="299">
        <v>1.67</v>
      </c>
      <c r="I111" s="300">
        <f>E111*H111</f>
        <v>1.3360000000000001</v>
      </c>
      <c r="J111" s="299"/>
      <c r="K111" s="300">
        <f>E111*J111</f>
        <v>0</v>
      </c>
      <c r="O111" s="292">
        <v>2</v>
      </c>
      <c r="AA111" s="261">
        <v>3</v>
      </c>
      <c r="AB111" s="261">
        <v>1</v>
      </c>
      <c r="AC111" s="261">
        <v>10364200</v>
      </c>
      <c r="AZ111" s="261">
        <v>1</v>
      </c>
      <c r="BA111" s="261">
        <f>IF(AZ111=1,G111,0)</f>
        <v>0</v>
      </c>
      <c r="BB111" s="261">
        <f>IF(AZ111=2,G111,0)</f>
        <v>0</v>
      </c>
      <c r="BC111" s="261">
        <f>IF(AZ111=3,G111,0)</f>
        <v>0</v>
      </c>
      <c r="BD111" s="261">
        <f>IF(AZ111=4,G111,0)</f>
        <v>0</v>
      </c>
      <c r="BE111" s="261">
        <f>IF(AZ111=5,G111,0)</f>
        <v>0</v>
      </c>
      <c r="CA111" s="292">
        <v>3</v>
      </c>
      <c r="CB111" s="292">
        <v>1</v>
      </c>
    </row>
    <row r="112" spans="1:80">
      <c r="A112" s="301"/>
      <c r="B112" s="308"/>
      <c r="C112" s="309" t="s">
        <v>491</v>
      </c>
      <c r="D112" s="310"/>
      <c r="E112" s="311">
        <v>0.8</v>
      </c>
      <c r="F112" s="312"/>
      <c r="G112" s="313"/>
      <c r="H112" s="314"/>
      <c r="I112" s="306"/>
      <c r="J112" s="315"/>
      <c r="K112" s="306"/>
      <c r="M112" s="307" t="s">
        <v>491</v>
      </c>
      <c r="O112" s="292"/>
    </row>
    <row r="113" spans="1:80">
      <c r="A113" s="316"/>
      <c r="B113" s="317" t="s">
        <v>99</v>
      </c>
      <c r="C113" s="318" t="s">
        <v>279</v>
      </c>
      <c r="D113" s="319"/>
      <c r="E113" s="320"/>
      <c r="F113" s="321"/>
      <c r="G113" s="322">
        <f>SUM(G101:G112)</f>
        <v>0</v>
      </c>
      <c r="H113" s="323"/>
      <c r="I113" s="324">
        <f>SUM(I101:I112)</f>
        <v>1.3360000000000001</v>
      </c>
      <c r="J113" s="323"/>
      <c r="K113" s="324">
        <f>SUM(K101:K112)</f>
        <v>0</v>
      </c>
      <c r="O113" s="292">
        <v>4</v>
      </c>
      <c r="BA113" s="325">
        <f>SUM(BA101:BA112)</f>
        <v>0</v>
      </c>
      <c r="BB113" s="325">
        <f>SUM(BB101:BB112)</f>
        <v>0</v>
      </c>
      <c r="BC113" s="325">
        <f>SUM(BC101:BC112)</f>
        <v>0</v>
      </c>
      <c r="BD113" s="325">
        <f>SUM(BD101:BD112)</f>
        <v>0</v>
      </c>
      <c r="BE113" s="325">
        <f>SUM(BE101:BE112)</f>
        <v>0</v>
      </c>
    </row>
    <row r="114" spans="1:80">
      <c r="A114" s="282" t="s">
        <v>97</v>
      </c>
      <c r="B114" s="283" t="s">
        <v>297</v>
      </c>
      <c r="C114" s="284" t="s">
        <v>298</v>
      </c>
      <c r="D114" s="285"/>
      <c r="E114" s="286"/>
      <c r="F114" s="286"/>
      <c r="G114" s="287"/>
      <c r="H114" s="288"/>
      <c r="I114" s="289"/>
      <c r="J114" s="290"/>
      <c r="K114" s="291"/>
      <c r="O114" s="292">
        <v>1</v>
      </c>
    </row>
    <row r="115" spans="1:80">
      <c r="A115" s="293">
        <v>34</v>
      </c>
      <c r="B115" s="294" t="s">
        <v>300</v>
      </c>
      <c r="C115" s="295" t="s">
        <v>301</v>
      </c>
      <c r="D115" s="296" t="s">
        <v>109</v>
      </c>
      <c r="E115" s="297">
        <v>36.895800000000001</v>
      </c>
      <c r="F115" s="297">
        <v>0</v>
      </c>
      <c r="G115" s="298">
        <f>E115*F115</f>
        <v>0</v>
      </c>
      <c r="H115" s="299">
        <v>0</v>
      </c>
      <c r="I115" s="300">
        <f>E115*H115</f>
        <v>0</v>
      </c>
      <c r="J115" s="299">
        <v>0</v>
      </c>
      <c r="K115" s="300">
        <f>E115*J115</f>
        <v>0</v>
      </c>
      <c r="O115" s="292">
        <v>2</v>
      </c>
      <c r="AA115" s="261">
        <v>1</v>
      </c>
      <c r="AB115" s="261">
        <v>1</v>
      </c>
      <c r="AC115" s="261">
        <v>1</v>
      </c>
      <c r="AZ115" s="261">
        <v>1</v>
      </c>
      <c r="BA115" s="261">
        <f>IF(AZ115=1,G115,0)</f>
        <v>0</v>
      </c>
      <c r="BB115" s="261">
        <f>IF(AZ115=2,G115,0)</f>
        <v>0</v>
      </c>
      <c r="BC115" s="261">
        <f>IF(AZ115=3,G115,0)</f>
        <v>0</v>
      </c>
      <c r="BD115" s="261">
        <f>IF(AZ115=4,G115,0)</f>
        <v>0</v>
      </c>
      <c r="BE115" s="261">
        <f>IF(AZ115=5,G115,0)</f>
        <v>0</v>
      </c>
      <c r="CA115" s="292">
        <v>1</v>
      </c>
      <c r="CB115" s="292">
        <v>1</v>
      </c>
    </row>
    <row r="116" spans="1:80">
      <c r="A116" s="316"/>
      <c r="B116" s="317" t="s">
        <v>99</v>
      </c>
      <c r="C116" s="318" t="s">
        <v>299</v>
      </c>
      <c r="D116" s="319"/>
      <c r="E116" s="320"/>
      <c r="F116" s="321"/>
      <c r="G116" s="322">
        <f>SUM(G114:G115)</f>
        <v>0</v>
      </c>
      <c r="H116" s="323"/>
      <c r="I116" s="324">
        <f>SUM(I114:I115)</f>
        <v>0</v>
      </c>
      <c r="J116" s="323"/>
      <c r="K116" s="324">
        <f>SUM(K114:K115)</f>
        <v>0</v>
      </c>
      <c r="O116" s="292">
        <v>4</v>
      </c>
      <c r="BA116" s="325">
        <f>SUM(BA114:BA115)</f>
        <v>0</v>
      </c>
      <c r="BB116" s="325">
        <f>SUM(BB114:BB115)</f>
        <v>0</v>
      </c>
      <c r="BC116" s="325">
        <f>SUM(BC114:BC115)</f>
        <v>0</v>
      </c>
      <c r="BD116" s="325">
        <f>SUM(BD114:BD115)</f>
        <v>0</v>
      </c>
      <c r="BE116" s="325">
        <f>SUM(BE114:BE115)</f>
        <v>0</v>
      </c>
    </row>
    <row r="117" spans="1:80">
      <c r="A117" s="282" t="s">
        <v>97</v>
      </c>
      <c r="B117" s="283" t="s">
        <v>302</v>
      </c>
      <c r="C117" s="284" t="s">
        <v>303</v>
      </c>
      <c r="D117" s="285"/>
      <c r="E117" s="286"/>
      <c r="F117" s="286"/>
      <c r="G117" s="287"/>
      <c r="H117" s="288"/>
      <c r="I117" s="289"/>
      <c r="J117" s="290"/>
      <c r="K117" s="291"/>
      <c r="O117" s="292">
        <v>1</v>
      </c>
    </row>
    <row r="118" spans="1:80" ht="22.5">
      <c r="A118" s="293">
        <v>35</v>
      </c>
      <c r="B118" s="294" t="s">
        <v>305</v>
      </c>
      <c r="C118" s="295" t="s">
        <v>306</v>
      </c>
      <c r="D118" s="296" t="s">
        <v>176</v>
      </c>
      <c r="E118" s="297">
        <v>22.7</v>
      </c>
      <c r="F118" s="297">
        <v>0</v>
      </c>
      <c r="G118" s="298">
        <f>E118*F118</f>
        <v>0</v>
      </c>
      <c r="H118" s="299">
        <v>0</v>
      </c>
      <c r="I118" s="300">
        <f>E118*H118</f>
        <v>0</v>
      </c>
      <c r="J118" s="299">
        <v>0</v>
      </c>
      <c r="K118" s="300">
        <f>E118*J118</f>
        <v>0</v>
      </c>
      <c r="O118" s="292">
        <v>2</v>
      </c>
      <c r="AA118" s="261">
        <v>1</v>
      </c>
      <c r="AB118" s="261">
        <v>1</v>
      </c>
      <c r="AC118" s="261">
        <v>1</v>
      </c>
      <c r="AZ118" s="261">
        <v>1</v>
      </c>
      <c r="BA118" s="261">
        <f>IF(AZ118=1,G118,0)</f>
        <v>0</v>
      </c>
      <c r="BB118" s="261">
        <f>IF(AZ118=2,G118,0)</f>
        <v>0</v>
      </c>
      <c r="BC118" s="261">
        <f>IF(AZ118=3,G118,0)</f>
        <v>0</v>
      </c>
      <c r="BD118" s="261">
        <f>IF(AZ118=4,G118,0)</f>
        <v>0</v>
      </c>
      <c r="BE118" s="261">
        <f>IF(AZ118=5,G118,0)</f>
        <v>0</v>
      </c>
      <c r="CA118" s="292">
        <v>1</v>
      </c>
      <c r="CB118" s="292">
        <v>1</v>
      </c>
    </row>
    <row r="119" spans="1:80">
      <c r="A119" s="301"/>
      <c r="B119" s="302"/>
      <c r="C119" s="303" t="s">
        <v>307</v>
      </c>
      <c r="D119" s="304"/>
      <c r="E119" s="304"/>
      <c r="F119" s="304"/>
      <c r="G119" s="305"/>
      <c r="I119" s="306"/>
      <c r="K119" s="306"/>
      <c r="L119" s="307" t="s">
        <v>307</v>
      </c>
      <c r="O119" s="292">
        <v>3</v>
      </c>
    </row>
    <row r="120" spans="1:80">
      <c r="A120" s="316"/>
      <c r="B120" s="317" t="s">
        <v>99</v>
      </c>
      <c r="C120" s="318" t="s">
        <v>304</v>
      </c>
      <c r="D120" s="319"/>
      <c r="E120" s="320"/>
      <c r="F120" s="321"/>
      <c r="G120" s="322">
        <f>SUM(G117:G119)</f>
        <v>0</v>
      </c>
      <c r="H120" s="323"/>
      <c r="I120" s="324">
        <f>SUM(I117:I119)</f>
        <v>0</v>
      </c>
      <c r="J120" s="323"/>
      <c r="K120" s="324">
        <f>SUM(K117:K119)</f>
        <v>0</v>
      </c>
      <c r="O120" s="292">
        <v>4</v>
      </c>
      <c r="BA120" s="325">
        <f>SUM(BA117:BA119)</f>
        <v>0</v>
      </c>
      <c r="BB120" s="325">
        <f>SUM(BB117:BB119)</f>
        <v>0</v>
      </c>
      <c r="BC120" s="325">
        <f>SUM(BC117:BC119)</f>
        <v>0</v>
      </c>
      <c r="BD120" s="325">
        <f>SUM(BD117:BD119)</f>
        <v>0</v>
      </c>
      <c r="BE120" s="325">
        <f>SUM(BE117:BE119)</f>
        <v>0</v>
      </c>
    </row>
    <row r="121" spans="1:80">
      <c r="A121" s="282" t="s">
        <v>97</v>
      </c>
      <c r="B121" s="283" t="s">
        <v>308</v>
      </c>
      <c r="C121" s="284" t="s">
        <v>309</v>
      </c>
      <c r="D121" s="285"/>
      <c r="E121" s="286"/>
      <c r="F121" s="286"/>
      <c r="G121" s="287"/>
      <c r="H121" s="288"/>
      <c r="I121" s="289"/>
      <c r="J121" s="290"/>
      <c r="K121" s="291"/>
      <c r="O121" s="292">
        <v>1</v>
      </c>
    </row>
    <row r="122" spans="1:80">
      <c r="A122" s="293">
        <v>36</v>
      </c>
      <c r="B122" s="294" t="s">
        <v>311</v>
      </c>
      <c r="C122" s="295" t="s">
        <v>312</v>
      </c>
      <c r="D122" s="296" t="s">
        <v>109</v>
      </c>
      <c r="E122" s="297">
        <v>2.2709000000000001</v>
      </c>
      <c r="F122" s="297">
        <v>0</v>
      </c>
      <c r="G122" s="298">
        <f>E122*F122</f>
        <v>0</v>
      </c>
      <c r="H122" s="299">
        <v>2.16</v>
      </c>
      <c r="I122" s="300">
        <f>E122*H122</f>
        <v>4.9051440000000008</v>
      </c>
      <c r="J122" s="299">
        <v>0</v>
      </c>
      <c r="K122" s="300">
        <f>E122*J122</f>
        <v>0</v>
      </c>
      <c r="O122" s="292">
        <v>2</v>
      </c>
      <c r="AA122" s="261">
        <v>1</v>
      </c>
      <c r="AB122" s="261">
        <v>1</v>
      </c>
      <c r="AC122" s="261">
        <v>1</v>
      </c>
      <c r="AZ122" s="261">
        <v>1</v>
      </c>
      <c r="BA122" s="261">
        <f>IF(AZ122=1,G122,0)</f>
        <v>0</v>
      </c>
      <c r="BB122" s="261">
        <f>IF(AZ122=2,G122,0)</f>
        <v>0</v>
      </c>
      <c r="BC122" s="261">
        <f>IF(AZ122=3,G122,0)</f>
        <v>0</v>
      </c>
      <c r="BD122" s="261">
        <f>IF(AZ122=4,G122,0)</f>
        <v>0</v>
      </c>
      <c r="BE122" s="261">
        <f>IF(AZ122=5,G122,0)</f>
        <v>0</v>
      </c>
      <c r="CA122" s="292">
        <v>1</v>
      </c>
      <c r="CB122" s="292">
        <v>1</v>
      </c>
    </row>
    <row r="123" spans="1:80">
      <c r="A123" s="301"/>
      <c r="B123" s="302"/>
      <c r="C123" s="303" t="s">
        <v>313</v>
      </c>
      <c r="D123" s="304"/>
      <c r="E123" s="304"/>
      <c r="F123" s="304"/>
      <c r="G123" s="305"/>
      <c r="I123" s="306"/>
      <c r="K123" s="306"/>
      <c r="L123" s="307" t="s">
        <v>313</v>
      </c>
      <c r="O123" s="292">
        <v>3</v>
      </c>
    </row>
    <row r="124" spans="1:80">
      <c r="A124" s="301"/>
      <c r="B124" s="308"/>
      <c r="C124" s="309" t="s">
        <v>492</v>
      </c>
      <c r="D124" s="310"/>
      <c r="E124" s="311">
        <v>2.2709000000000001</v>
      </c>
      <c r="F124" s="312"/>
      <c r="G124" s="313"/>
      <c r="H124" s="314"/>
      <c r="I124" s="306"/>
      <c r="J124" s="315"/>
      <c r="K124" s="306"/>
      <c r="M124" s="307" t="s">
        <v>492</v>
      </c>
      <c r="O124" s="292"/>
    </row>
    <row r="125" spans="1:80">
      <c r="A125" s="293">
        <v>37</v>
      </c>
      <c r="B125" s="294" t="s">
        <v>315</v>
      </c>
      <c r="C125" s="295" t="s">
        <v>316</v>
      </c>
      <c r="D125" s="296" t="s">
        <v>109</v>
      </c>
      <c r="E125" s="297">
        <v>2.2709000000000001</v>
      </c>
      <c r="F125" s="297">
        <v>0</v>
      </c>
      <c r="G125" s="298">
        <f>E125*F125</f>
        <v>0</v>
      </c>
      <c r="H125" s="299">
        <v>2.5249999999999999</v>
      </c>
      <c r="I125" s="300">
        <f>E125*H125</f>
        <v>5.7340225</v>
      </c>
      <c r="J125" s="299">
        <v>0</v>
      </c>
      <c r="K125" s="300">
        <f>E125*J125</f>
        <v>0</v>
      </c>
      <c r="O125" s="292">
        <v>2</v>
      </c>
      <c r="AA125" s="261">
        <v>1</v>
      </c>
      <c r="AB125" s="261">
        <v>1</v>
      </c>
      <c r="AC125" s="261">
        <v>1</v>
      </c>
      <c r="AZ125" s="261">
        <v>1</v>
      </c>
      <c r="BA125" s="261">
        <f>IF(AZ125=1,G125,0)</f>
        <v>0</v>
      </c>
      <c r="BB125" s="261">
        <f>IF(AZ125=2,G125,0)</f>
        <v>0</v>
      </c>
      <c r="BC125" s="261">
        <f>IF(AZ125=3,G125,0)</f>
        <v>0</v>
      </c>
      <c r="BD125" s="261">
        <f>IF(AZ125=4,G125,0)</f>
        <v>0</v>
      </c>
      <c r="BE125" s="261">
        <f>IF(AZ125=5,G125,0)</f>
        <v>0</v>
      </c>
      <c r="CA125" s="292">
        <v>1</v>
      </c>
      <c r="CB125" s="292">
        <v>1</v>
      </c>
    </row>
    <row r="126" spans="1:80">
      <c r="A126" s="301"/>
      <c r="B126" s="308"/>
      <c r="C126" s="309" t="s">
        <v>493</v>
      </c>
      <c r="D126" s="310"/>
      <c r="E126" s="311">
        <v>2.2709000000000001</v>
      </c>
      <c r="F126" s="312"/>
      <c r="G126" s="313"/>
      <c r="H126" s="314"/>
      <c r="I126" s="306"/>
      <c r="J126" s="315"/>
      <c r="K126" s="306"/>
      <c r="M126" s="307" t="s">
        <v>493</v>
      </c>
      <c r="O126" s="292"/>
    </row>
    <row r="127" spans="1:80">
      <c r="A127" s="293">
        <v>38</v>
      </c>
      <c r="B127" s="294" t="s">
        <v>318</v>
      </c>
      <c r="C127" s="295" t="s">
        <v>319</v>
      </c>
      <c r="D127" s="296" t="s">
        <v>109</v>
      </c>
      <c r="E127" s="297">
        <v>2.2936000000000001</v>
      </c>
      <c r="F127" s="297">
        <v>0</v>
      </c>
      <c r="G127" s="298">
        <f>E127*F127</f>
        <v>0</v>
      </c>
      <c r="H127" s="299">
        <v>2.5249999999999999</v>
      </c>
      <c r="I127" s="300">
        <f>E127*H127</f>
        <v>5.7913399999999999</v>
      </c>
      <c r="J127" s="299">
        <v>0</v>
      </c>
      <c r="K127" s="300">
        <f>E127*J127</f>
        <v>0</v>
      </c>
      <c r="O127" s="292">
        <v>2</v>
      </c>
      <c r="AA127" s="261">
        <v>1</v>
      </c>
      <c r="AB127" s="261">
        <v>1</v>
      </c>
      <c r="AC127" s="261">
        <v>1</v>
      </c>
      <c r="AZ127" s="261">
        <v>1</v>
      </c>
      <c r="BA127" s="261">
        <f>IF(AZ127=1,G127,0)</f>
        <v>0</v>
      </c>
      <c r="BB127" s="261">
        <f>IF(AZ127=2,G127,0)</f>
        <v>0</v>
      </c>
      <c r="BC127" s="261">
        <f>IF(AZ127=3,G127,0)</f>
        <v>0</v>
      </c>
      <c r="BD127" s="261">
        <f>IF(AZ127=4,G127,0)</f>
        <v>0</v>
      </c>
      <c r="BE127" s="261">
        <f>IF(AZ127=5,G127,0)</f>
        <v>0</v>
      </c>
      <c r="CA127" s="292">
        <v>1</v>
      </c>
      <c r="CB127" s="292">
        <v>1</v>
      </c>
    </row>
    <row r="128" spans="1:80">
      <c r="A128" s="301"/>
      <c r="B128" s="302"/>
      <c r="C128" s="303" t="s">
        <v>320</v>
      </c>
      <c r="D128" s="304"/>
      <c r="E128" s="304"/>
      <c r="F128" s="304"/>
      <c r="G128" s="305"/>
      <c r="I128" s="306"/>
      <c r="K128" s="306"/>
      <c r="L128" s="307" t="s">
        <v>320</v>
      </c>
      <c r="O128" s="292">
        <v>3</v>
      </c>
    </row>
    <row r="129" spans="1:80">
      <c r="A129" s="301"/>
      <c r="B129" s="308"/>
      <c r="C129" s="309" t="s">
        <v>494</v>
      </c>
      <c r="D129" s="310"/>
      <c r="E129" s="311">
        <v>2.2936000000000001</v>
      </c>
      <c r="F129" s="312"/>
      <c r="G129" s="313"/>
      <c r="H129" s="314"/>
      <c r="I129" s="306"/>
      <c r="J129" s="315"/>
      <c r="K129" s="306"/>
      <c r="M129" s="307" t="s">
        <v>494</v>
      </c>
      <c r="O129" s="292"/>
    </row>
    <row r="130" spans="1:80">
      <c r="A130" s="293">
        <v>39</v>
      </c>
      <c r="B130" s="294" t="s">
        <v>322</v>
      </c>
      <c r="C130" s="295" t="s">
        <v>323</v>
      </c>
      <c r="D130" s="296" t="s">
        <v>324</v>
      </c>
      <c r="E130" s="297">
        <v>1.0999999999999999E-2</v>
      </c>
      <c r="F130" s="297">
        <v>0</v>
      </c>
      <c r="G130" s="298">
        <f>E130*F130</f>
        <v>0</v>
      </c>
      <c r="H130" s="299">
        <v>1.0217400000000001</v>
      </c>
      <c r="I130" s="300">
        <f>E130*H130</f>
        <v>1.123914E-2</v>
      </c>
      <c r="J130" s="299">
        <v>0</v>
      </c>
      <c r="K130" s="300">
        <f>E130*J130</f>
        <v>0</v>
      </c>
      <c r="O130" s="292">
        <v>2</v>
      </c>
      <c r="AA130" s="261">
        <v>1</v>
      </c>
      <c r="AB130" s="261">
        <v>1</v>
      </c>
      <c r="AC130" s="261">
        <v>1</v>
      </c>
      <c r="AZ130" s="261">
        <v>1</v>
      </c>
      <c r="BA130" s="261">
        <f>IF(AZ130=1,G130,0)</f>
        <v>0</v>
      </c>
      <c r="BB130" s="261">
        <f>IF(AZ130=2,G130,0)</f>
        <v>0</v>
      </c>
      <c r="BC130" s="261">
        <f>IF(AZ130=3,G130,0)</f>
        <v>0</v>
      </c>
      <c r="BD130" s="261">
        <f>IF(AZ130=4,G130,0)</f>
        <v>0</v>
      </c>
      <c r="BE130" s="261">
        <f>IF(AZ130=5,G130,0)</f>
        <v>0</v>
      </c>
      <c r="CA130" s="292">
        <v>1</v>
      </c>
      <c r="CB130" s="292">
        <v>1</v>
      </c>
    </row>
    <row r="131" spans="1:80">
      <c r="A131" s="301"/>
      <c r="B131" s="302"/>
      <c r="C131" s="303"/>
      <c r="D131" s="304"/>
      <c r="E131" s="304"/>
      <c r="F131" s="304"/>
      <c r="G131" s="305"/>
      <c r="I131" s="306"/>
      <c r="K131" s="306"/>
      <c r="L131" s="307"/>
      <c r="O131" s="292">
        <v>3</v>
      </c>
    </row>
    <row r="132" spans="1:80">
      <c r="A132" s="301"/>
      <c r="B132" s="308"/>
      <c r="C132" s="309" t="s">
        <v>325</v>
      </c>
      <c r="D132" s="310"/>
      <c r="E132" s="311">
        <v>1.0999999999999999E-2</v>
      </c>
      <c r="F132" s="312"/>
      <c r="G132" s="313"/>
      <c r="H132" s="314"/>
      <c r="I132" s="306"/>
      <c r="J132" s="315"/>
      <c r="K132" s="306"/>
      <c r="M132" s="307" t="s">
        <v>325</v>
      </c>
      <c r="O132" s="292"/>
    </row>
    <row r="133" spans="1:80">
      <c r="A133" s="316"/>
      <c r="B133" s="317" t="s">
        <v>99</v>
      </c>
      <c r="C133" s="318" t="s">
        <v>310</v>
      </c>
      <c r="D133" s="319"/>
      <c r="E133" s="320"/>
      <c r="F133" s="321"/>
      <c r="G133" s="322">
        <f>SUM(G121:G132)</f>
        <v>0</v>
      </c>
      <c r="H133" s="323"/>
      <c r="I133" s="324">
        <f>SUM(I121:I132)</f>
        <v>16.441745640000001</v>
      </c>
      <c r="J133" s="323"/>
      <c r="K133" s="324">
        <f>SUM(K121:K132)</f>
        <v>0</v>
      </c>
      <c r="O133" s="292">
        <v>4</v>
      </c>
      <c r="BA133" s="325">
        <f>SUM(BA121:BA132)</f>
        <v>0</v>
      </c>
      <c r="BB133" s="325">
        <f>SUM(BB121:BB132)</f>
        <v>0</v>
      </c>
      <c r="BC133" s="325">
        <f>SUM(BC121:BC132)</f>
        <v>0</v>
      </c>
      <c r="BD133" s="325">
        <f>SUM(BD121:BD132)</f>
        <v>0</v>
      </c>
      <c r="BE133" s="325">
        <f>SUM(BE121:BE132)</f>
        <v>0</v>
      </c>
    </row>
    <row r="134" spans="1:80">
      <c r="A134" s="282" t="s">
        <v>97</v>
      </c>
      <c r="B134" s="283" t="s">
        <v>326</v>
      </c>
      <c r="C134" s="284" t="s">
        <v>327</v>
      </c>
      <c r="D134" s="285"/>
      <c r="E134" s="286"/>
      <c r="F134" s="286"/>
      <c r="G134" s="287"/>
      <c r="H134" s="288"/>
      <c r="I134" s="289"/>
      <c r="J134" s="290"/>
      <c r="K134" s="291"/>
      <c r="O134" s="292">
        <v>1</v>
      </c>
    </row>
    <row r="135" spans="1:80" ht="22.5">
      <c r="A135" s="293">
        <v>40</v>
      </c>
      <c r="B135" s="294" t="s">
        <v>329</v>
      </c>
      <c r="C135" s="295" t="s">
        <v>330</v>
      </c>
      <c r="D135" s="296" t="s">
        <v>109</v>
      </c>
      <c r="E135" s="297">
        <v>0.34649999999999997</v>
      </c>
      <c r="F135" s="297">
        <v>0</v>
      </c>
      <c r="G135" s="298">
        <f>E135*F135</f>
        <v>0</v>
      </c>
      <c r="H135" s="299">
        <v>1.7671600000000001</v>
      </c>
      <c r="I135" s="300">
        <f>E135*H135</f>
        <v>0.61232093999999992</v>
      </c>
      <c r="J135" s="299">
        <v>0</v>
      </c>
      <c r="K135" s="300">
        <f>E135*J135</f>
        <v>0</v>
      </c>
      <c r="O135" s="292">
        <v>2</v>
      </c>
      <c r="AA135" s="261">
        <v>1</v>
      </c>
      <c r="AB135" s="261">
        <v>1</v>
      </c>
      <c r="AC135" s="261">
        <v>1</v>
      </c>
      <c r="AZ135" s="261">
        <v>1</v>
      </c>
      <c r="BA135" s="261">
        <f>IF(AZ135=1,G135,0)</f>
        <v>0</v>
      </c>
      <c r="BB135" s="261">
        <f>IF(AZ135=2,G135,0)</f>
        <v>0</v>
      </c>
      <c r="BC135" s="261">
        <f>IF(AZ135=3,G135,0)</f>
        <v>0</v>
      </c>
      <c r="BD135" s="261">
        <f>IF(AZ135=4,G135,0)</f>
        <v>0</v>
      </c>
      <c r="BE135" s="261">
        <f>IF(AZ135=5,G135,0)</f>
        <v>0</v>
      </c>
      <c r="CA135" s="292">
        <v>1</v>
      </c>
      <c r="CB135" s="292">
        <v>1</v>
      </c>
    </row>
    <row r="136" spans="1:80">
      <c r="A136" s="301"/>
      <c r="B136" s="302"/>
      <c r="C136" s="303" t="s">
        <v>331</v>
      </c>
      <c r="D136" s="304"/>
      <c r="E136" s="304"/>
      <c r="F136" s="304"/>
      <c r="G136" s="305"/>
      <c r="I136" s="306"/>
      <c r="K136" s="306"/>
      <c r="L136" s="307" t="s">
        <v>331</v>
      </c>
      <c r="O136" s="292">
        <v>3</v>
      </c>
    </row>
    <row r="137" spans="1:80">
      <c r="A137" s="301"/>
      <c r="B137" s="308"/>
      <c r="C137" s="309" t="s">
        <v>332</v>
      </c>
      <c r="D137" s="310"/>
      <c r="E137" s="311">
        <v>0.34649999999999997</v>
      </c>
      <c r="F137" s="312"/>
      <c r="G137" s="313"/>
      <c r="H137" s="314"/>
      <c r="I137" s="306"/>
      <c r="J137" s="315"/>
      <c r="K137" s="306"/>
      <c r="M137" s="307" t="s">
        <v>332</v>
      </c>
      <c r="O137" s="292"/>
    </row>
    <row r="138" spans="1:80">
      <c r="A138" s="316"/>
      <c r="B138" s="317" t="s">
        <v>99</v>
      </c>
      <c r="C138" s="318" t="s">
        <v>328</v>
      </c>
      <c r="D138" s="319"/>
      <c r="E138" s="320"/>
      <c r="F138" s="321"/>
      <c r="G138" s="322">
        <f>SUM(G134:G137)</f>
        <v>0</v>
      </c>
      <c r="H138" s="323"/>
      <c r="I138" s="324">
        <f>SUM(I134:I137)</f>
        <v>0.61232093999999992</v>
      </c>
      <c r="J138" s="323"/>
      <c r="K138" s="324">
        <f>SUM(K134:K137)</f>
        <v>0</v>
      </c>
      <c r="O138" s="292">
        <v>4</v>
      </c>
      <c r="BA138" s="325">
        <f>SUM(BA134:BA137)</f>
        <v>0</v>
      </c>
      <c r="BB138" s="325">
        <f>SUM(BB134:BB137)</f>
        <v>0</v>
      </c>
      <c r="BC138" s="325">
        <f>SUM(BC134:BC137)</f>
        <v>0</v>
      </c>
      <c r="BD138" s="325">
        <f>SUM(BD134:BD137)</f>
        <v>0</v>
      </c>
      <c r="BE138" s="325">
        <f>SUM(BE134:BE137)</f>
        <v>0</v>
      </c>
    </row>
    <row r="139" spans="1:80">
      <c r="A139" s="282" t="s">
        <v>97</v>
      </c>
      <c r="B139" s="283" t="s">
        <v>345</v>
      </c>
      <c r="C139" s="284" t="s">
        <v>346</v>
      </c>
      <c r="D139" s="285"/>
      <c r="E139" s="286"/>
      <c r="F139" s="286"/>
      <c r="G139" s="287"/>
      <c r="H139" s="288"/>
      <c r="I139" s="289"/>
      <c r="J139" s="290"/>
      <c r="K139" s="291"/>
      <c r="O139" s="292">
        <v>1</v>
      </c>
    </row>
    <row r="140" spans="1:80">
      <c r="A140" s="293">
        <v>41</v>
      </c>
      <c r="B140" s="294" t="s">
        <v>348</v>
      </c>
      <c r="C140" s="295" t="s">
        <v>349</v>
      </c>
      <c r="D140" s="296" t="s">
        <v>176</v>
      </c>
      <c r="E140" s="297">
        <v>20.5</v>
      </c>
      <c r="F140" s="297">
        <v>0</v>
      </c>
      <c r="G140" s="298">
        <f>E140*F140</f>
        <v>0</v>
      </c>
      <c r="H140" s="299">
        <v>0.60104000000000002</v>
      </c>
      <c r="I140" s="300">
        <f>E140*H140</f>
        <v>12.32132</v>
      </c>
      <c r="J140" s="299">
        <v>0</v>
      </c>
      <c r="K140" s="300">
        <f>E140*J140</f>
        <v>0</v>
      </c>
      <c r="O140" s="292">
        <v>2</v>
      </c>
      <c r="AA140" s="261">
        <v>1</v>
      </c>
      <c r="AB140" s="261">
        <v>1</v>
      </c>
      <c r="AC140" s="261">
        <v>1</v>
      </c>
      <c r="AZ140" s="261">
        <v>1</v>
      </c>
      <c r="BA140" s="261">
        <f>IF(AZ140=1,G140,0)</f>
        <v>0</v>
      </c>
      <c r="BB140" s="261">
        <f>IF(AZ140=2,G140,0)</f>
        <v>0</v>
      </c>
      <c r="BC140" s="261">
        <f>IF(AZ140=3,G140,0)</f>
        <v>0</v>
      </c>
      <c r="BD140" s="261">
        <f>IF(AZ140=4,G140,0)</f>
        <v>0</v>
      </c>
      <c r="BE140" s="261">
        <f>IF(AZ140=5,G140,0)</f>
        <v>0</v>
      </c>
      <c r="CA140" s="292">
        <v>1</v>
      </c>
      <c r="CB140" s="292">
        <v>1</v>
      </c>
    </row>
    <row r="141" spans="1:80">
      <c r="A141" s="301"/>
      <c r="B141" s="302"/>
      <c r="C141" s="303" t="s">
        <v>350</v>
      </c>
      <c r="D141" s="304"/>
      <c r="E141" s="304"/>
      <c r="F141" s="304"/>
      <c r="G141" s="305"/>
      <c r="I141" s="306"/>
      <c r="K141" s="306"/>
      <c r="L141" s="307" t="s">
        <v>350</v>
      </c>
      <c r="O141" s="292">
        <v>3</v>
      </c>
    </row>
    <row r="142" spans="1:80">
      <c r="A142" s="316"/>
      <c r="B142" s="317" t="s">
        <v>99</v>
      </c>
      <c r="C142" s="318" t="s">
        <v>347</v>
      </c>
      <c r="D142" s="319"/>
      <c r="E142" s="320"/>
      <c r="F142" s="321"/>
      <c r="G142" s="322">
        <f>SUM(G139:G141)</f>
        <v>0</v>
      </c>
      <c r="H142" s="323"/>
      <c r="I142" s="324">
        <f>SUM(I139:I141)</f>
        <v>12.32132</v>
      </c>
      <c r="J142" s="323"/>
      <c r="K142" s="324">
        <f>SUM(K139:K141)</f>
        <v>0</v>
      </c>
      <c r="O142" s="292">
        <v>4</v>
      </c>
      <c r="BA142" s="325">
        <f>SUM(BA139:BA141)</f>
        <v>0</v>
      </c>
      <c r="BB142" s="325">
        <f>SUM(BB139:BB141)</f>
        <v>0</v>
      </c>
      <c r="BC142" s="325">
        <f>SUM(BC139:BC141)</f>
        <v>0</v>
      </c>
      <c r="BD142" s="325">
        <f>SUM(BD139:BD141)</f>
        <v>0</v>
      </c>
      <c r="BE142" s="325">
        <f>SUM(BE139:BE141)</f>
        <v>0</v>
      </c>
    </row>
    <row r="143" spans="1:80">
      <c r="A143" s="282" t="s">
        <v>97</v>
      </c>
      <c r="B143" s="283" t="s">
        <v>351</v>
      </c>
      <c r="C143" s="284" t="s">
        <v>352</v>
      </c>
      <c r="D143" s="285"/>
      <c r="E143" s="286"/>
      <c r="F143" s="286"/>
      <c r="G143" s="287"/>
      <c r="H143" s="288"/>
      <c r="I143" s="289"/>
      <c r="J143" s="290"/>
      <c r="K143" s="291"/>
      <c r="O143" s="292">
        <v>1</v>
      </c>
    </row>
    <row r="144" spans="1:80">
      <c r="A144" s="293">
        <v>42</v>
      </c>
      <c r="B144" s="294" t="s">
        <v>354</v>
      </c>
      <c r="C144" s="295" t="s">
        <v>355</v>
      </c>
      <c r="D144" s="296" t="s">
        <v>176</v>
      </c>
      <c r="E144" s="297">
        <v>20.5</v>
      </c>
      <c r="F144" s="297">
        <v>0</v>
      </c>
      <c r="G144" s="298">
        <f>E144*F144</f>
        <v>0</v>
      </c>
      <c r="H144" s="299">
        <v>7.3899999999999993E-2</v>
      </c>
      <c r="I144" s="300">
        <f>E144*H144</f>
        <v>1.5149499999999998</v>
      </c>
      <c r="J144" s="299">
        <v>0</v>
      </c>
      <c r="K144" s="300">
        <f>E144*J144</f>
        <v>0</v>
      </c>
      <c r="O144" s="292">
        <v>2</v>
      </c>
      <c r="AA144" s="261">
        <v>1</v>
      </c>
      <c r="AB144" s="261">
        <v>1</v>
      </c>
      <c r="AC144" s="261">
        <v>1</v>
      </c>
      <c r="AZ144" s="261">
        <v>1</v>
      </c>
      <c r="BA144" s="261">
        <f>IF(AZ144=1,G144,0)</f>
        <v>0</v>
      </c>
      <c r="BB144" s="261">
        <f>IF(AZ144=2,G144,0)</f>
        <v>0</v>
      </c>
      <c r="BC144" s="261">
        <f>IF(AZ144=3,G144,0)</f>
        <v>0</v>
      </c>
      <c r="BD144" s="261">
        <f>IF(AZ144=4,G144,0)</f>
        <v>0</v>
      </c>
      <c r="BE144" s="261">
        <f>IF(AZ144=5,G144,0)</f>
        <v>0</v>
      </c>
      <c r="CA144" s="292">
        <v>1</v>
      </c>
      <c r="CB144" s="292">
        <v>1</v>
      </c>
    </row>
    <row r="145" spans="1:80">
      <c r="A145" s="301"/>
      <c r="B145" s="302"/>
      <c r="C145" s="303" t="s">
        <v>495</v>
      </c>
      <c r="D145" s="304"/>
      <c r="E145" s="304"/>
      <c r="F145" s="304"/>
      <c r="G145" s="305"/>
      <c r="I145" s="306"/>
      <c r="K145" s="306"/>
      <c r="L145" s="307" t="s">
        <v>495</v>
      </c>
      <c r="O145" s="292">
        <v>3</v>
      </c>
    </row>
    <row r="146" spans="1:80">
      <c r="A146" s="301"/>
      <c r="B146" s="308"/>
      <c r="C146" s="309" t="s">
        <v>496</v>
      </c>
      <c r="D146" s="310"/>
      <c r="E146" s="311">
        <v>20.5</v>
      </c>
      <c r="F146" s="312"/>
      <c r="G146" s="313"/>
      <c r="H146" s="314"/>
      <c r="I146" s="306"/>
      <c r="J146" s="315"/>
      <c r="K146" s="306"/>
      <c r="M146" s="307" t="s">
        <v>496</v>
      </c>
      <c r="O146" s="292"/>
    </row>
    <row r="147" spans="1:80">
      <c r="A147" s="293">
        <v>43</v>
      </c>
      <c r="B147" s="294" t="s">
        <v>357</v>
      </c>
      <c r="C147" s="295" t="s">
        <v>358</v>
      </c>
      <c r="D147" s="296" t="s">
        <v>190</v>
      </c>
      <c r="E147" s="297">
        <v>8</v>
      </c>
      <c r="F147" s="297">
        <v>0</v>
      </c>
      <c r="G147" s="298">
        <f>E147*F147</f>
        <v>0</v>
      </c>
      <c r="H147" s="299">
        <v>3.6000000000000002E-4</v>
      </c>
      <c r="I147" s="300">
        <f>E147*H147</f>
        <v>2.8800000000000002E-3</v>
      </c>
      <c r="J147" s="299">
        <v>0</v>
      </c>
      <c r="K147" s="300">
        <f>E147*J147</f>
        <v>0</v>
      </c>
      <c r="O147" s="292">
        <v>2</v>
      </c>
      <c r="AA147" s="261">
        <v>1</v>
      </c>
      <c r="AB147" s="261">
        <v>1</v>
      </c>
      <c r="AC147" s="261">
        <v>1</v>
      </c>
      <c r="AZ147" s="261">
        <v>1</v>
      </c>
      <c r="BA147" s="261">
        <f>IF(AZ147=1,G147,0)</f>
        <v>0</v>
      </c>
      <c r="BB147" s="261">
        <f>IF(AZ147=2,G147,0)</f>
        <v>0</v>
      </c>
      <c r="BC147" s="261">
        <f>IF(AZ147=3,G147,0)</f>
        <v>0</v>
      </c>
      <c r="BD147" s="261">
        <f>IF(AZ147=4,G147,0)</f>
        <v>0</v>
      </c>
      <c r="BE147" s="261">
        <f>IF(AZ147=5,G147,0)</f>
        <v>0</v>
      </c>
      <c r="CA147" s="292">
        <v>1</v>
      </c>
      <c r="CB147" s="292">
        <v>1</v>
      </c>
    </row>
    <row r="148" spans="1:80">
      <c r="A148" s="293">
        <v>44</v>
      </c>
      <c r="B148" s="294" t="s">
        <v>359</v>
      </c>
      <c r="C148" s="295" t="s">
        <v>360</v>
      </c>
      <c r="D148" s="296" t="s">
        <v>176</v>
      </c>
      <c r="E148" s="297">
        <v>8.4</v>
      </c>
      <c r="F148" s="297">
        <v>0</v>
      </c>
      <c r="G148" s="298">
        <f>E148*F148</f>
        <v>0</v>
      </c>
      <c r="H148" s="299">
        <v>0.17244999999999999</v>
      </c>
      <c r="I148" s="300">
        <f>E148*H148</f>
        <v>1.44858</v>
      </c>
      <c r="J148" s="299"/>
      <c r="K148" s="300">
        <f>E148*J148</f>
        <v>0</v>
      </c>
      <c r="O148" s="292">
        <v>2</v>
      </c>
      <c r="AA148" s="261">
        <v>3</v>
      </c>
      <c r="AB148" s="261">
        <v>1</v>
      </c>
      <c r="AC148" s="261">
        <v>592451170</v>
      </c>
      <c r="AZ148" s="261">
        <v>1</v>
      </c>
      <c r="BA148" s="261">
        <f>IF(AZ148=1,G148,0)</f>
        <v>0</v>
      </c>
      <c r="BB148" s="261">
        <f>IF(AZ148=2,G148,0)</f>
        <v>0</v>
      </c>
      <c r="BC148" s="261">
        <f>IF(AZ148=3,G148,0)</f>
        <v>0</v>
      </c>
      <c r="BD148" s="261">
        <f>IF(AZ148=4,G148,0)</f>
        <v>0</v>
      </c>
      <c r="BE148" s="261">
        <f>IF(AZ148=5,G148,0)</f>
        <v>0</v>
      </c>
      <c r="CA148" s="292">
        <v>3</v>
      </c>
      <c r="CB148" s="292">
        <v>1</v>
      </c>
    </row>
    <row r="149" spans="1:80">
      <c r="A149" s="301"/>
      <c r="B149" s="308"/>
      <c r="C149" s="309" t="s">
        <v>497</v>
      </c>
      <c r="D149" s="310"/>
      <c r="E149" s="311">
        <v>8.4</v>
      </c>
      <c r="F149" s="312"/>
      <c r="G149" s="313"/>
      <c r="H149" s="314"/>
      <c r="I149" s="306"/>
      <c r="J149" s="315"/>
      <c r="K149" s="306"/>
      <c r="M149" s="307" t="s">
        <v>497</v>
      </c>
      <c r="O149" s="292"/>
    </row>
    <row r="150" spans="1:80">
      <c r="A150" s="293">
        <v>45</v>
      </c>
      <c r="B150" s="294" t="s">
        <v>362</v>
      </c>
      <c r="C150" s="295" t="s">
        <v>363</v>
      </c>
      <c r="D150" s="296" t="s">
        <v>176</v>
      </c>
      <c r="E150" s="297">
        <v>6</v>
      </c>
      <c r="F150" s="297">
        <v>0</v>
      </c>
      <c r="G150" s="298">
        <f>E150*F150</f>
        <v>0</v>
      </c>
      <c r="H150" s="299">
        <v>0.1389</v>
      </c>
      <c r="I150" s="300">
        <f>E150*H150</f>
        <v>0.83339999999999992</v>
      </c>
      <c r="J150" s="299"/>
      <c r="K150" s="300">
        <f>E150*J150</f>
        <v>0</v>
      </c>
      <c r="O150" s="292">
        <v>2</v>
      </c>
      <c r="AA150" s="261">
        <v>3</v>
      </c>
      <c r="AB150" s="261">
        <v>1</v>
      </c>
      <c r="AC150" s="261">
        <v>592451210</v>
      </c>
      <c r="AZ150" s="261">
        <v>1</v>
      </c>
      <c r="BA150" s="261">
        <f>IF(AZ150=1,G150,0)</f>
        <v>0</v>
      </c>
      <c r="BB150" s="261">
        <f>IF(AZ150=2,G150,0)</f>
        <v>0</v>
      </c>
      <c r="BC150" s="261">
        <f>IF(AZ150=3,G150,0)</f>
        <v>0</v>
      </c>
      <c r="BD150" s="261">
        <f>IF(AZ150=4,G150,0)</f>
        <v>0</v>
      </c>
      <c r="BE150" s="261">
        <f>IF(AZ150=5,G150,0)</f>
        <v>0</v>
      </c>
      <c r="CA150" s="292">
        <v>3</v>
      </c>
      <c r="CB150" s="292">
        <v>1</v>
      </c>
    </row>
    <row r="151" spans="1:80">
      <c r="A151" s="301"/>
      <c r="B151" s="302"/>
      <c r="C151" s="303" t="s">
        <v>498</v>
      </c>
      <c r="D151" s="304"/>
      <c r="E151" s="304"/>
      <c r="F151" s="304"/>
      <c r="G151" s="305"/>
      <c r="I151" s="306"/>
      <c r="K151" s="306"/>
      <c r="L151" s="307" t="s">
        <v>498</v>
      </c>
      <c r="O151" s="292">
        <v>3</v>
      </c>
    </row>
    <row r="152" spans="1:80">
      <c r="A152" s="316"/>
      <c r="B152" s="317" t="s">
        <v>99</v>
      </c>
      <c r="C152" s="318" t="s">
        <v>353</v>
      </c>
      <c r="D152" s="319"/>
      <c r="E152" s="320"/>
      <c r="F152" s="321"/>
      <c r="G152" s="322">
        <f>SUM(G143:G151)</f>
        <v>0</v>
      </c>
      <c r="H152" s="323"/>
      <c r="I152" s="324">
        <f>SUM(I143:I151)</f>
        <v>3.7998099999999999</v>
      </c>
      <c r="J152" s="323"/>
      <c r="K152" s="324">
        <f>SUM(K143:K151)</f>
        <v>0</v>
      </c>
      <c r="O152" s="292">
        <v>4</v>
      </c>
      <c r="BA152" s="325">
        <f>SUM(BA143:BA151)</f>
        <v>0</v>
      </c>
      <c r="BB152" s="325">
        <f>SUM(BB143:BB151)</f>
        <v>0</v>
      </c>
      <c r="BC152" s="325">
        <f>SUM(BC143:BC151)</f>
        <v>0</v>
      </c>
      <c r="BD152" s="325">
        <f>SUM(BD143:BD151)</f>
        <v>0</v>
      </c>
      <c r="BE152" s="325">
        <f>SUM(BE143:BE151)</f>
        <v>0</v>
      </c>
    </row>
    <row r="153" spans="1:80">
      <c r="A153" s="282" t="s">
        <v>97</v>
      </c>
      <c r="B153" s="283" t="s">
        <v>365</v>
      </c>
      <c r="C153" s="284" t="s">
        <v>366</v>
      </c>
      <c r="D153" s="285"/>
      <c r="E153" s="286"/>
      <c r="F153" s="286"/>
      <c r="G153" s="287"/>
      <c r="H153" s="288"/>
      <c r="I153" s="289"/>
      <c r="J153" s="290"/>
      <c r="K153" s="291"/>
      <c r="O153" s="292">
        <v>1</v>
      </c>
    </row>
    <row r="154" spans="1:80" ht="22.5">
      <c r="A154" s="293">
        <v>46</v>
      </c>
      <c r="B154" s="294" t="s">
        <v>368</v>
      </c>
      <c r="C154" s="295" t="s">
        <v>369</v>
      </c>
      <c r="D154" s="296" t="s">
        <v>181</v>
      </c>
      <c r="E154" s="297">
        <v>2</v>
      </c>
      <c r="F154" s="297">
        <v>0</v>
      </c>
      <c r="G154" s="298">
        <f>E154*F154</f>
        <v>0</v>
      </c>
      <c r="H154" s="299">
        <v>3.5619999999999999E-2</v>
      </c>
      <c r="I154" s="300">
        <f>E154*H154</f>
        <v>7.1239999999999998E-2</v>
      </c>
      <c r="J154" s="299">
        <v>0</v>
      </c>
      <c r="K154" s="300">
        <f>E154*J154</f>
        <v>0</v>
      </c>
      <c r="O154" s="292">
        <v>2</v>
      </c>
      <c r="AA154" s="261">
        <v>1</v>
      </c>
      <c r="AB154" s="261">
        <v>1</v>
      </c>
      <c r="AC154" s="261">
        <v>1</v>
      </c>
      <c r="AZ154" s="261">
        <v>1</v>
      </c>
      <c r="BA154" s="261">
        <f>IF(AZ154=1,G154,0)</f>
        <v>0</v>
      </c>
      <c r="BB154" s="261">
        <f>IF(AZ154=2,G154,0)</f>
        <v>0</v>
      </c>
      <c r="BC154" s="261">
        <f>IF(AZ154=3,G154,0)</f>
        <v>0</v>
      </c>
      <c r="BD154" s="261">
        <f>IF(AZ154=4,G154,0)</f>
        <v>0</v>
      </c>
      <c r="BE154" s="261">
        <f>IF(AZ154=5,G154,0)</f>
        <v>0</v>
      </c>
      <c r="CA154" s="292">
        <v>1</v>
      </c>
      <c r="CB154" s="292">
        <v>1</v>
      </c>
    </row>
    <row r="155" spans="1:80">
      <c r="A155" s="301"/>
      <c r="B155" s="302"/>
      <c r="C155" s="303" t="s">
        <v>370</v>
      </c>
      <c r="D155" s="304"/>
      <c r="E155" s="304"/>
      <c r="F155" s="304"/>
      <c r="G155" s="305"/>
      <c r="I155" s="306"/>
      <c r="K155" s="306"/>
      <c r="L155" s="307" t="s">
        <v>370</v>
      </c>
      <c r="O155" s="292">
        <v>3</v>
      </c>
    </row>
    <row r="156" spans="1:80">
      <c r="A156" s="316"/>
      <c r="B156" s="317" t="s">
        <v>99</v>
      </c>
      <c r="C156" s="318" t="s">
        <v>367</v>
      </c>
      <c r="D156" s="319"/>
      <c r="E156" s="320"/>
      <c r="F156" s="321"/>
      <c r="G156" s="322">
        <f>SUM(G153:G155)</f>
        <v>0</v>
      </c>
      <c r="H156" s="323"/>
      <c r="I156" s="324">
        <f>SUM(I153:I155)</f>
        <v>7.1239999999999998E-2</v>
      </c>
      <c r="J156" s="323"/>
      <c r="K156" s="324">
        <f>SUM(K153:K155)</f>
        <v>0</v>
      </c>
      <c r="O156" s="292">
        <v>4</v>
      </c>
      <c r="BA156" s="325">
        <f>SUM(BA153:BA155)</f>
        <v>0</v>
      </c>
      <c r="BB156" s="325">
        <f>SUM(BB153:BB155)</f>
        <v>0</v>
      </c>
      <c r="BC156" s="325">
        <f>SUM(BC153:BC155)</f>
        <v>0</v>
      </c>
      <c r="BD156" s="325">
        <f>SUM(BD153:BD155)</f>
        <v>0</v>
      </c>
      <c r="BE156" s="325">
        <f>SUM(BE153:BE155)</f>
        <v>0</v>
      </c>
    </row>
    <row r="157" spans="1:80">
      <c r="A157" s="282" t="s">
        <v>97</v>
      </c>
      <c r="B157" s="283" t="s">
        <v>371</v>
      </c>
      <c r="C157" s="284" t="s">
        <v>372</v>
      </c>
      <c r="D157" s="285"/>
      <c r="E157" s="286"/>
      <c r="F157" s="286"/>
      <c r="G157" s="287"/>
      <c r="H157" s="288"/>
      <c r="I157" s="289"/>
      <c r="J157" s="290"/>
      <c r="K157" s="291"/>
      <c r="O157" s="292">
        <v>1</v>
      </c>
    </row>
    <row r="158" spans="1:80">
      <c r="A158" s="293">
        <v>47</v>
      </c>
      <c r="B158" s="294" t="s">
        <v>374</v>
      </c>
      <c r="C158" s="295" t="s">
        <v>375</v>
      </c>
      <c r="D158" s="296" t="s">
        <v>176</v>
      </c>
      <c r="E158" s="297">
        <v>45.418199999999999</v>
      </c>
      <c r="F158" s="297">
        <v>0</v>
      </c>
      <c r="G158" s="298">
        <f>E158*F158</f>
        <v>0</v>
      </c>
      <c r="H158" s="299">
        <v>2.2000000000000001E-4</v>
      </c>
      <c r="I158" s="300">
        <f>E158*H158</f>
        <v>9.9920040000000005E-3</v>
      </c>
      <c r="J158" s="299">
        <v>0</v>
      </c>
      <c r="K158" s="300">
        <f>E158*J158</f>
        <v>0</v>
      </c>
      <c r="O158" s="292">
        <v>2</v>
      </c>
      <c r="AA158" s="261">
        <v>1</v>
      </c>
      <c r="AB158" s="261">
        <v>1</v>
      </c>
      <c r="AC158" s="261">
        <v>1</v>
      </c>
      <c r="AZ158" s="261">
        <v>1</v>
      </c>
      <c r="BA158" s="261">
        <f>IF(AZ158=1,G158,0)</f>
        <v>0</v>
      </c>
      <c r="BB158" s="261">
        <f>IF(AZ158=2,G158,0)</f>
        <v>0</v>
      </c>
      <c r="BC158" s="261">
        <f>IF(AZ158=3,G158,0)</f>
        <v>0</v>
      </c>
      <c r="BD158" s="261">
        <f>IF(AZ158=4,G158,0)</f>
        <v>0</v>
      </c>
      <c r="BE158" s="261">
        <f>IF(AZ158=5,G158,0)</f>
        <v>0</v>
      </c>
      <c r="CA158" s="292">
        <v>1</v>
      </c>
      <c r="CB158" s="292">
        <v>1</v>
      </c>
    </row>
    <row r="159" spans="1:80">
      <c r="A159" s="301"/>
      <c r="B159" s="308"/>
      <c r="C159" s="309" t="s">
        <v>499</v>
      </c>
      <c r="D159" s="310"/>
      <c r="E159" s="311">
        <v>22.709099999999999</v>
      </c>
      <c r="F159" s="312"/>
      <c r="G159" s="313"/>
      <c r="H159" s="314"/>
      <c r="I159" s="306"/>
      <c r="J159" s="315"/>
      <c r="K159" s="306"/>
      <c r="M159" s="307" t="s">
        <v>499</v>
      </c>
      <c r="O159" s="292"/>
    </row>
    <row r="160" spans="1:80">
      <c r="A160" s="301"/>
      <c r="B160" s="308"/>
      <c r="C160" s="309" t="s">
        <v>500</v>
      </c>
      <c r="D160" s="310"/>
      <c r="E160" s="311">
        <v>22.709099999999999</v>
      </c>
      <c r="F160" s="312"/>
      <c r="G160" s="313"/>
      <c r="H160" s="314"/>
      <c r="I160" s="306"/>
      <c r="J160" s="315"/>
      <c r="K160" s="306"/>
      <c r="M160" s="307" t="s">
        <v>500</v>
      </c>
      <c r="O160" s="292"/>
    </row>
    <row r="161" spans="1:80">
      <c r="A161" s="316"/>
      <c r="B161" s="317" t="s">
        <v>99</v>
      </c>
      <c r="C161" s="318" t="s">
        <v>373</v>
      </c>
      <c r="D161" s="319"/>
      <c r="E161" s="320"/>
      <c r="F161" s="321"/>
      <c r="G161" s="322">
        <f>SUM(G157:G160)</f>
        <v>0</v>
      </c>
      <c r="H161" s="323"/>
      <c r="I161" s="324">
        <f>SUM(I157:I160)</f>
        <v>9.9920040000000005E-3</v>
      </c>
      <c r="J161" s="323"/>
      <c r="K161" s="324">
        <f>SUM(K157:K160)</f>
        <v>0</v>
      </c>
      <c r="O161" s="292">
        <v>4</v>
      </c>
      <c r="BA161" s="325">
        <f>SUM(BA157:BA160)</f>
        <v>0</v>
      </c>
      <c r="BB161" s="325">
        <f>SUM(BB157:BB160)</f>
        <v>0</v>
      </c>
      <c r="BC161" s="325">
        <f>SUM(BC157:BC160)</f>
        <v>0</v>
      </c>
      <c r="BD161" s="325">
        <f>SUM(BD157:BD160)</f>
        <v>0</v>
      </c>
      <c r="BE161" s="325">
        <f>SUM(BE157:BE160)</f>
        <v>0</v>
      </c>
    </row>
    <row r="162" spans="1:80">
      <c r="A162" s="282" t="s">
        <v>97</v>
      </c>
      <c r="B162" s="283" t="s">
        <v>384</v>
      </c>
      <c r="C162" s="284" t="s">
        <v>385</v>
      </c>
      <c r="D162" s="285"/>
      <c r="E162" s="286"/>
      <c r="F162" s="286"/>
      <c r="G162" s="287"/>
      <c r="H162" s="288"/>
      <c r="I162" s="289"/>
      <c r="J162" s="290"/>
      <c r="K162" s="291"/>
      <c r="O162" s="292">
        <v>1</v>
      </c>
    </row>
    <row r="163" spans="1:80">
      <c r="A163" s="293">
        <v>48</v>
      </c>
      <c r="B163" s="294" t="s">
        <v>387</v>
      </c>
      <c r="C163" s="295" t="s">
        <v>388</v>
      </c>
      <c r="D163" s="296" t="s">
        <v>190</v>
      </c>
      <c r="E163" s="297">
        <v>10</v>
      </c>
      <c r="F163" s="297">
        <v>0</v>
      </c>
      <c r="G163" s="298">
        <f>E163*F163</f>
        <v>0</v>
      </c>
      <c r="H163" s="299">
        <v>3.6999999999999999E-4</v>
      </c>
      <c r="I163" s="300">
        <f>E163*H163</f>
        <v>3.7000000000000002E-3</v>
      </c>
      <c r="J163" s="299">
        <v>0</v>
      </c>
      <c r="K163" s="300">
        <f>E163*J163</f>
        <v>0</v>
      </c>
      <c r="O163" s="292">
        <v>2</v>
      </c>
      <c r="AA163" s="261">
        <v>1</v>
      </c>
      <c r="AB163" s="261">
        <v>1</v>
      </c>
      <c r="AC163" s="261">
        <v>1</v>
      </c>
      <c r="AZ163" s="261">
        <v>1</v>
      </c>
      <c r="BA163" s="261">
        <f>IF(AZ163=1,G163,0)</f>
        <v>0</v>
      </c>
      <c r="BB163" s="261">
        <f>IF(AZ163=2,G163,0)</f>
        <v>0</v>
      </c>
      <c r="BC163" s="261">
        <f>IF(AZ163=3,G163,0)</f>
        <v>0</v>
      </c>
      <c r="BD163" s="261">
        <f>IF(AZ163=4,G163,0)</f>
        <v>0</v>
      </c>
      <c r="BE163" s="261">
        <f>IF(AZ163=5,G163,0)</f>
        <v>0</v>
      </c>
      <c r="CA163" s="292">
        <v>1</v>
      </c>
      <c r="CB163" s="292">
        <v>1</v>
      </c>
    </row>
    <row r="164" spans="1:80">
      <c r="A164" s="301"/>
      <c r="B164" s="302"/>
      <c r="C164" s="303" t="s">
        <v>389</v>
      </c>
      <c r="D164" s="304"/>
      <c r="E164" s="304"/>
      <c r="F164" s="304"/>
      <c r="G164" s="305"/>
      <c r="I164" s="306"/>
      <c r="K164" s="306"/>
      <c r="L164" s="307" t="s">
        <v>389</v>
      </c>
      <c r="O164" s="292">
        <v>3</v>
      </c>
    </row>
    <row r="165" spans="1:80">
      <c r="A165" s="293">
        <v>49</v>
      </c>
      <c r="B165" s="294" t="s">
        <v>390</v>
      </c>
      <c r="C165" s="295" t="s">
        <v>391</v>
      </c>
      <c r="D165" s="296" t="s">
        <v>190</v>
      </c>
      <c r="E165" s="297">
        <v>20</v>
      </c>
      <c r="F165" s="297">
        <v>0</v>
      </c>
      <c r="G165" s="298">
        <f>E165*F165</f>
        <v>0</v>
      </c>
      <c r="H165" s="299">
        <v>0.188</v>
      </c>
      <c r="I165" s="300">
        <f>E165*H165</f>
        <v>3.76</v>
      </c>
      <c r="J165" s="299">
        <v>0</v>
      </c>
      <c r="K165" s="300">
        <f>E165*J165</f>
        <v>0</v>
      </c>
      <c r="O165" s="292">
        <v>2</v>
      </c>
      <c r="AA165" s="261">
        <v>1</v>
      </c>
      <c r="AB165" s="261">
        <v>1</v>
      </c>
      <c r="AC165" s="261">
        <v>1</v>
      </c>
      <c r="AZ165" s="261">
        <v>1</v>
      </c>
      <c r="BA165" s="261">
        <f>IF(AZ165=1,G165,0)</f>
        <v>0</v>
      </c>
      <c r="BB165" s="261">
        <f>IF(AZ165=2,G165,0)</f>
        <v>0</v>
      </c>
      <c r="BC165" s="261">
        <f>IF(AZ165=3,G165,0)</f>
        <v>0</v>
      </c>
      <c r="BD165" s="261">
        <f>IF(AZ165=4,G165,0)</f>
        <v>0</v>
      </c>
      <c r="BE165" s="261">
        <f>IF(AZ165=5,G165,0)</f>
        <v>0</v>
      </c>
      <c r="CA165" s="292">
        <v>1</v>
      </c>
      <c r="CB165" s="292">
        <v>1</v>
      </c>
    </row>
    <row r="166" spans="1:80">
      <c r="A166" s="301"/>
      <c r="B166" s="308"/>
      <c r="C166" s="309" t="s">
        <v>501</v>
      </c>
      <c r="D166" s="310"/>
      <c r="E166" s="311">
        <v>20</v>
      </c>
      <c r="F166" s="312"/>
      <c r="G166" s="313"/>
      <c r="H166" s="314"/>
      <c r="I166" s="306"/>
      <c r="J166" s="315"/>
      <c r="K166" s="306"/>
      <c r="M166" s="307" t="s">
        <v>501</v>
      </c>
      <c r="O166" s="292"/>
    </row>
    <row r="167" spans="1:80">
      <c r="A167" s="293">
        <v>50</v>
      </c>
      <c r="B167" s="294" t="s">
        <v>393</v>
      </c>
      <c r="C167" s="295" t="s">
        <v>394</v>
      </c>
      <c r="D167" s="296" t="s">
        <v>109</v>
      </c>
      <c r="E167" s="297">
        <v>0.7</v>
      </c>
      <c r="F167" s="297">
        <v>0</v>
      </c>
      <c r="G167" s="298">
        <f>E167*F167</f>
        <v>0</v>
      </c>
      <c r="H167" s="299">
        <v>2.5249999999999999</v>
      </c>
      <c r="I167" s="300">
        <f>E167*H167</f>
        <v>1.7674999999999998</v>
      </c>
      <c r="J167" s="299">
        <v>0</v>
      </c>
      <c r="K167" s="300">
        <f>E167*J167</f>
        <v>0</v>
      </c>
      <c r="O167" s="292">
        <v>2</v>
      </c>
      <c r="AA167" s="261">
        <v>1</v>
      </c>
      <c r="AB167" s="261">
        <v>1</v>
      </c>
      <c r="AC167" s="261">
        <v>1</v>
      </c>
      <c r="AZ167" s="261">
        <v>1</v>
      </c>
      <c r="BA167" s="261">
        <f>IF(AZ167=1,G167,0)</f>
        <v>0</v>
      </c>
      <c r="BB167" s="261">
        <f>IF(AZ167=2,G167,0)</f>
        <v>0</v>
      </c>
      <c r="BC167" s="261">
        <f>IF(AZ167=3,G167,0)</f>
        <v>0</v>
      </c>
      <c r="BD167" s="261">
        <f>IF(AZ167=4,G167,0)</f>
        <v>0</v>
      </c>
      <c r="BE167" s="261">
        <f>IF(AZ167=5,G167,0)</f>
        <v>0</v>
      </c>
      <c r="CA167" s="292">
        <v>1</v>
      </c>
      <c r="CB167" s="292">
        <v>1</v>
      </c>
    </row>
    <row r="168" spans="1:80">
      <c r="A168" s="301"/>
      <c r="B168" s="302"/>
      <c r="C168" s="303" t="s">
        <v>395</v>
      </c>
      <c r="D168" s="304"/>
      <c r="E168" s="304"/>
      <c r="F168" s="304"/>
      <c r="G168" s="305"/>
      <c r="I168" s="306"/>
      <c r="K168" s="306"/>
      <c r="L168" s="307" t="s">
        <v>395</v>
      </c>
      <c r="O168" s="292">
        <v>3</v>
      </c>
    </row>
    <row r="169" spans="1:80">
      <c r="A169" s="301"/>
      <c r="B169" s="308"/>
      <c r="C169" s="309" t="s">
        <v>502</v>
      </c>
      <c r="D169" s="310"/>
      <c r="E169" s="311">
        <v>0.7</v>
      </c>
      <c r="F169" s="312"/>
      <c r="G169" s="313"/>
      <c r="H169" s="314"/>
      <c r="I169" s="306"/>
      <c r="J169" s="315"/>
      <c r="K169" s="306"/>
      <c r="M169" s="307" t="s">
        <v>502</v>
      </c>
      <c r="O169" s="292"/>
    </row>
    <row r="170" spans="1:80">
      <c r="A170" s="293">
        <v>51</v>
      </c>
      <c r="B170" s="294" t="s">
        <v>397</v>
      </c>
      <c r="C170" s="295" t="s">
        <v>398</v>
      </c>
      <c r="D170" s="296" t="s">
        <v>181</v>
      </c>
      <c r="E170" s="297">
        <v>19.190000000000001</v>
      </c>
      <c r="F170" s="297">
        <v>0</v>
      </c>
      <c r="G170" s="298">
        <f>E170*F170</f>
        <v>0</v>
      </c>
      <c r="H170" s="299">
        <v>4.5999999999999999E-2</v>
      </c>
      <c r="I170" s="300">
        <f>E170*H170</f>
        <v>0.88274000000000008</v>
      </c>
      <c r="J170" s="299"/>
      <c r="K170" s="300">
        <f>E170*J170</f>
        <v>0</v>
      </c>
      <c r="O170" s="292">
        <v>2</v>
      </c>
      <c r="AA170" s="261">
        <v>3</v>
      </c>
      <c r="AB170" s="261">
        <v>1</v>
      </c>
      <c r="AC170" s="261">
        <v>59217420</v>
      </c>
      <c r="AZ170" s="261">
        <v>1</v>
      </c>
      <c r="BA170" s="261">
        <f>IF(AZ170=1,G170,0)</f>
        <v>0</v>
      </c>
      <c r="BB170" s="261">
        <f>IF(AZ170=2,G170,0)</f>
        <v>0</v>
      </c>
      <c r="BC170" s="261">
        <f>IF(AZ170=3,G170,0)</f>
        <v>0</v>
      </c>
      <c r="BD170" s="261">
        <f>IF(AZ170=4,G170,0)</f>
        <v>0</v>
      </c>
      <c r="BE170" s="261">
        <f>IF(AZ170=5,G170,0)</f>
        <v>0</v>
      </c>
      <c r="CA170" s="292">
        <v>3</v>
      </c>
      <c r="CB170" s="292">
        <v>1</v>
      </c>
    </row>
    <row r="171" spans="1:80">
      <c r="A171" s="301"/>
      <c r="B171" s="308"/>
      <c r="C171" s="309" t="s">
        <v>503</v>
      </c>
      <c r="D171" s="310"/>
      <c r="E171" s="311">
        <v>19.190000000000001</v>
      </c>
      <c r="F171" s="312"/>
      <c r="G171" s="313"/>
      <c r="H171" s="314"/>
      <c r="I171" s="306"/>
      <c r="J171" s="315"/>
      <c r="K171" s="306"/>
      <c r="M171" s="307" t="s">
        <v>503</v>
      </c>
      <c r="O171" s="292"/>
    </row>
    <row r="172" spans="1:80">
      <c r="A172" s="293">
        <v>52</v>
      </c>
      <c r="B172" s="294" t="s">
        <v>400</v>
      </c>
      <c r="C172" s="295" t="s">
        <v>401</v>
      </c>
      <c r="D172" s="296" t="s">
        <v>181</v>
      </c>
      <c r="E172" s="297">
        <v>1.01</v>
      </c>
      <c r="F172" s="297">
        <v>0</v>
      </c>
      <c r="G172" s="298">
        <f>E172*F172</f>
        <v>0</v>
      </c>
      <c r="H172" s="299">
        <v>3.5999999999999997E-2</v>
      </c>
      <c r="I172" s="300">
        <f>E172*H172</f>
        <v>3.6359999999999996E-2</v>
      </c>
      <c r="J172" s="299"/>
      <c r="K172" s="300">
        <f>E172*J172</f>
        <v>0</v>
      </c>
      <c r="O172" s="292">
        <v>2</v>
      </c>
      <c r="AA172" s="261">
        <v>3</v>
      </c>
      <c r="AB172" s="261">
        <v>10</v>
      </c>
      <c r="AC172" s="261">
        <v>59217422</v>
      </c>
      <c r="AZ172" s="261">
        <v>1</v>
      </c>
      <c r="BA172" s="261">
        <f>IF(AZ172=1,G172,0)</f>
        <v>0</v>
      </c>
      <c r="BB172" s="261">
        <f>IF(AZ172=2,G172,0)</f>
        <v>0</v>
      </c>
      <c r="BC172" s="261">
        <f>IF(AZ172=3,G172,0)</f>
        <v>0</v>
      </c>
      <c r="BD172" s="261">
        <f>IF(AZ172=4,G172,0)</f>
        <v>0</v>
      </c>
      <c r="BE172" s="261">
        <f>IF(AZ172=5,G172,0)</f>
        <v>0</v>
      </c>
      <c r="CA172" s="292">
        <v>3</v>
      </c>
      <c r="CB172" s="292">
        <v>10</v>
      </c>
    </row>
    <row r="173" spans="1:80">
      <c r="A173" s="301"/>
      <c r="B173" s="308"/>
      <c r="C173" s="309" t="s">
        <v>402</v>
      </c>
      <c r="D173" s="310"/>
      <c r="E173" s="311">
        <v>1.01</v>
      </c>
      <c r="F173" s="312"/>
      <c r="G173" s="313"/>
      <c r="H173" s="314"/>
      <c r="I173" s="306"/>
      <c r="J173" s="315"/>
      <c r="K173" s="306"/>
      <c r="M173" s="307" t="s">
        <v>402</v>
      </c>
      <c r="O173" s="292"/>
    </row>
    <row r="174" spans="1:80">
      <c r="A174" s="316"/>
      <c r="B174" s="317" t="s">
        <v>99</v>
      </c>
      <c r="C174" s="318" t="s">
        <v>386</v>
      </c>
      <c r="D174" s="319"/>
      <c r="E174" s="320"/>
      <c r="F174" s="321"/>
      <c r="G174" s="322">
        <f>SUM(G162:G173)</f>
        <v>0</v>
      </c>
      <c r="H174" s="323"/>
      <c r="I174" s="324">
        <f>SUM(I162:I173)</f>
        <v>6.4502999999999995</v>
      </c>
      <c r="J174" s="323"/>
      <c r="K174" s="324">
        <f>SUM(K162:K173)</f>
        <v>0</v>
      </c>
      <c r="O174" s="292">
        <v>4</v>
      </c>
      <c r="BA174" s="325">
        <f>SUM(BA162:BA173)</f>
        <v>0</v>
      </c>
      <c r="BB174" s="325">
        <f>SUM(BB162:BB173)</f>
        <v>0</v>
      </c>
      <c r="BC174" s="325">
        <f>SUM(BC162:BC173)</f>
        <v>0</v>
      </c>
      <c r="BD174" s="325">
        <f>SUM(BD162:BD173)</f>
        <v>0</v>
      </c>
      <c r="BE174" s="325">
        <f>SUM(BE162:BE173)</f>
        <v>0</v>
      </c>
    </row>
    <row r="175" spans="1:80">
      <c r="A175" s="282" t="s">
        <v>97</v>
      </c>
      <c r="B175" s="283" t="s">
        <v>403</v>
      </c>
      <c r="C175" s="284" t="s">
        <v>404</v>
      </c>
      <c r="D175" s="285"/>
      <c r="E175" s="286"/>
      <c r="F175" s="286"/>
      <c r="G175" s="287"/>
      <c r="H175" s="288"/>
      <c r="I175" s="289"/>
      <c r="J175" s="290"/>
      <c r="K175" s="291"/>
      <c r="O175" s="292">
        <v>1</v>
      </c>
    </row>
    <row r="176" spans="1:80">
      <c r="A176" s="293">
        <v>53</v>
      </c>
      <c r="B176" s="294" t="s">
        <v>406</v>
      </c>
      <c r="C176" s="295" t="s">
        <v>407</v>
      </c>
      <c r="D176" s="296" t="s">
        <v>408</v>
      </c>
      <c r="E176" s="297">
        <v>8</v>
      </c>
      <c r="F176" s="297">
        <v>0</v>
      </c>
      <c r="G176" s="298">
        <f>E176*F176</f>
        <v>0</v>
      </c>
      <c r="H176" s="299"/>
      <c r="I176" s="300">
        <f>E176*H176</f>
        <v>0</v>
      </c>
      <c r="J176" s="299"/>
      <c r="K176" s="300">
        <f>E176*J176</f>
        <v>0</v>
      </c>
      <c r="O176" s="292">
        <v>2</v>
      </c>
      <c r="AA176" s="261">
        <v>6</v>
      </c>
      <c r="AB176" s="261">
        <v>1</v>
      </c>
      <c r="AC176" s="261">
        <v>171156610600</v>
      </c>
      <c r="AZ176" s="261">
        <v>1</v>
      </c>
      <c r="BA176" s="261">
        <f>IF(AZ176=1,G176,0)</f>
        <v>0</v>
      </c>
      <c r="BB176" s="261">
        <f>IF(AZ176=2,G176,0)</f>
        <v>0</v>
      </c>
      <c r="BC176" s="261">
        <f>IF(AZ176=3,G176,0)</f>
        <v>0</v>
      </c>
      <c r="BD176" s="261">
        <f>IF(AZ176=4,G176,0)</f>
        <v>0</v>
      </c>
      <c r="BE176" s="261">
        <f>IF(AZ176=5,G176,0)</f>
        <v>0</v>
      </c>
      <c r="CA176" s="292">
        <v>6</v>
      </c>
      <c r="CB176" s="292">
        <v>1</v>
      </c>
    </row>
    <row r="177" spans="1:80">
      <c r="A177" s="301"/>
      <c r="B177" s="302"/>
      <c r="C177" s="303"/>
      <c r="D177" s="304"/>
      <c r="E177" s="304"/>
      <c r="F177" s="304"/>
      <c r="G177" s="305"/>
      <c r="I177" s="306"/>
      <c r="K177" s="306"/>
      <c r="L177" s="307"/>
      <c r="O177" s="292">
        <v>3</v>
      </c>
    </row>
    <row r="178" spans="1:80">
      <c r="A178" s="316"/>
      <c r="B178" s="317" t="s">
        <v>99</v>
      </c>
      <c r="C178" s="318" t="s">
        <v>405</v>
      </c>
      <c r="D178" s="319"/>
      <c r="E178" s="320"/>
      <c r="F178" s="321"/>
      <c r="G178" s="322">
        <f>SUM(G175:G177)</f>
        <v>0</v>
      </c>
      <c r="H178" s="323"/>
      <c r="I178" s="324">
        <f>SUM(I175:I177)</f>
        <v>0</v>
      </c>
      <c r="J178" s="323"/>
      <c r="K178" s="324">
        <f>SUM(K175:K177)</f>
        <v>0</v>
      </c>
      <c r="O178" s="292">
        <v>4</v>
      </c>
      <c r="BA178" s="325">
        <f>SUM(BA175:BA177)</f>
        <v>0</v>
      </c>
      <c r="BB178" s="325">
        <f>SUM(BB175:BB177)</f>
        <v>0</v>
      </c>
      <c r="BC178" s="325">
        <f>SUM(BC175:BC177)</f>
        <v>0</v>
      </c>
      <c r="BD178" s="325">
        <f>SUM(BD175:BD177)</f>
        <v>0</v>
      </c>
      <c r="BE178" s="325">
        <f>SUM(BE175:BE177)</f>
        <v>0</v>
      </c>
    </row>
    <row r="179" spans="1:80">
      <c r="A179" s="282" t="s">
        <v>97</v>
      </c>
      <c r="B179" s="283" t="s">
        <v>409</v>
      </c>
      <c r="C179" s="284" t="s">
        <v>410</v>
      </c>
      <c r="D179" s="285"/>
      <c r="E179" s="286"/>
      <c r="F179" s="286"/>
      <c r="G179" s="287"/>
      <c r="H179" s="288"/>
      <c r="I179" s="289"/>
      <c r="J179" s="290"/>
      <c r="K179" s="291"/>
      <c r="O179" s="292">
        <v>1</v>
      </c>
    </row>
    <row r="180" spans="1:80">
      <c r="A180" s="293">
        <v>54</v>
      </c>
      <c r="B180" s="294" t="s">
        <v>412</v>
      </c>
      <c r="C180" s="295" t="s">
        <v>413</v>
      </c>
      <c r="D180" s="296" t="s">
        <v>176</v>
      </c>
      <c r="E180" s="297">
        <v>22.7</v>
      </c>
      <c r="F180" s="297">
        <v>0</v>
      </c>
      <c r="G180" s="298">
        <f>E180*F180</f>
        <v>0</v>
      </c>
      <c r="H180" s="299">
        <v>0</v>
      </c>
      <c r="I180" s="300">
        <f>E180*H180</f>
        <v>0</v>
      </c>
      <c r="J180" s="299">
        <v>0</v>
      </c>
      <c r="K180" s="300">
        <f>E180*J180</f>
        <v>0</v>
      </c>
      <c r="O180" s="292">
        <v>2</v>
      </c>
      <c r="AA180" s="261">
        <v>1</v>
      </c>
      <c r="AB180" s="261">
        <v>1</v>
      </c>
      <c r="AC180" s="261">
        <v>1</v>
      </c>
      <c r="AZ180" s="261">
        <v>1</v>
      </c>
      <c r="BA180" s="261">
        <f>IF(AZ180=1,G180,0)</f>
        <v>0</v>
      </c>
      <c r="BB180" s="261">
        <f>IF(AZ180=2,G180,0)</f>
        <v>0</v>
      </c>
      <c r="BC180" s="261">
        <f>IF(AZ180=3,G180,0)</f>
        <v>0</v>
      </c>
      <c r="BD180" s="261">
        <f>IF(AZ180=4,G180,0)</f>
        <v>0</v>
      </c>
      <c r="BE180" s="261">
        <f>IF(AZ180=5,G180,0)</f>
        <v>0</v>
      </c>
      <c r="CA180" s="292">
        <v>1</v>
      </c>
      <c r="CB180" s="292">
        <v>1</v>
      </c>
    </row>
    <row r="181" spans="1:80">
      <c r="A181" s="316"/>
      <c r="B181" s="317" t="s">
        <v>99</v>
      </c>
      <c r="C181" s="318" t="s">
        <v>411</v>
      </c>
      <c r="D181" s="319"/>
      <c r="E181" s="320"/>
      <c r="F181" s="321"/>
      <c r="G181" s="322">
        <f>SUM(G179:G180)</f>
        <v>0</v>
      </c>
      <c r="H181" s="323"/>
      <c r="I181" s="324">
        <f>SUM(I179:I180)</f>
        <v>0</v>
      </c>
      <c r="J181" s="323"/>
      <c r="K181" s="324">
        <f>SUM(K179:K180)</f>
        <v>0</v>
      </c>
      <c r="O181" s="292">
        <v>4</v>
      </c>
      <c r="BA181" s="325">
        <f>SUM(BA179:BA180)</f>
        <v>0</v>
      </c>
      <c r="BB181" s="325">
        <f>SUM(BB179:BB180)</f>
        <v>0</v>
      </c>
      <c r="BC181" s="325">
        <f>SUM(BC179:BC180)</f>
        <v>0</v>
      </c>
      <c r="BD181" s="325">
        <f>SUM(BD179:BD180)</f>
        <v>0</v>
      </c>
      <c r="BE181" s="325">
        <f>SUM(BE179:BE180)</f>
        <v>0</v>
      </c>
    </row>
    <row r="182" spans="1:80">
      <c r="A182" s="282" t="s">
        <v>97</v>
      </c>
      <c r="B182" s="283" t="s">
        <v>414</v>
      </c>
      <c r="C182" s="284" t="s">
        <v>415</v>
      </c>
      <c r="D182" s="285"/>
      <c r="E182" s="286"/>
      <c r="F182" s="286"/>
      <c r="G182" s="287"/>
      <c r="H182" s="288"/>
      <c r="I182" s="289"/>
      <c r="J182" s="290"/>
      <c r="K182" s="291"/>
      <c r="O182" s="292">
        <v>1</v>
      </c>
    </row>
    <row r="183" spans="1:80">
      <c r="A183" s="293">
        <v>55</v>
      </c>
      <c r="B183" s="294" t="s">
        <v>417</v>
      </c>
      <c r="C183" s="295" t="s">
        <v>418</v>
      </c>
      <c r="D183" s="296" t="s">
        <v>98</v>
      </c>
      <c r="E183" s="297">
        <v>4</v>
      </c>
      <c r="F183" s="297">
        <v>0</v>
      </c>
      <c r="G183" s="298">
        <f>E183*F183</f>
        <v>0</v>
      </c>
      <c r="H183" s="299">
        <v>5.9000000000000003E-4</v>
      </c>
      <c r="I183" s="300">
        <f>E183*H183</f>
        <v>2.3600000000000001E-3</v>
      </c>
      <c r="J183" s="299">
        <v>-9.2999999999999999E-2</v>
      </c>
      <c r="K183" s="300">
        <f>E183*J183</f>
        <v>-0.372</v>
      </c>
      <c r="O183" s="292">
        <v>2</v>
      </c>
      <c r="AA183" s="261">
        <v>1</v>
      </c>
      <c r="AB183" s="261">
        <v>1</v>
      </c>
      <c r="AC183" s="261">
        <v>1</v>
      </c>
      <c r="AZ183" s="261">
        <v>1</v>
      </c>
      <c r="BA183" s="261">
        <f>IF(AZ183=1,G183,0)</f>
        <v>0</v>
      </c>
      <c r="BB183" s="261">
        <f>IF(AZ183=2,G183,0)</f>
        <v>0</v>
      </c>
      <c r="BC183" s="261">
        <f>IF(AZ183=3,G183,0)</f>
        <v>0</v>
      </c>
      <c r="BD183" s="261">
        <f>IF(AZ183=4,G183,0)</f>
        <v>0</v>
      </c>
      <c r="BE183" s="261">
        <f>IF(AZ183=5,G183,0)</f>
        <v>0</v>
      </c>
      <c r="CA183" s="292">
        <v>1</v>
      </c>
      <c r="CB183" s="292">
        <v>1</v>
      </c>
    </row>
    <row r="184" spans="1:80">
      <c r="A184" s="301"/>
      <c r="B184" s="302"/>
      <c r="C184" s="303" t="s">
        <v>419</v>
      </c>
      <c r="D184" s="304"/>
      <c r="E184" s="304"/>
      <c r="F184" s="304"/>
      <c r="G184" s="305"/>
      <c r="I184" s="306"/>
      <c r="K184" s="306"/>
      <c r="L184" s="307" t="s">
        <v>419</v>
      </c>
      <c r="O184" s="292">
        <v>3</v>
      </c>
    </row>
    <row r="185" spans="1:80">
      <c r="A185" s="293">
        <v>56</v>
      </c>
      <c r="B185" s="294" t="s">
        <v>420</v>
      </c>
      <c r="C185" s="295" t="s">
        <v>421</v>
      </c>
      <c r="D185" s="296" t="s">
        <v>190</v>
      </c>
      <c r="E185" s="297">
        <v>18</v>
      </c>
      <c r="F185" s="297">
        <v>0</v>
      </c>
      <c r="G185" s="298">
        <f>E185*F185</f>
        <v>0</v>
      </c>
      <c r="H185" s="299">
        <v>5.9000000000000003E-4</v>
      </c>
      <c r="I185" s="300">
        <f>E185*H185</f>
        <v>1.0620000000000001E-2</v>
      </c>
      <c r="J185" s="299">
        <v>-9.2999999999999999E-2</v>
      </c>
      <c r="K185" s="300">
        <f>E185*J185</f>
        <v>-1.6739999999999999</v>
      </c>
      <c r="O185" s="292">
        <v>2</v>
      </c>
      <c r="AA185" s="261">
        <v>1</v>
      </c>
      <c r="AB185" s="261">
        <v>1</v>
      </c>
      <c r="AC185" s="261">
        <v>1</v>
      </c>
      <c r="AZ185" s="261">
        <v>1</v>
      </c>
      <c r="BA185" s="261">
        <f>IF(AZ185=1,G185,0)</f>
        <v>0</v>
      </c>
      <c r="BB185" s="261">
        <f>IF(AZ185=2,G185,0)</f>
        <v>0</v>
      </c>
      <c r="BC185" s="261">
        <f>IF(AZ185=3,G185,0)</f>
        <v>0</v>
      </c>
      <c r="BD185" s="261">
        <f>IF(AZ185=4,G185,0)</f>
        <v>0</v>
      </c>
      <c r="BE185" s="261">
        <f>IF(AZ185=5,G185,0)</f>
        <v>0</v>
      </c>
      <c r="CA185" s="292">
        <v>1</v>
      </c>
      <c r="CB185" s="292">
        <v>1</v>
      </c>
    </row>
    <row r="186" spans="1:80">
      <c r="A186" s="301"/>
      <c r="B186" s="302"/>
      <c r="C186" s="303" t="s">
        <v>422</v>
      </c>
      <c r="D186" s="304"/>
      <c r="E186" s="304"/>
      <c r="F186" s="304"/>
      <c r="G186" s="305"/>
      <c r="I186" s="306"/>
      <c r="K186" s="306"/>
      <c r="L186" s="307" t="s">
        <v>422</v>
      </c>
      <c r="O186" s="292">
        <v>3</v>
      </c>
    </row>
    <row r="187" spans="1:80">
      <c r="A187" s="301"/>
      <c r="B187" s="302"/>
      <c r="C187" s="303" t="s">
        <v>423</v>
      </c>
      <c r="D187" s="304"/>
      <c r="E187" s="304"/>
      <c r="F187" s="304"/>
      <c r="G187" s="305"/>
      <c r="I187" s="306"/>
      <c r="K187" s="306"/>
      <c r="L187" s="307" t="s">
        <v>423</v>
      </c>
      <c r="O187" s="292">
        <v>3</v>
      </c>
    </row>
    <row r="188" spans="1:80">
      <c r="A188" s="301"/>
      <c r="B188" s="308"/>
      <c r="C188" s="309" t="s">
        <v>467</v>
      </c>
      <c r="D188" s="310"/>
      <c r="E188" s="311">
        <v>18</v>
      </c>
      <c r="F188" s="312"/>
      <c r="G188" s="313"/>
      <c r="H188" s="314"/>
      <c r="I188" s="306"/>
      <c r="J188" s="315"/>
      <c r="K188" s="306"/>
      <c r="M188" s="307" t="s">
        <v>467</v>
      </c>
      <c r="O188" s="292"/>
    </row>
    <row r="189" spans="1:80">
      <c r="A189" s="316"/>
      <c r="B189" s="317" t="s">
        <v>99</v>
      </c>
      <c r="C189" s="318" t="s">
        <v>416</v>
      </c>
      <c r="D189" s="319"/>
      <c r="E189" s="320"/>
      <c r="F189" s="321"/>
      <c r="G189" s="322">
        <f>SUM(G182:G188)</f>
        <v>0</v>
      </c>
      <c r="H189" s="323"/>
      <c r="I189" s="324">
        <f>SUM(I182:I188)</f>
        <v>1.2980000000000002E-2</v>
      </c>
      <c r="J189" s="323"/>
      <c r="K189" s="324">
        <f>SUM(K182:K188)</f>
        <v>-2.0459999999999998</v>
      </c>
      <c r="O189" s="292">
        <v>4</v>
      </c>
      <c r="BA189" s="325">
        <f>SUM(BA182:BA188)</f>
        <v>0</v>
      </c>
      <c r="BB189" s="325">
        <f>SUM(BB182:BB188)</f>
        <v>0</v>
      </c>
      <c r="BC189" s="325">
        <f>SUM(BC182:BC188)</f>
        <v>0</v>
      </c>
      <c r="BD189" s="325">
        <f>SUM(BD182:BD188)</f>
        <v>0</v>
      </c>
      <c r="BE189" s="325">
        <f>SUM(BE182:BE188)</f>
        <v>0</v>
      </c>
    </row>
    <row r="190" spans="1:80">
      <c r="A190" s="282" t="s">
        <v>97</v>
      </c>
      <c r="B190" s="283" t="s">
        <v>424</v>
      </c>
      <c r="C190" s="284" t="s">
        <v>425</v>
      </c>
      <c r="D190" s="285"/>
      <c r="E190" s="286"/>
      <c r="F190" s="286"/>
      <c r="G190" s="287"/>
      <c r="H190" s="288"/>
      <c r="I190" s="289"/>
      <c r="J190" s="290"/>
      <c r="K190" s="291"/>
      <c r="O190" s="292">
        <v>1</v>
      </c>
    </row>
    <row r="191" spans="1:80">
      <c r="A191" s="293">
        <v>57</v>
      </c>
      <c r="B191" s="294" t="s">
        <v>427</v>
      </c>
      <c r="C191" s="295" t="s">
        <v>428</v>
      </c>
      <c r="D191" s="296" t="s">
        <v>176</v>
      </c>
      <c r="E191" s="297">
        <v>6.5</v>
      </c>
      <c r="F191" s="297">
        <v>0</v>
      </c>
      <c r="G191" s="298">
        <f>E191*F191</f>
        <v>0</v>
      </c>
      <c r="H191" s="299">
        <v>0</v>
      </c>
      <c r="I191" s="300">
        <f>E191*H191</f>
        <v>0</v>
      </c>
      <c r="J191" s="299">
        <v>0</v>
      </c>
      <c r="K191" s="300">
        <f>E191*J191</f>
        <v>0</v>
      </c>
      <c r="O191" s="292">
        <v>2</v>
      </c>
      <c r="AA191" s="261">
        <v>1</v>
      </c>
      <c r="AB191" s="261">
        <v>1</v>
      </c>
      <c r="AC191" s="261">
        <v>1</v>
      </c>
      <c r="AZ191" s="261">
        <v>1</v>
      </c>
      <c r="BA191" s="261">
        <f>IF(AZ191=1,G191,0)</f>
        <v>0</v>
      </c>
      <c r="BB191" s="261">
        <f>IF(AZ191=2,G191,0)</f>
        <v>0</v>
      </c>
      <c r="BC191" s="261">
        <f>IF(AZ191=3,G191,0)</f>
        <v>0</v>
      </c>
      <c r="BD191" s="261">
        <f>IF(AZ191=4,G191,0)</f>
        <v>0</v>
      </c>
      <c r="BE191" s="261">
        <f>IF(AZ191=5,G191,0)</f>
        <v>0</v>
      </c>
      <c r="CA191" s="292">
        <v>1</v>
      </c>
      <c r="CB191" s="292">
        <v>1</v>
      </c>
    </row>
    <row r="192" spans="1:80">
      <c r="A192" s="301"/>
      <c r="B192" s="302"/>
      <c r="C192" s="303" t="s">
        <v>429</v>
      </c>
      <c r="D192" s="304"/>
      <c r="E192" s="304"/>
      <c r="F192" s="304"/>
      <c r="G192" s="305"/>
      <c r="I192" s="306"/>
      <c r="K192" s="306"/>
      <c r="L192" s="307" t="s">
        <v>429</v>
      </c>
      <c r="O192" s="292">
        <v>3</v>
      </c>
    </row>
    <row r="193" spans="1:80">
      <c r="A193" s="316"/>
      <c r="B193" s="317" t="s">
        <v>99</v>
      </c>
      <c r="C193" s="318" t="s">
        <v>426</v>
      </c>
      <c r="D193" s="319"/>
      <c r="E193" s="320"/>
      <c r="F193" s="321"/>
      <c r="G193" s="322">
        <f>SUM(G190:G192)</f>
        <v>0</v>
      </c>
      <c r="H193" s="323"/>
      <c r="I193" s="324">
        <f>SUM(I190:I192)</f>
        <v>0</v>
      </c>
      <c r="J193" s="323"/>
      <c r="K193" s="324">
        <f>SUM(K190:K192)</f>
        <v>0</v>
      </c>
      <c r="O193" s="292">
        <v>4</v>
      </c>
      <c r="BA193" s="325">
        <f>SUM(BA190:BA192)</f>
        <v>0</v>
      </c>
      <c r="BB193" s="325">
        <f>SUM(BB190:BB192)</f>
        <v>0</v>
      </c>
      <c r="BC193" s="325">
        <f>SUM(BC190:BC192)</f>
        <v>0</v>
      </c>
      <c r="BD193" s="325">
        <f>SUM(BD190:BD192)</f>
        <v>0</v>
      </c>
      <c r="BE193" s="325">
        <f>SUM(BE190:BE192)</f>
        <v>0</v>
      </c>
    </row>
    <row r="194" spans="1:80">
      <c r="A194" s="282" t="s">
        <v>97</v>
      </c>
      <c r="B194" s="283" t="s">
        <v>430</v>
      </c>
      <c r="C194" s="284" t="s">
        <v>431</v>
      </c>
      <c r="D194" s="285"/>
      <c r="E194" s="286"/>
      <c r="F194" s="286"/>
      <c r="G194" s="287"/>
      <c r="H194" s="288"/>
      <c r="I194" s="289"/>
      <c r="J194" s="290"/>
      <c r="K194" s="291"/>
      <c r="O194" s="292">
        <v>1</v>
      </c>
    </row>
    <row r="195" spans="1:80">
      <c r="A195" s="293">
        <v>58</v>
      </c>
      <c r="B195" s="294" t="s">
        <v>433</v>
      </c>
      <c r="C195" s="295" t="s">
        <v>434</v>
      </c>
      <c r="D195" s="296" t="s">
        <v>324</v>
      </c>
      <c r="E195" s="297">
        <v>95.607534083999994</v>
      </c>
      <c r="F195" s="297">
        <v>0</v>
      </c>
      <c r="G195" s="298">
        <f>E195*F195</f>
        <v>0</v>
      </c>
      <c r="H195" s="299">
        <v>0</v>
      </c>
      <c r="I195" s="300">
        <f>E195*H195</f>
        <v>0</v>
      </c>
      <c r="J195" s="299"/>
      <c r="K195" s="300">
        <f>E195*J195</f>
        <v>0</v>
      </c>
      <c r="O195" s="292">
        <v>2</v>
      </c>
      <c r="AA195" s="261">
        <v>7</v>
      </c>
      <c r="AB195" s="261">
        <v>1</v>
      </c>
      <c r="AC195" s="261">
        <v>2</v>
      </c>
      <c r="AZ195" s="261">
        <v>1</v>
      </c>
      <c r="BA195" s="261">
        <f>IF(AZ195=1,G195,0)</f>
        <v>0</v>
      </c>
      <c r="BB195" s="261">
        <f>IF(AZ195=2,G195,0)</f>
        <v>0</v>
      </c>
      <c r="BC195" s="261">
        <f>IF(AZ195=3,G195,0)</f>
        <v>0</v>
      </c>
      <c r="BD195" s="261">
        <f>IF(AZ195=4,G195,0)</f>
        <v>0</v>
      </c>
      <c r="BE195" s="261">
        <f>IF(AZ195=5,G195,0)</f>
        <v>0</v>
      </c>
      <c r="CA195" s="292">
        <v>7</v>
      </c>
      <c r="CB195" s="292">
        <v>1</v>
      </c>
    </row>
    <row r="196" spans="1:80">
      <c r="A196" s="316"/>
      <c r="B196" s="317" t="s">
        <v>99</v>
      </c>
      <c r="C196" s="318" t="s">
        <v>432</v>
      </c>
      <c r="D196" s="319"/>
      <c r="E196" s="320"/>
      <c r="F196" s="321"/>
      <c r="G196" s="322">
        <f>SUM(G194:G195)</f>
        <v>0</v>
      </c>
      <c r="H196" s="323"/>
      <c r="I196" s="324">
        <f>SUM(I194:I195)</f>
        <v>0</v>
      </c>
      <c r="J196" s="323"/>
      <c r="K196" s="324">
        <f>SUM(K194:K195)</f>
        <v>0</v>
      </c>
      <c r="O196" s="292">
        <v>4</v>
      </c>
      <c r="BA196" s="325">
        <f>SUM(BA194:BA195)</f>
        <v>0</v>
      </c>
      <c r="BB196" s="325">
        <f>SUM(BB194:BB195)</f>
        <v>0</v>
      </c>
      <c r="BC196" s="325">
        <f>SUM(BC194:BC195)</f>
        <v>0</v>
      </c>
      <c r="BD196" s="325">
        <f>SUM(BD194:BD195)</f>
        <v>0</v>
      </c>
      <c r="BE196" s="325">
        <f>SUM(BE194:BE195)</f>
        <v>0</v>
      </c>
    </row>
    <row r="197" spans="1:80">
      <c r="A197" s="282" t="s">
        <v>97</v>
      </c>
      <c r="B197" s="283" t="s">
        <v>435</v>
      </c>
      <c r="C197" s="284" t="s">
        <v>436</v>
      </c>
      <c r="D197" s="285"/>
      <c r="E197" s="286"/>
      <c r="F197" s="286"/>
      <c r="G197" s="287"/>
      <c r="H197" s="288"/>
      <c r="I197" s="289"/>
      <c r="J197" s="290"/>
      <c r="K197" s="291"/>
      <c r="O197" s="292">
        <v>1</v>
      </c>
    </row>
    <row r="198" spans="1:80">
      <c r="A198" s="293">
        <v>59</v>
      </c>
      <c r="B198" s="294" t="s">
        <v>438</v>
      </c>
      <c r="C198" s="295" t="s">
        <v>504</v>
      </c>
      <c r="D198" s="296" t="s">
        <v>98</v>
      </c>
      <c r="E198" s="297">
        <v>3</v>
      </c>
      <c r="F198" s="297">
        <v>0</v>
      </c>
      <c r="G198" s="298">
        <f>E198*F198</f>
        <v>0</v>
      </c>
      <c r="H198" s="299">
        <v>2.0000000000000001E-4</v>
      </c>
      <c r="I198" s="300">
        <f>E198*H198</f>
        <v>6.0000000000000006E-4</v>
      </c>
      <c r="J198" s="299">
        <v>0</v>
      </c>
      <c r="K198" s="300">
        <f>E198*J198</f>
        <v>0</v>
      </c>
      <c r="O198" s="292">
        <v>2</v>
      </c>
      <c r="AA198" s="261">
        <v>1</v>
      </c>
      <c r="AB198" s="261">
        <v>7</v>
      </c>
      <c r="AC198" s="261">
        <v>7</v>
      </c>
      <c r="AZ198" s="261">
        <v>2</v>
      </c>
      <c r="BA198" s="261">
        <f>IF(AZ198=1,G198,0)</f>
        <v>0</v>
      </c>
      <c r="BB198" s="261">
        <f>IF(AZ198=2,G198,0)</f>
        <v>0</v>
      </c>
      <c r="BC198" s="261">
        <f>IF(AZ198=3,G198,0)</f>
        <v>0</v>
      </c>
      <c r="BD198" s="261">
        <f>IF(AZ198=4,G198,0)</f>
        <v>0</v>
      </c>
      <c r="BE198" s="261">
        <f>IF(AZ198=5,G198,0)</f>
        <v>0</v>
      </c>
      <c r="CA198" s="292">
        <v>1</v>
      </c>
      <c r="CB198" s="292">
        <v>7</v>
      </c>
    </row>
    <row r="199" spans="1:80">
      <c r="A199" s="316"/>
      <c r="B199" s="317" t="s">
        <v>99</v>
      </c>
      <c r="C199" s="318" t="s">
        <v>437</v>
      </c>
      <c r="D199" s="319"/>
      <c r="E199" s="320"/>
      <c r="F199" s="321"/>
      <c r="G199" s="322">
        <f>SUM(G197:G198)</f>
        <v>0</v>
      </c>
      <c r="H199" s="323"/>
      <c r="I199" s="324">
        <f>SUM(I197:I198)</f>
        <v>6.0000000000000006E-4</v>
      </c>
      <c r="J199" s="323"/>
      <c r="K199" s="324">
        <f>SUM(K197:K198)</f>
        <v>0</v>
      </c>
      <c r="O199" s="292">
        <v>4</v>
      </c>
      <c r="BA199" s="325">
        <f>SUM(BA197:BA198)</f>
        <v>0</v>
      </c>
      <c r="BB199" s="325">
        <f>SUM(BB197:BB198)</f>
        <v>0</v>
      </c>
      <c r="BC199" s="325">
        <f>SUM(BC197:BC198)</f>
        <v>0</v>
      </c>
      <c r="BD199" s="325">
        <f>SUM(BD197:BD198)</f>
        <v>0</v>
      </c>
      <c r="BE199" s="325">
        <f>SUM(BE197:BE198)</f>
        <v>0</v>
      </c>
    </row>
    <row r="200" spans="1:80">
      <c r="A200" s="282" t="s">
        <v>97</v>
      </c>
      <c r="B200" s="283" t="s">
        <v>447</v>
      </c>
      <c r="C200" s="284" t="s">
        <v>448</v>
      </c>
      <c r="D200" s="285"/>
      <c r="E200" s="286"/>
      <c r="F200" s="286"/>
      <c r="G200" s="287"/>
      <c r="H200" s="288"/>
      <c r="I200" s="289"/>
      <c r="J200" s="290"/>
      <c r="K200" s="291"/>
      <c r="O200" s="292">
        <v>1</v>
      </c>
    </row>
    <row r="201" spans="1:80">
      <c r="A201" s="293">
        <v>60</v>
      </c>
      <c r="B201" s="294" t="s">
        <v>450</v>
      </c>
      <c r="C201" s="295" t="s">
        <v>451</v>
      </c>
      <c r="D201" s="296" t="s">
        <v>324</v>
      </c>
      <c r="E201" s="297">
        <v>12.241</v>
      </c>
      <c r="F201" s="297">
        <v>0</v>
      </c>
      <c r="G201" s="298">
        <f>E201*F201</f>
        <v>0</v>
      </c>
      <c r="H201" s="299">
        <v>0</v>
      </c>
      <c r="I201" s="300">
        <f>E201*H201</f>
        <v>0</v>
      </c>
      <c r="J201" s="299"/>
      <c r="K201" s="300">
        <f>E201*J201</f>
        <v>0</v>
      </c>
      <c r="O201" s="292">
        <v>2</v>
      </c>
      <c r="AA201" s="261">
        <v>8</v>
      </c>
      <c r="AB201" s="261">
        <v>0</v>
      </c>
      <c r="AC201" s="261">
        <v>3</v>
      </c>
      <c r="AZ201" s="261">
        <v>1</v>
      </c>
      <c r="BA201" s="261">
        <f>IF(AZ201=1,G201,0)</f>
        <v>0</v>
      </c>
      <c r="BB201" s="261">
        <f>IF(AZ201=2,G201,0)</f>
        <v>0</v>
      </c>
      <c r="BC201" s="261">
        <f>IF(AZ201=3,G201,0)</f>
        <v>0</v>
      </c>
      <c r="BD201" s="261">
        <f>IF(AZ201=4,G201,0)</f>
        <v>0</v>
      </c>
      <c r="BE201" s="261">
        <f>IF(AZ201=5,G201,0)</f>
        <v>0</v>
      </c>
      <c r="CA201" s="292">
        <v>8</v>
      </c>
      <c r="CB201" s="292">
        <v>0</v>
      </c>
    </row>
    <row r="202" spans="1:80">
      <c r="A202" s="293">
        <v>61</v>
      </c>
      <c r="B202" s="294" t="s">
        <v>452</v>
      </c>
      <c r="C202" s="295" t="s">
        <v>453</v>
      </c>
      <c r="D202" s="296" t="s">
        <v>324</v>
      </c>
      <c r="E202" s="297">
        <v>110.169</v>
      </c>
      <c r="F202" s="297">
        <v>0</v>
      </c>
      <c r="G202" s="298">
        <f>E202*F202</f>
        <v>0</v>
      </c>
      <c r="H202" s="299">
        <v>0</v>
      </c>
      <c r="I202" s="300">
        <f>E202*H202</f>
        <v>0</v>
      </c>
      <c r="J202" s="299"/>
      <c r="K202" s="300">
        <f>E202*J202</f>
        <v>0</v>
      </c>
      <c r="O202" s="292">
        <v>2</v>
      </c>
      <c r="AA202" s="261">
        <v>8</v>
      </c>
      <c r="AB202" s="261">
        <v>0</v>
      </c>
      <c r="AC202" s="261">
        <v>3</v>
      </c>
      <c r="AZ202" s="261">
        <v>1</v>
      </c>
      <c r="BA202" s="261">
        <f>IF(AZ202=1,G202,0)</f>
        <v>0</v>
      </c>
      <c r="BB202" s="261">
        <f>IF(AZ202=2,G202,0)</f>
        <v>0</v>
      </c>
      <c r="BC202" s="261">
        <f>IF(AZ202=3,G202,0)</f>
        <v>0</v>
      </c>
      <c r="BD202" s="261">
        <f>IF(AZ202=4,G202,0)</f>
        <v>0</v>
      </c>
      <c r="BE202" s="261">
        <f>IF(AZ202=5,G202,0)</f>
        <v>0</v>
      </c>
      <c r="CA202" s="292">
        <v>8</v>
      </c>
      <c r="CB202" s="292">
        <v>0</v>
      </c>
    </row>
    <row r="203" spans="1:80">
      <c r="A203" s="301"/>
      <c r="B203" s="302"/>
      <c r="C203" s="303"/>
      <c r="D203" s="304"/>
      <c r="E203" s="304"/>
      <c r="F203" s="304"/>
      <c r="G203" s="305"/>
      <c r="I203" s="306"/>
      <c r="K203" s="306"/>
      <c r="L203" s="307"/>
      <c r="O203" s="292">
        <v>3</v>
      </c>
    </row>
    <row r="204" spans="1:80">
      <c r="A204" s="293">
        <v>62</v>
      </c>
      <c r="B204" s="294" t="s">
        <v>454</v>
      </c>
      <c r="C204" s="295" t="s">
        <v>455</v>
      </c>
      <c r="D204" s="296" t="s">
        <v>324</v>
      </c>
      <c r="E204" s="297">
        <v>12.241</v>
      </c>
      <c r="F204" s="297">
        <v>0</v>
      </c>
      <c r="G204" s="298">
        <f>E204*F204</f>
        <v>0</v>
      </c>
      <c r="H204" s="299">
        <v>0</v>
      </c>
      <c r="I204" s="300">
        <f>E204*H204</f>
        <v>0</v>
      </c>
      <c r="J204" s="299"/>
      <c r="K204" s="300">
        <f>E204*J204</f>
        <v>0</v>
      </c>
      <c r="O204" s="292">
        <v>2</v>
      </c>
      <c r="AA204" s="261">
        <v>8</v>
      </c>
      <c r="AB204" s="261">
        <v>0</v>
      </c>
      <c r="AC204" s="261">
        <v>3</v>
      </c>
      <c r="AZ204" s="261">
        <v>1</v>
      </c>
      <c r="BA204" s="261">
        <f>IF(AZ204=1,G204,0)</f>
        <v>0</v>
      </c>
      <c r="BB204" s="261">
        <f>IF(AZ204=2,G204,0)</f>
        <v>0</v>
      </c>
      <c r="BC204" s="261">
        <f>IF(AZ204=3,G204,0)</f>
        <v>0</v>
      </c>
      <c r="BD204" s="261">
        <f>IF(AZ204=4,G204,0)</f>
        <v>0</v>
      </c>
      <c r="BE204" s="261">
        <f>IF(AZ204=5,G204,0)</f>
        <v>0</v>
      </c>
      <c r="CA204" s="292">
        <v>8</v>
      </c>
      <c r="CB204" s="292">
        <v>0</v>
      </c>
    </row>
    <row r="205" spans="1:80">
      <c r="A205" s="316"/>
      <c r="B205" s="317" t="s">
        <v>99</v>
      </c>
      <c r="C205" s="318" t="s">
        <v>449</v>
      </c>
      <c r="D205" s="319"/>
      <c r="E205" s="320"/>
      <c r="F205" s="321"/>
      <c r="G205" s="322">
        <f>SUM(G200:G204)</f>
        <v>0</v>
      </c>
      <c r="H205" s="323"/>
      <c r="I205" s="324">
        <f>SUM(I200:I204)</f>
        <v>0</v>
      </c>
      <c r="J205" s="323"/>
      <c r="K205" s="324">
        <f>SUM(K200:K204)</f>
        <v>0</v>
      </c>
      <c r="O205" s="292">
        <v>4</v>
      </c>
      <c r="BA205" s="325">
        <f>SUM(BA200:BA204)</f>
        <v>0</v>
      </c>
      <c r="BB205" s="325">
        <f>SUM(BB200:BB204)</f>
        <v>0</v>
      </c>
      <c r="BC205" s="325">
        <f>SUM(BC200:BC204)</f>
        <v>0</v>
      </c>
      <c r="BD205" s="325">
        <f>SUM(BD200:BD204)</f>
        <v>0</v>
      </c>
      <c r="BE205" s="325">
        <f>SUM(BE200:BE204)</f>
        <v>0</v>
      </c>
    </row>
    <row r="206" spans="1:80">
      <c r="E206" s="261"/>
    </row>
    <row r="207" spans="1:80">
      <c r="E207" s="261"/>
    </row>
    <row r="208" spans="1:80">
      <c r="E208" s="261"/>
    </row>
    <row r="209" spans="5:5">
      <c r="E209" s="261"/>
    </row>
    <row r="210" spans="5:5">
      <c r="E210" s="261"/>
    </row>
    <row r="211" spans="5:5">
      <c r="E211" s="261"/>
    </row>
    <row r="212" spans="5:5">
      <c r="E212" s="261"/>
    </row>
    <row r="213" spans="5:5">
      <c r="E213" s="261"/>
    </row>
    <row r="214" spans="5:5">
      <c r="E214" s="261"/>
    </row>
    <row r="215" spans="5:5">
      <c r="E215" s="261"/>
    </row>
    <row r="216" spans="5:5">
      <c r="E216" s="261"/>
    </row>
    <row r="217" spans="5:5">
      <c r="E217" s="261"/>
    </row>
    <row r="218" spans="5:5">
      <c r="E218" s="261"/>
    </row>
    <row r="219" spans="5:5">
      <c r="E219" s="261"/>
    </row>
    <row r="220" spans="5:5">
      <c r="E220" s="261"/>
    </row>
    <row r="221" spans="5:5">
      <c r="E221" s="261"/>
    </row>
    <row r="222" spans="5:5">
      <c r="E222" s="261"/>
    </row>
    <row r="223" spans="5:5">
      <c r="E223" s="261"/>
    </row>
    <row r="224" spans="5:5">
      <c r="E224" s="261"/>
    </row>
    <row r="225" spans="1:7">
      <c r="E225" s="261"/>
    </row>
    <row r="226" spans="1:7">
      <c r="E226" s="261"/>
    </row>
    <row r="227" spans="1:7">
      <c r="E227" s="261"/>
    </row>
    <row r="228" spans="1:7">
      <c r="E228" s="261"/>
    </row>
    <row r="229" spans="1:7">
      <c r="A229" s="315"/>
      <c r="B229" s="315"/>
      <c r="C229" s="315"/>
      <c r="D229" s="315"/>
      <c r="E229" s="315"/>
      <c r="F229" s="315"/>
      <c r="G229" s="315"/>
    </row>
    <row r="230" spans="1:7">
      <c r="A230" s="315"/>
      <c r="B230" s="315"/>
      <c r="C230" s="315"/>
      <c r="D230" s="315"/>
      <c r="E230" s="315"/>
      <c r="F230" s="315"/>
      <c r="G230" s="315"/>
    </row>
    <row r="231" spans="1:7">
      <c r="A231" s="315"/>
      <c r="B231" s="315"/>
      <c r="C231" s="315"/>
      <c r="D231" s="315"/>
      <c r="E231" s="315"/>
      <c r="F231" s="315"/>
      <c r="G231" s="315"/>
    </row>
    <row r="232" spans="1:7">
      <c r="A232" s="315"/>
      <c r="B232" s="315"/>
      <c r="C232" s="315"/>
      <c r="D232" s="315"/>
      <c r="E232" s="315"/>
      <c r="F232" s="315"/>
      <c r="G232" s="315"/>
    </row>
    <row r="233" spans="1:7">
      <c r="E233" s="261"/>
    </row>
    <row r="234" spans="1:7">
      <c r="E234" s="261"/>
    </row>
    <row r="235" spans="1:7">
      <c r="E235" s="261"/>
    </row>
    <row r="236" spans="1:7">
      <c r="E236" s="261"/>
    </row>
    <row r="237" spans="1:7">
      <c r="E237" s="261"/>
    </row>
    <row r="238" spans="1:7">
      <c r="E238" s="261"/>
    </row>
    <row r="239" spans="1:7">
      <c r="E239" s="261"/>
    </row>
    <row r="240" spans="1:7">
      <c r="E240" s="261"/>
    </row>
    <row r="241" spans="5:5">
      <c r="E241" s="261"/>
    </row>
    <row r="242" spans="5:5">
      <c r="E242" s="261"/>
    </row>
    <row r="243" spans="5:5">
      <c r="E243" s="261"/>
    </row>
    <row r="244" spans="5:5">
      <c r="E244" s="261"/>
    </row>
    <row r="245" spans="5:5">
      <c r="E245" s="261"/>
    </row>
    <row r="246" spans="5:5">
      <c r="E246" s="261"/>
    </row>
    <row r="247" spans="5:5">
      <c r="E247" s="261"/>
    </row>
    <row r="248" spans="5:5">
      <c r="E248" s="261"/>
    </row>
    <row r="249" spans="5:5">
      <c r="E249" s="261"/>
    </row>
    <row r="250" spans="5:5">
      <c r="E250" s="261"/>
    </row>
    <row r="251" spans="5:5">
      <c r="E251" s="261"/>
    </row>
    <row r="252" spans="5:5">
      <c r="E252" s="261"/>
    </row>
    <row r="253" spans="5:5">
      <c r="E253" s="261"/>
    </row>
    <row r="254" spans="5:5">
      <c r="E254" s="261"/>
    </row>
    <row r="255" spans="5:5">
      <c r="E255" s="261"/>
    </row>
    <row r="256" spans="5:5">
      <c r="E256" s="261"/>
    </row>
    <row r="257" spans="1:7">
      <c r="E257" s="261"/>
    </row>
    <row r="258" spans="1:7">
      <c r="E258" s="261"/>
    </row>
    <row r="259" spans="1:7">
      <c r="E259" s="261"/>
    </row>
    <row r="260" spans="1:7">
      <c r="E260" s="261"/>
    </row>
    <row r="261" spans="1:7">
      <c r="E261" s="261"/>
    </row>
    <row r="262" spans="1:7">
      <c r="E262" s="261"/>
    </row>
    <row r="263" spans="1:7">
      <c r="E263" s="261"/>
    </row>
    <row r="264" spans="1:7">
      <c r="A264" s="326"/>
      <c r="B264" s="326"/>
    </row>
    <row r="265" spans="1:7">
      <c r="A265" s="315"/>
      <c r="B265" s="315"/>
      <c r="C265" s="327"/>
      <c r="D265" s="327"/>
      <c r="E265" s="328"/>
      <c r="F265" s="327"/>
      <c r="G265" s="329"/>
    </row>
    <row r="266" spans="1:7">
      <c r="A266" s="330"/>
      <c r="B266" s="330"/>
      <c r="C266" s="315"/>
      <c r="D266" s="315"/>
      <c r="E266" s="331"/>
      <c r="F266" s="315"/>
      <c r="G266" s="315"/>
    </row>
    <row r="267" spans="1:7">
      <c r="A267" s="315"/>
      <c r="B267" s="315"/>
      <c r="C267" s="315"/>
      <c r="D267" s="315"/>
      <c r="E267" s="331"/>
      <c r="F267" s="315"/>
      <c r="G267" s="315"/>
    </row>
    <row r="268" spans="1:7">
      <c r="A268" s="315"/>
      <c r="B268" s="315"/>
      <c r="C268" s="315"/>
      <c r="D268" s="315"/>
      <c r="E268" s="331"/>
      <c r="F268" s="315"/>
      <c r="G268" s="315"/>
    </row>
    <row r="269" spans="1:7">
      <c r="A269" s="315"/>
      <c r="B269" s="315"/>
      <c r="C269" s="315"/>
      <c r="D269" s="315"/>
      <c r="E269" s="331"/>
      <c r="F269" s="315"/>
      <c r="G269" s="315"/>
    </row>
    <row r="270" spans="1:7">
      <c r="A270" s="315"/>
      <c r="B270" s="315"/>
      <c r="C270" s="315"/>
      <c r="D270" s="315"/>
      <c r="E270" s="331"/>
      <c r="F270" s="315"/>
      <c r="G270" s="315"/>
    </row>
    <row r="271" spans="1:7">
      <c r="A271" s="315"/>
      <c r="B271" s="315"/>
      <c r="C271" s="315"/>
      <c r="D271" s="315"/>
      <c r="E271" s="331"/>
      <c r="F271" s="315"/>
      <c r="G271" s="315"/>
    </row>
    <row r="272" spans="1:7">
      <c r="A272" s="315"/>
      <c r="B272" s="315"/>
      <c r="C272" s="315"/>
      <c r="D272" s="315"/>
      <c r="E272" s="331"/>
      <c r="F272" s="315"/>
      <c r="G272" s="315"/>
    </row>
    <row r="273" spans="1:7">
      <c r="A273" s="315"/>
      <c r="B273" s="315"/>
      <c r="C273" s="315"/>
      <c r="D273" s="315"/>
      <c r="E273" s="331"/>
      <c r="F273" s="315"/>
      <c r="G273" s="315"/>
    </row>
    <row r="274" spans="1:7">
      <c r="A274" s="315"/>
      <c r="B274" s="315"/>
      <c r="C274" s="315"/>
      <c r="D274" s="315"/>
      <c r="E274" s="331"/>
      <c r="F274" s="315"/>
      <c r="G274" s="315"/>
    </row>
    <row r="275" spans="1:7">
      <c r="A275" s="315"/>
      <c r="B275" s="315"/>
      <c r="C275" s="315"/>
      <c r="D275" s="315"/>
      <c r="E275" s="331"/>
      <c r="F275" s="315"/>
      <c r="G275" s="315"/>
    </row>
    <row r="276" spans="1:7">
      <c r="A276" s="315"/>
      <c r="B276" s="315"/>
      <c r="C276" s="315"/>
      <c r="D276" s="315"/>
      <c r="E276" s="331"/>
      <c r="F276" s="315"/>
      <c r="G276" s="315"/>
    </row>
    <row r="277" spans="1:7">
      <c r="A277" s="315"/>
      <c r="B277" s="315"/>
      <c r="C277" s="315"/>
      <c r="D277" s="315"/>
      <c r="E277" s="331"/>
      <c r="F277" s="315"/>
      <c r="G277" s="315"/>
    </row>
    <row r="278" spans="1:7">
      <c r="A278" s="315"/>
      <c r="B278" s="315"/>
      <c r="C278" s="315"/>
      <c r="D278" s="315"/>
      <c r="E278" s="331"/>
      <c r="F278" s="315"/>
      <c r="G278" s="315"/>
    </row>
  </sheetData>
  <mergeCells count="97">
    <mergeCell ref="C203:G203"/>
    <mergeCell ref="C192:G192"/>
    <mergeCell ref="C184:G184"/>
    <mergeCell ref="C186:G186"/>
    <mergeCell ref="C187:G187"/>
    <mergeCell ref="C188:D188"/>
    <mergeCell ref="C177:G177"/>
    <mergeCell ref="C164:G164"/>
    <mergeCell ref="C166:D166"/>
    <mergeCell ref="C168:G168"/>
    <mergeCell ref="C169:D169"/>
    <mergeCell ref="C171:D171"/>
    <mergeCell ref="C173:D173"/>
    <mergeCell ref="C155:G155"/>
    <mergeCell ref="C159:D159"/>
    <mergeCell ref="C160:D160"/>
    <mergeCell ref="C145:G145"/>
    <mergeCell ref="C146:D146"/>
    <mergeCell ref="C149:D149"/>
    <mergeCell ref="C151:G151"/>
    <mergeCell ref="C136:G136"/>
    <mergeCell ref="C137:D137"/>
    <mergeCell ref="C141:G141"/>
    <mergeCell ref="C123:G123"/>
    <mergeCell ref="C124:D124"/>
    <mergeCell ref="C126:D126"/>
    <mergeCell ref="C128:G128"/>
    <mergeCell ref="C129:D129"/>
    <mergeCell ref="C131:G131"/>
    <mergeCell ref="C132:D132"/>
    <mergeCell ref="C119:G119"/>
    <mergeCell ref="C98:D98"/>
    <mergeCell ref="C99:D99"/>
    <mergeCell ref="C104:D104"/>
    <mergeCell ref="C107:G107"/>
    <mergeCell ref="C110:D110"/>
    <mergeCell ref="C112:D112"/>
    <mergeCell ref="C86:D86"/>
    <mergeCell ref="C87:D87"/>
    <mergeCell ref="C88:D88"/>
    <mergeCell ref="C89:D89"/>
    <mergeCell ref="C94:D94"/>
    <mergeCell ref="C95:D95"/>
    <mergeCell ref="C96:D96"/>
    <mergeCell ref="C97:D97"/>
    <mergeCell ref="C74:G74"/>
    <mergeCell ref="C75:D75"/>
    <mergeCell ref="C79:D79"/>
    <mergeCell ref="C80:D80"/>
    <mergeCell ref="C82:D82"/>
    <mergeCell ref="C83:D83"/>
    <mergeCell ref="C84:D84"/>
    <mergeCell ref="C85:D85"/>
    <mergeCell ref="C66:D66"/>
    <mergeCell ref="C67:D67"/>
    <mergeCell ref="C68:D68"/>
    <mergeCell ref="C69:D69"/>
    <mergeCell ref="C70:D70"/>
    <mergeCell ref="C71:D71"/>
    <mergeCell ref="C58:D58"/>
    <mergeCell ref="C59:D59"/>
    <mergeCell ref="C60:D60"/>
    <mergeCell ref="C61:D61"/>
    <mergeCell ref="C64:D64"/>
    <mergeCell ref="C65:D65"/>
    <mergeCell ref="C52:G52"/>
    <mergeCell ref="C53:G53"/>
    <mergeCell ref="C54:D54"/>
    <mergeCell ref="C55:D55"/>
    <mergeCell ref="C56:D56"/>
    <mergeCell ref="C57:D57"/>
    <mergeCell ref="C45:D45"/>
    <mergeCell ref="C46:D46"/>
    <mergeCell ref="C47:D47"/>
    <mergeCell ref="C48:D48"/>
    <mergeCell ref="C50:G50"/>
    <mergeCell ref="C51:G51"/>
    <mergeCell ref="C35:G35"/>
    <mergeCell ref="C36:D36"/>
    <mergeCell ref="C38:G38"/>
    <mergeCell ref="C39:D39"/>
    <mergeCell ref="C41:D41"/>
    <mergeCell ref="C42:D42"/>
    <mergeCell ref="C43:D43"/>
    <mergeCell ref="C44:D44"/>
    <mergeCell ref="C23:G23"/>
    <mergeCell ref="C24:D24"/>
    <mergeCell ref="C28:D28"/>
    <mergeCell ref="C30:D30"/>
    <mergeCell ref="A1:G1"/>
    <mergeCell ref="A3:B3"/>
    <mergeCell ref="A4:B4"/>
    <mergeCell ref="E4:G4"/>
    <mergeCell ref="C12:G12"/>
    <mergeCell ref="C15:G15"/>
    <mergeCell ref="C17:D17"/>
    <mergeCell ref="C22:G22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List24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100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102</v>
      </c>
      <c r="D2" s="105" t="s">
        <v>507</v>
      </c>
      <c r="E2" s="106"/>
      <c r="F2" s="107" t="s">
        <v>33</v>
      </c>
      <c r="G2" s="108"/>
    </row>
    <row r="3" spans="1:57" ht="3" hidden="1" customHeight="1">
      <c r="A3" s="109"/>
      <c r="B3" s="110"/>
      <c r="C3" s="111"/>
      <c r="D3" s="111"/>
      <c r="E3" s="112"/>
      <c r="F3" s="113"/>
      <c r="G3" s="114"/>
    </row>
    <row r="4" spans="1:57" ht="12" customHeight="1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>
      <c r="A5" s="117" t="s">
        <v>506</v>
      </c>
      <c r="B5" s="118"/>
      <c r="C5" s="119" t="s">
        <v>507</v>
      </c>
      <c r="D5" s="120"/>
      <c r="E5" s="118"/>
      <c r="F5" s="113" t="s">
        <v>36</v>
      </c>
      <c r="G5" s="114"/>
    </row>
    <row r="6" spans="1:57" ht="12.95" customHeight="1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>
      <c r="A7" s="124" t="s">
        <v>102</v>
      </c>
      <c r="B7" s="125"/>
      <c r="C7" s="126" t="s">
        <v>103</v>
      </c>
      <c r="D7" s="127"/>
      <c r="E7" s="127"/>
      <c r="F7" s="128" t="s">
        <v>39</v>
      </c>
      <c r="G7" s="122">
        <f>IF(G6=0,,ROUND((F30+F32)/G6,1))</f>
        <v>0</v>
      </c>
    </row>
    <row r="8" spans="1:57">
      <c r="A8" s="129" t="s">
        <v>40</v>
      </c>
      <c r="B8" s="113"/>
      <c r="C8" s="130" t="s">
        <v>166</v>
      </c>
      <c r="D8" s="130"/>
      <c r="E8" s="131"/>
      <c r="F8" s="132" t="s">
        <v>41</v>
      </c>
      <c r="G8" s="133"/>
      <c r="H8" s="134"/>
      <c r="I8" s="135"/>
    </row>
    <row r="9" spans="1:57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>
      <c r="A10" s="129" t="s">
        <v>43</v>
      </c>
      <c r="B10" s="113"/>
      <c r="C10" s="130" t="s">
        <v>165</v>
      </c>
      <c r="D10" s="130"/>
      <c r="E10" s="130"/>
      <c r="F10" s="138"/>
      <c r="G10" s="139"/>
      <c r="H10" s="140"/>
    </row>
    <row r="11" spans="1:57" ht="13.5" customHeight="1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>
      <c r="A15" s="157"/>
      <c r="B15" s="158" t="s">
        <v>51</v>
      </c>
      <c r="C15" s="159">
        <f>'SO 03 42-2019 Rek'!E28</f>
        <v>0</v>
      </c>
      <c r="D15" s="160" t="str">
        <f>'SO 03 42-2019 Rek'!A33</f>
        <v>Ztížené výrobní podmínky</v>
      </c>
      <c r="E15" s="161"/>
      <c r="F15" s="162"/>
      <c r="G15" s="159">
        <f>'SO 03 42-2019 Rek'!I33</f>
        <v>0</v>
      </c>
    </row>
    <row r="16" spans="1:57" ht="15.95" customHeight="1">
      <c r="A16" s="157" t="s">
        <v>52</v>
      </c>
      <c r="B16" s="158" t="s">
        <v>53</v>
      </c>
      <c r="C16" s="159">
        <f>'SO 03 42-2019 Rek'!F28</f>
        <v>0</v>
      </c>
      <c r="D16" s="109" t="str">
        <f>'SO 03 42-2019 Rek'!A34</f>
        <v>Oborová přirážka</v>
      </c>
      <c r="E16" s="163"/>
      <c r="F16" s="164"/>
      <c r="G16" s="159">
        <f>'SO 03 42-2019 Rek'!I34</f>
        <v>0</v>
      </c>
    </row>
    <row r="17" spans="1:7" ht="15.95" customHeight="1">
      <c r="A17" s="157" t="s">
        <v>54</v>
      </c>
      <c r="B17" s="158" t="s">
        <v>55</v>
      </c>
      <c r="C17" s="159">
        <f>'SO 03 42-2019 Rek'!H28</f>
        <v>0</v>
      </c>
      <c r="D17" s="109" t="str">
        <f>'SO 03 42-2019 Rek'!A35</f>
        <v>Přesun stavebních kapacit</v>
      </c>
      <c r="E17" s="163"/>
      <c r="F17" s="164"/>
      <c r="G17" s="159">
        <f>'SO 03 42-2019 Rek'!I35</f>
        <v>0</v>
      </c>
    </row>
    <row r="18" spans="1:7" ht="15.95" customHeight="1">
      <c r="A18" s="165" t="s">
        <v>56</v>
      </c>
      <c r="B18" s="166" t="s">
        <v>57</v>
      </c>
      <c r="C18" s="159">
        <f>'SO 03 42-2019 Rek'!G28</f>
        <v>0</v>
      </c>
      <c r="D18" s="109" t="str">
        <f>'SO 03 42-2019 Rek'!A36</f>
        <v>Mimostaveništní doprava</v>
      </c>
      <c r="E18" s="163"/>
      <c r="F18" s="164"/>
      <c r="G18" s="159">
        <f>'SO 03 42-2019 Rek'!I36</f>
        <v>0</v>
      </c>
    </row>
    <row r="19" spans="1:7" ht="15.95" customHeight="1">
      <c r="A19" s="167" t="s">
        <v>58</v>
      </c>
      <c r="B19" s="158"/>
      <c r="C19" s="159">
        <f>SUM(C15:C18)</f>
        <v>0</v>
      </c>
      <c r="D19" s="109" t="str">
        <f>'SO 03 42-2019 Rek'!A37</f>
        <v>Zařízení staveniště</v>
      </c>
      <c r="E19" s="163"/>
      <c r="F19" s="164"/>
      <c r="G19" s="159">
        <f>'SO 03 42-2019 Rek'!I37</f>
        <v>0</v>
      </c>
    </row>
    <row r="20" spans="1:7" ht="15.95" customHeight="1">
      <c r="A20" s="167"/>
      <c r="B20" s="158"/>
      <c r="C20" s="159"/>
      <c r="D20" s="109" t="str">
        <f>'SO 03 42-2019 Rek'!A38</f>
        <v>Provoz investora</v>
      </c>
      <c r="E20" s="163"/>
      <c r="F20" s="164"/>
      <c r="G20" s="159">
        <f>'SO 03 42-2019 Rek'!I38</f>
        <v>0</v>
      </c>
    </row>
    <row r="21" spans="1:7" ht="15.95" customHeight="1">
      <c r="A21" s="167" t="s">
        <v>29</v>
      </c>
      <c r="B21" s="158"/>
      <c r="C21" s="159">
        <f>'SO 03 42-2019 Rek'!I28</f>
        <v>0</v>
      </c>
      <c r="D21" s="109" t="str">
        <f>'SO 03 42-2019 Rek'!A39</f>
        <v>Kompletační činnost (IČD)</v>
      </c>
      <c r="E21" s="163"/>
      <c r="F21" s="164"/>
      <c r="G21" s="159">
        <f>'SO 03 42-2019 Rek'!I39</f>
        <v>0</v>
      </c>
    </row>
    <row r="22" spans="1:7" ht="15.95" customHeight="1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'SO 03 42-2019 Rek'!H41</f>
        <v>0</v>
      </c>
    </row>
    <row r="24" spans="1:7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>
      <c r="A27" s="168"/>
      <c r="B27" s="184"/>
      <c r="C27" s="180"/>
      <c r="D27" s="137"/>
      <c r="F27" s="181"/>
      <c r="G27" s="182"/>
    </row>
    <row r="28" spans="1:7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>
      <c r="A29" s="168"/>
      <c r="B29" s="137"/>
      <c r="C29" s="186"/>
      <c r="D29" s="187"/>
      <c r="E29" s="186"/>
      <c r="F29" s="137"/>
      <c r="G29" s="182"/>
    </row>
    <row r="30" spans="1:7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List34"/>
  <dimension ref="A1:BE92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05" t="s">
        <v>2</v>
      </c>
      <c r="B1" s="206"/>
      <c r="C1" s="207" t="s">
        <v>104</v>
      </c>
      <c r="D1" s="208"/>
      <c r="E1" s="209"/>
      <c r="F1" s="208"/>
      <c r="G1" s="210" t="s">
        <v>75</v>
      </c>
      <c r="H1" s="211" t="s">
        <v>102</v>
      </c>
      <c r="I1" s="212"/>
    </row>
    <row r="2" spans="1:9" ht="13.5" thickBot="1">
      <c r="A2" s="213" t="s">
        <v>76</v>
      </c>
      <c r="B2" s="214"/>
      <c r="C2" s="215" t="s">
        <v>508</v>
      </c>
      <c r="D2" s="216"/>
      <c r="E2" s="217"/>
      <c r="F2" s="216"/>
      <c r="G2" s="218" t="s">
        <v>507</v>
      </c>
      <c r="H2" s="219"/>
      <c r="I2" s="220"/>
    </row>
    <row r="3" spans="1:9" ht="13.5" thickTop="1">
      <c r="F3" s="137"/>
    </row>
    <row r="4" spans="1:9" ht="19.5" customHeight="1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9" ht="13.5" thickBot="1"/>
    <row r="6" spans="1:9" s="137" customFormat="1" ht="13.5" thickBot="1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9" s="137" customFormat="1">
      <c r="A7" s="332" t="str">
        <f>'SO 03 42-2019 Pol'!B7</f>
        <v>11</v>
      </c>
      <c r="B7" s="70" t="str">
        <f>'SO 03 42-2019 Pol'!C7</f>
        <v>Přípravné a přidružené práce</v>
      </c>
      <c r="D7" s="230"/>
      <c r="E7" s="333">
        <f>'SO 03 42-2019 Pol'!BA22</f>
        <v>0</v>
      </c>
      <c r="F7" s="334">
        <f>'SO 03 42-2019 Pol'!BB22</f>
        <v>0</v>
      </c>
      <c r="G7" s="334">
        <f>'SO 03 42-2019 Pol'!BC22</f>
        <v>0</v>
      </c>
      <c r="H7" s="334">
        <f>'SO 03 42-2019 Pol'!BD22</f>
        <v>0</v>
      </c>
      <c r="I7" s="335">
        <f>'SO 03 42-2019 Pol'!BE22</f>
        <v>0</v>
      </c>
    </row>
    <row r="8" spans="1:9" s="137" customFormat="1">
      <c r="A8" s="332" t="str">
        <f>'SO 03 42-2019 Pol'!B23</f>
        <v>12</v>
      </c>
      <c r="B8" s="70" t="str">
        <f>'SO 03 42-2019 Pol'!C23</f>
        <v>Odkopávky a prokopávky</v>
      </c>
      <c r="D8" s="230"/>
      <c r="E8" s="333">
        <f>'SO 03 42-2019 Pol'!BA26</f>
        <v>0</v>
      </c>
      <c r="F8" s="334">
        <f>'SO 03 42-2019 Pol'!BB26</f>
        <v>0</v>
      </c>
      <c r="G8" s="334">
        <f>'SO 03 42-2019 Pol'!BC26</f>
        <v>0</v>
      </c>
      <c r="H8" s="334">
        <f>'SO 03 42-2019 Pol'!BD26</f>
        <v>0</v>
      </c>
      <c r="I8" s="335">
        <f>'SO 03 42-2019 Pol'!BE26</f>
        <v>0</v>
      </c>
    </row>
    <row r="9" spans="1:9" s="137" customFormat="1">
      <c r="A9" s="332" t="str">
        <f>'SO 03 42-2019 Pol'!B27</f>
        <v>13</v>
      </c>
      <c r="B9" s="70" t="str">
        <f>'SO 03 42-2019 Pol'!C27</f>
        <v>Hloubené vykopávky</v>
      </c>
      <c r="D9" s="230"/>
      <c r="E9" s="333">
        <f>'SO 03 42-2019 Pol'!BA58</f>
        <v>0</v>
      </c>
      <c r="F9" s="334">
        <f>'SO 03 42-2019 Pol'!BB58</f>
        <v>0</v>
      </c>
      <c r="G9" s="334">
        <f>'SO 03 42-2019 Pol'!BC58</f>
        <v>0</v>
      </c>
      <c r="H9" s="334">
        <f>'SO 03 42-2019 Pol'!BD58</f>
        <v>0</v>
      </c>
      <c r="I9" s="335">
        <f>'SO 03 42-2019 Pol'!BE58</f>
        <v>0</v>
      </c>
    </row>
    <row r="10" spans="1:9" s="137" customFormat="1">
      <c r="A10" s="332" t="str">
        <f>'SO 03 42-2019 Pol'!B59</f>
        <v>16</v>
      </c>
      <c r="B10" s="70" t="str">
        <f>'SO 03 42-2019 Pol'!C59</f>
        <v>Přemístění výkopku</v>
      </c>
      <c r="D10" s="230"/>
      <c r="E10" s="333">
        <f>'SO 03 42-2019 Pol'!BA70</f>
        <v>0</v>
      </c>
      <c r="F10" s="334">
        <f>'SO 03 42-2019 Pol'!BB70</f>
        <v>0</v>
      </c>
      <c r="G10" s="334">
        <f>'SO 03 42-2019 Pol'!BC70</f>
        <v>0</v>
      </c>
      <c r="H10" s="334">
        <f>'SO 03 42-2019 Pol'!BD70</f>
        <v>0</v>
      </c>
      <c r="I10" s="335">
        <f>'SO 03 42-2019 Pol'!BE70</f>
        <v>0</v>
      </c>
    </row>
    <row r="11" spans="1:9" s="137" customFormat="1">
      <c r="A11" s="332" t="str">
        <f>'SO 03 42-2019 Pol'!B71</f>
        <v>17</v>
      </c>
      <c r="B11" s="70" t="str">
        <f>'SO 03 42-2019 Pol'!C71</f>
        <v>Konstrukce ze zemin</v>
      </c>
      <c r="D11" s="230"/>
      <c r="E11" s="333">
        <f>'SO 03 42-2019 Pol'!BA80</f>
        <v>0</v>
      </c>
      <c r="F11" s="334">
        <f>'SO 03 42-2019 Pol'!BB80</f>
        <v>0</v>
      </c>
      <c r="G11" s="334">
        <f>'SO 03 42-2019 Pol'!BC80</f>
        <v>0</v>
      </c>
      <c r="H11" s="334">
        <f>'SO 03 42-2019 Pol'!BD80</f>
        <v>0</v>
      </c>
      <c r="I11" s="335">
        <f>'SO 03 42-2019 Pol'!BE80</f>
        <v>0</v>
      </c>
    </row>
    <row r="12" spans="1:9" s="137" customFormat="1">
      <c r="A12" s="332" t="str">
        <f>'SO 03 42-2019 Pol'!B81</f>
        <v>18</v>
      </c>
      <c r="B12" s="70" t="str">
        <f>'SO 03 42-2019 Pol'!C81</f>
        <v>Povrchové úpravy terénu</v>
      </c>
      <c r="D12" s="230"/>
      <c r="E12" s="333">
        <f>'SO 03 42-2019 Pol'!BA92</f>
        <v>0</v>
      </c>
      <c r="F12" s="334">
        <f>'SO 03 42-2019 Pol'!BB92</f>
        <v>0</v>
      </c>
      <c r="G12" s="334">
        <f>'SO 03 42-2019 Pol'!BC92</f>
        <v>0</v>
      </c>
      <c r="H12" s="334">
        <f>'SO 03 42-2019 Pol'!BD92</f>
        <v>0</v>
      </c>
      <c r="I12" s="335">
        <f>'SO 03 42-2019 Pol'!BE92</f>
        <v>0</v>
      </c>
    </row>
    <row r="13" spans="1:9" s="137" customFormat="1">
      <c r="A13" s="332" t="str">
        <f>'SO 03 42-2019 Pol'!B93</f>
        <v>19</v>
      </c>
      <c r="B13" s="70" t="str">
        <f>'SO 03 42-2019 Pol'!C93</f>
        <v>Hloubení pro podzemní stěny a doly</v>
      </c>
      <c r="D13" s="230"/>
      <c r="E13" s="333">
        <f>'SO 03 42-2019 Pol'!BA95</f>
        <v>0</v>
      </c>
      <c r="F13" s="334">
        <f>'SO 03 42-2019 Pol'!BB95</f>
        <v>0</v>
      </c>
      <c r="G13" s="334">
        <f>'SO 03 42-2019 Pol'!BC95</f>
        <v>0</v>
      </c>
      <c r="H13" s="334">
        <f>'SO 03 42-2019 Pol'!BD95</f>
        <v>0</v>
      </c>
      <c r="I13" s="335">
        <f>'SO 03 42-2019 Pol'!BE95</f>
        <v>0</v>
      </c>
    </row>
    <row r="14" spans="1:9" s="137" customFormat="1">
      <c r="A14" s="332" t="str">
        <f>'SO 03 42-2019 Pol'!B96</f>
        <v>21</v>
      </c>
      <c r="B14" s="70" t="str">
        <f>'SO 03 42-2019 Pol'!C96</f>
        <v>Úprava podloží a základ.spáry</v>
      </c>
      <c r="D14" s="230"/>
      <c r="E14" s="333">
        <f>'SO 03 42-2019 Pol'!BA100</f>
        <v>0</v>
      </c>
      <c r="F14" s="334">
        <f>'SO 03 42-2019 Pol'!BB100</f>
        <v>0</v>
      </c>
      <c r="G14" s="334">
        <f>'SO 03 42-2019 Pol'!BC100</f>
        <v>0</v>
      </c>
      <c r="H14" s="334">
        <f>'SO 03 42-2019 Pol'!BD100</f>
        <v>0</v>
      </c>
      <c r="I14" s="335">
        <f>'SO 03 42-2019 Pol'!BE100</f>
        <v>0</v>
      </c>
    </row>
    <row r="15" spans="1:9" s="137" customFormat="1">
      <c r="A15" s="332" t="str">
        <f>'SO 03 42-2019 Pol'!B101</f>
        <v>27</v>
      </c>
      <c r="B15" s="70" t="str">
        <f>'SO 03 42-2019 Pol'!C101</f>
        <v>Základy</v>
      </c>
      <c r="D15" s="230"/>
      <c r="E15" s="333">
        <f>'SO 03 42-2019 Pol'!BA113</f>
        <v>0</v>
      </c>
      <c r="F15" s="334">
        <f>'SO 03 42-2019 Pol'!BB113</f>
        <v>0</v>
      </c>
      <c r="G15" s="334">
        <f>'SO 03 42-2019 Pol'!BC113</f>
        <v>0</v>
      </c>
      <c r="H15" s="334">
        <f>'SO 03 42-2019 Pol'!BD113</f>
        <v>0</v>
      </c>
      <c r="I15" s="335">
        <f>'SO 03 42-2019 Pol'!BE113</f>
        <v>0</v>
      </c>
    </row>
    <row r="16" spans="1:9" s="137" customFormat="1">
      <c r="A16" s="332" t="str">
        <f>'SO 03 42-2019 Pol'!B114</f>
        <v>38</v>
      </c>
      <c r="B16" s="70" t="str">
        <f>'SO 03 42-2019 Pol'!C114</f>
        <v>Kompletní konstrukce</v>
      </c>
      <c r="D16" s="230"/>
      <c r="E16" s="333">
        <f>'SO 03 42-2019 Pol'!BA117</f>
        <v>0</v>
      </c>
      <c r="F16" s="334">
        <f>'SO 03 42-2019 Pol'!BB117</f>
        <v>0</v>
      </c>
      <c r="G16" s="334">
        <f>'SO 03 42-2019 Pol'!BC117</f>
        <v>0</v>
      </c>
      <c r="H16" s="334">
        <f>'SO 03 42-2019 Pol'!BD117</f>
        <v>0</v>
      </c>
      <c r="I16" s="335">
        <f>'SO 03 42-2019 Pol'!BE117</f>
        <v>0</v>
      </c>
    </row>
    <row r="17" spans="1:57" s="137" customFormat="1">
      <c r="A17" s="332" t="str">
        <f>'SO 03 42-2019 Pol'!B118</f>
        <v>56</v>
      </c>
      <c r="B17" s="70" t="str">
        <f>'SO 03 42-2019 Pol'!C118</f>
        <v>Podkladní vrstvy komunikací a zpevněných ploch</v>
      </c>
      <c r="D17" s="230"/>
      <c r="E17" s="333">
        <f>'SO 03 42-2019 Pol'!BA121</f>
        <v>0</v>
      </c>
      <c r="F17" s="334">
        <f>'SO 03 42-2019 Pol'!BB121</f>
        <v>0</v>
      </c>
      <c r="G17" s="334">
        <f>'SO 03 42-2019 Pol'!BC121</f>
        <v>0</v>
      </c>
      <c r="H17" s="334">
        <f>'SO 03 42-2019 Pol'!BD121</f>
        <v>0</v>
      </c>
      <c r="I17" s="335">
        <f>'SO 03 42-2019 Pol'!BE121</f>
        <v>0</v>
      </c>
    </row>
    <row r="18" spans="1:57" s="137" customFormat="1">
      <c r="A18" s="332" t="str">
        <f>'SO 03 42-2019 Pol'!B122</f>
        <v>59</v>
      </c>
      <c r="B18" s="70" t="str">
        <f>'SO 03 42-2019 Pol'!C122</f>
        <v>Dlažby a předlažby komunikací</v>
      </c>
      <c r="D18" s="230"/>
      <c r="E18" s="333">
        <f>'SO 03 42-2019 Pol'!BA131</f>
        <v>0</v>
      </c>
      <c r="F18" s="334">
        <f>'SO 03 42-2019 Pol'!BB131</f>
        <v>0</v>
      </c>
      <c r="G18" s="334">
        <f>'SO 03 42-2019 Pol'!BC131</f>
        <v>0</v>
      </c>
      <c r="H18" s="334">
        <f>'SO 03 42-2019 Pol'!BD131</f>
        <v>0</v>
      </c>
      <c r="I18" s="335">
        <f>'SO 03 42-2019 Pol'!BE131</f>
        <v>0</v>
      </c>
    </row>
    <row r="19" spans="1:57" s="137" customFormat="1">
      <c r="A19" s="332" t="str">
        <f>'SO 03 42-2019 Pol'!B132</f>
        <v>63</v>
      </c>
      <c r="B19" s="70" t="str">
        <f>'SO 03 42-2019 Pol'!C132</f>
        <v>Podlahy a podlahové konstrukce</v>
      </c>
      <c r="D19" s="230"/>
      <c r="E19" s="333">
        <f>'SO 03 42-2019 Pol'!BA136</f>
        <v>0</v>
      </c>
      <c r="F19" s="334">
        <f>'SO 03 42-2019 Pol'!BB136</f>
        <v>0</v>
      </c>
      <c r="G19" s="334">
        <f>'SO 03 42-2019 Pol'!BC136</f>
        <v>0</v>
      </c>
      <c r="H19" s="334">
        <f>'SO 03 42-2019 Pol'!BD136</f>
        <v>0</v>
      </c>
      <c r="I19" s="335">
        <f>'SO 03 42-2019 Pol'!BE136</f>
        <v>0</v>
      </c>
    </row>
    <row r="20" spans="1:57" s="137" customFormat="1">
      <c r="A20" s="332" t="str">
        <f>'SO 03 42-2019 Pol'!B137</f>
        <v>91</v>
      </c>
      <c r="B20" s="70" t="str">
        <f>'SO 03 42-2019 Pol'!C137</f>
        <v>Doplňující práce na komunikaci</v>
      </c>
      <c r="D20" s="230"/>
      <c r="E20" s="333">
        <f>'SO 03 42-2019 Pol'!BA151</f>
        <v>0</v>
      </c>
      <c r="F20" s="334">
        <f>'SO 03 42-2019 Pol'!BB151</f>
        <v>0</v>
      </c>
      <c r="G20" s="334">
        <f>'SO 03 42-2019 Pol'!BC151</f>
        <v>0</v>
      </c>
      <c r="H20" s="334">
        <f>'SO 03 42-2019 Pol'!BD151</f>
        <v>0</v>
      </c>
      <c r="I20" s="335">
        <f>'SO 03 42-2019 Pol'!BE151</f>
        <v>0</v>
      </c>
    </row>
    <row r="21" spans="1:57" s="137" customFormat="1">
      <c r="A21" s="332" t="str">
        <f>'SO 03 42-2019 Pol'!B152</f>
        <v>94</v>
      </c>
      <c r="B21" s="70" t="str">
        <f>'SO 03 42-2019 Pol'!C152</f>
        <v>Lešení a stavební výtahy</v>
      </c>
      <c r="D21" s="230"/>
      <c r="E21" s="333">
        <f>'SO 03 42-2019 Pol'!BA155</f>
        <v>0</v>
      </c>
      <c r="F21" s="334">
        <f>'SO 03 42-2019 Pol'!BB155</f>
        <v>0</v>
      </c>
      <c r="G21" s="334">
        <f>'SO 03 42-2019 Pol'!BC155</f>
        <v>0</v>
      </c>
      <c r="H21" s="334">
        <f>'SO 03 42-2019 Pol'!BD155</f>
        <v>0</v>
      </c>
      <c r="I21" s="335">
        <f>'SO 03 42-2019 Pol'!BE155</f>
        <v>0</v>
      </c>
    </row>
    <row r="22" spans="1:57" s="137" customFormat="1">
      <c r="A22" s="332" t="str">
        <f>'SO 03 42-2019 Pol'!B156</f>
        <v>95</v>
      </c>
      <c r="B22" s="70" t="str">
        <f>'SO 03 42-2019 Pol'!C156</f>
        <v>Dokončovací konstrukce na pozemních stavbách</v>
      </c>
      <c r="D22" s="230"/>
      <c r="E22" s="333">
        <f>'SO 03 42-2019 Pol'!BA158</f>
        <v>0</v>
      </c>
      <c r="F22" s="334">
        <f>'SO 03 42-2019 Pol'!BB158</f>
        <v>0</v>
      </c>
      <c r="G22" s="334">
        <f>'SO 03 42-2019 Pol'!BC158</f>
        <v>0</v>
      </c>
      <c r="H22" s="334">
        <f>'SO 03 42-2019 Pol'!BD158</f>
        <v>0</v>
      </c>
      <c r="I22" s="335">
        <f>'SO 03 42-2019 Pol'!BE158</f>
        <v>0</v>
      </c>
    </row>
    <row r="23" spans="1:57" s="137" customFormat="1">
      <c r="A23" s="332" t="str">
        <f>'SO 03 42-2019 Pol'!B159</f>
        <v>96</v>
      </c>
      <c r="B23" s="70" t="str">
        <f>'SO 03 42-2019 Pol'!C159</f>
        <v>Bourání konstrukcí</v>
      </c>
      <c r="D23" s="230"/>
      <c r="E23" s="333">
        <f>'SO 03 42-2019 Pol'!BA162</f>
        <v>0</v>
      </c>
      <c r="F23" s="334">
        <f>'SO 03 42-2019 Pol'!BB162</f>
        <v>0</v>
      </c>
      <c r="G23" s="334">
        <f>'SO 03 42-2019 Pol'!BC162</f>
        <v>0</v>
      </c>
      <c r="H23" s="334">
        <f>'SO 03 42-2019 Pol'!BD162</f>
        <v>0</v>
      </c>
      <c r="I23" s="335">
        <f>'SO 03 42-2019 Pol'!BE162</f>
        <v>0</v>
      </c>
    </row>
    <row r="24" spans="1:57" s="137" customFormat="1">
      <c r="A24" s="332" t="str">
        <f>'SO 03 42-2019 Pol'!B163</f>
        <v>97</v>
      </c>
      <c r="B24" s="70" t="str">
        <f>'SO 03 42-2019 Pol'!C163</f>
        <v>Prorážení otvorů</v>
      </c>
      <c r="D24" s="230"/>
      <c r="E24" s="333">
        <f>'SO 03 42-2019 Pol'!BA166</f>
        <v>0</v>
      </c>
      <c r="F24" s="334">
        <f>'SO 03 42-2019 Pol'!BB166</f>
        <v>0</v>
      </c>
      <c r="G24" s="334">
        <f>'SO 03 42-2019 Pol'!BC166</f>
        <v>0</v>
      </c>
      <c r="H24" s="334">
        <f>'SO 03 42-2019 Pol'!BD166</f>
        <v>0</v>
      </c>
      <c r="I24" s="335">
        <f>'SO 03 42-2019 Pol'!BE166</f>
        <v>0</v>
      </c>
    </row>
    <row r="25" spans="1:57" s="137" customFormat="1">
      <c r="A25" s="332" t="str">
        <f>'SO 03 42-2019 Pol'!B167</f>
        <v>99</v>
      </c>
      <c r="B25" s="70" t="str">
        <f>'SO 03 42-2019 Pol'!C167</f>
        <v>Staveništní přesun hmot</v>
      </c>
      <c r="D25" s="230"/>
      <c r="E25" s="333">
        <f>'SO 03 42-2019 Pol'!BA169</f>
        <v>0</v>
      </c>
      <c r="F25" s="334">
        <f>'SO 03 42-2019 Pol'!BB169</f>
        <v>0</v>
      </c>
      <c r="G25" s="334">
        <f>'SO 03 42-2019 Pol'!BC169</f>
        <v>0</v>
      </c>
      <c r="H25" s="334">
        <f>'SO 03 42-2019 Pol'!BD169</f>
        <v>0</v>
      </c>
      <c r="I25" s="335">
        <f>'SO 03 42-2019 Pol'!BE169</f>
        <v>0</v>
      </c>
    </row>
    <row r="26" spans="1:57" s="137" customFormat="1">
      <c r="A26" s="332" t="str">
        <f>'SO 03 42-2019 Pol'!B170</f>
        <v>792</v>
      </c>
      <c r="B26" s="70" t="str">
        <f>'SO 03 42-2019 Pol'!C170</f>
        <v>Mobiliář</v>
      </c>
      <c r="D26" s="230"/>
      <c r="E26" s="333">
        <f>'SO 03 42-2019 Pol'!BA172</f>
        <v>0</v>
      </c>
      <c r="F26" s="334">
        <f>'SO 03 42-2019 Pol'!BB172</f>
        <v>0</v>
      </c>
      <c r="G26" s="334">
        <f>'SO 03 42-2019 Pol'!BC172</f>
        <v>0</v>
      </c>
      <c r="H26" s="334">
        <f>'SO 03 42-2019 Pol'!BD172</f>
        <v>0</v>
      </c>
      <c r="I26" s="335">
        <f>'SO 03 42-2019 Pol'!BE172</f>
        <v>0</v>
      </c>
    </row>
    <row r="27" spans="1:57" s="137" customFormat="1" ht="13.5" thickBot="1">
      <c r="A27" s="332" t="str">
        <f>'SO 03 42-2019 Pol'!B173</f>
        <v>D96</v>
      </c>
      <c r="B27" s="70" t="str">
        <f>'SO 03 42-2019 Pol'!C173</f>
        <v>Přesuny suti a vybouraných hmot</v>
      </c>
      <c r="D27" s="230"/>
      <c r="E27" s="333">
        <f>'SO 03 42-2019 Pol'!BA178</f>
        <v>0</v>
      </c>
      <c r="F27" s="334">
        <f>'SO 03 42-2019 Pol'!BB178</f>
        <v>0</v>
      </c>
      <c r="G27" s="334">
        <f>'SO 03 42-2019 Pol'!BC178</f>
        <v>0</v>
      </c>
      <c r="H27" s="334">
        <f>'SO 03 42-2019 Pol'!BD178</f>
        <v>0</v>
      </c>
      <c r="I27" s="335">
        <f>'SO 03 42-2019 Pol'!BE178</f>
        <v>0</v>
      </c>
    </row>
    <row r="28" spans="1:57" s="14" customFormat="1" ht="13.5" thickBot="1">
      <c r="A28" s="231"/>
      <c r="B28" s="232" t="s">
        <v>79</v>
      </c>
      <c r="C28" s="232"/>
      <c r="D28" s="233"/>
      <c r="E28" s="234">
        <f>SUM(E7:E27)</f>
        <v>0</v>
      </c>
      <c r="F28" s="235">
        <f>SUM(F7:F27)</f>
        <v>0</v>
      </c>
      <c r="G28" s="235">
        <f>SUM(G7:G27)</f>
        <v>0</v>
      </c>
      <c r="H28" s="235">
        <f>SUM(H7:H27)</f>
        <v>0</v>
      </c>
      <c r="I28" s="236">
        <f>SUM(I7:I27)</f>
        <v>0</v>
      </c>
    </row>
    <row r="29" spans="1:57">
      <c r="A29" s="137"/>
      <c r="B29" s="137"/>
      <c r="C29" s="137"/>
      <c r="D29" s="137"/>
      <c r="E29" s="137"/>
      <c r="F29" s="137"/>
      <c r="G29" s="137"/>
      <c r="H29" s="137"/>
      <c r="I29" s="137"/>
    </row>
    <row r="30" spans="1:57" ht="19.5" customHeight="1">
      <c r="A30" s="222" t="s">
        <v>80</v>
      </c>
      <c r="B30" s="222"/>
      <c r="C30" s="222"/>
      <c r="D30" s="222"/>
      <c r="E30" s="222"/>
      <c r="F30" s="222"/>
      <c r="G30" s="237"/>
      <c r="H30" s="222"/>
      <c r="I30" s="222"/>
      <c r="BA30" s="143"/>
      <c r="BB30" s="143"/>
      <c r="BC30" s="143"/>
      <c r="BD30" s="143"/>
      <c r="BE30" s="143"/>
    </row>
    <row r="31" spans="1:57" ht="13.5" thickBot="1"/>
    <row r="32" spans="1:57">
      <c r="A32" s="175" t="s">
        <v>81</v>
      </c>
      <c r="B32" s="176"/>
      <c r="C32" s="176"/>
      <c r="D32" s="238"/>
      <c r="E32" s="239" t="s">
        <v>82</v>
      </c>
      <c r="F32" s="240" t="s">
        <v>12</v>
      </c>
      <c r="G32" s="241" t="s">
        <v>83</v>
      </c>
      <c r="H32" s="242"/>
      <c r="I32" s="243" t="s">
        <v>82</v>
      </c>
    </row>
    <row r="33" spans="1:53">
      <c r="A33" s="167" t="s">
        <v>157</v>
      </c>
      <c r="B33" s="158"/>
      <c r="C33" s="158"/>
      <c r="D33" s="244"/>
      <c r="E33" s="245"/>
      <c r="F33" s="246"/>
      <c r="G33" s="247">
        <v>0</v>
      </c>
      <c r="H33" s="248"/>
      <c r="I33" s="249">
        <f>E33+F33*G33/100</f>
        <v>0</v>
      </c>
      <c r="BA33" s="1">
        <v>0</v>
      </c>
    </row>
    <row r="34" spans="1:53">
      <c r="A34" s="167" t="s">
        <v>158</v>
      </c>
      <c r="B34" s="158"/>
      <c r="C34" s="158"/>
      <c r="D34" s="244"/>
      <c r="E34" s="245"/>
      <c r="F34" s="246"/>
      <c r="G34" s="247">
        <v>0</v>
      </c>
      <c r="H34" s="248"/>
      <c r="I34" s="249">
        <f>E34+F34*G34/100</f>
        <v>0</v>
      </c>
      <c r="BA34" s="1">
        <v>0</v>
      </c>
    </row>
    <row r="35" spans="1:53">
      <c r="A35" s="167" t="s">
        <v>159</v>
      </c>
      <c r="B35" s="158"/>
      <c r="C35" s="158"/>
      <c r="D35" s="244"/>
      <c r="E35" s="245"/>
      <c r="F35" s="246"/>
      <c r="G35" s="247">
        <v>0</v>
      </c>
      <c r="H35" s="248"/>
      <c r="I35" s="249">
        <f>E35+F35*G35/100</f>
        <v>0</v>
      </c>
      <c r="BA35" s="1">
        <v>0</v>
      </c>
    </row>
    <row r="36" spans="1:53">
      <c r="A36" s="167" t="s">
        <v>160</v>
      </c>
      <c r="B36" s="158"/>
      <c r="C36" s="158"/>
      <c r="D36" s="244"/>
      <c r="E36" s="245"/>
      <c r="F36" s="246"/>
      <c r="G36" s="247">
        <v>0</v>
      </c>
      <c r="H36" s="248"/>
      <c r="I36" s="249">
        <f>E36+F36*G36/100</f>
        <v>0</v>
      </c>
      <c r="BA36" s="1">
        <v>0</v>
      </c>
    </row>
    <row r="37" spans="1:53">
      <c r="A37" s="167" t="s">
        <v>161</v>
      </c>
      <c r="B37" s="158"/>
      <c r="C37" s="158"/>
      <c r="D37" s="244"/>
      <c r="E37" s="245"/>
      <c r="F37" s="246"/>
      <c r="G37" s="247">
        <v>0</v>
      </c>
      <c r="H37" s="248"/>
      <c r="I37" s="249">
        <f>E37+F37*G37/100</f>
        <v>0</v>
      </c>
      <c r="BA37" s="1">
        <v>1</v>
      </c>
    </row>
    <row r="38" spans="1:53">
      <c r="A38" s="167" t="s">
        <v>162</v>
      </c>
      <c r="B38" s="158"/>
      <c r="C38" s="158"/>
      <c r="D38" s="244"/>
      <c r="E38" s="245"/>
      <c r="F38" s="246"/>
      <c r="G38" s="247">
        <v>0</v>
      </c>
      <c r="H38" s="248"/>
      <c r="I38" s="249">
        <f>E38+F38*G38/100</f>
        <v>0</v>
      </c>
      <c r="BA38" s="1">
        <v>1</v>
      </c>
    </row>
    <row r="39" spans="1:53">
      <c r="A39" s="167" t="s">
        <v>163</v>
      </c>
      <c r="B39" s="158"/>
      <c r="C39" s="158"/>
      <c r="D39" s="244"/>
      <c r="E39" s="245"/>
      <c r="F39" s="246"/>
      <c r="G39" s="247">
        <v>0</v>
      </c>
      <c r="H39" s="248"/>
      <c r="I39" s="249">
        <f>E39+F39*G39/100</f>
        <v>0</v>
      </c>
      <c r="BA39" s="1">
        <v>2</v>
      </c>
    </row>
    <row r="40" spans="1:53">
      <c r="A40" s="167" t="s">
        <v>164</v>
      </c>
      <c r="B40" s="158"/>
      <c r="C40" s="158"/>
      <c r="D40" s="244"/>
      <c r="E40" s="245"/>
      <c r="F40" s="246"/>
      <c r="G40" s="247">
        <v>0</v>
      </c>
      <c r="H40" s="248"/>
      <c r="I40" s="249">
        <f>E40+F40*G40/100</f>
        <v>0</v>
      </c>
      <c r="BA40" s="1">
        <v>2</v>
      </c>
    </row>
    <row r="41" spans="1:53" ht="13.5" thickBot="1">
      <c r="A41" s="250"/>
      <c r="B41" s="251" t="s">
        <v>84</v>
      </c>
      <c r="C41" s="252"/>
      <c r="D41" s="253"/>
      <c r="E41" s="254"/>
      <c r="F41" s="255"/>
      <c r="G41" s="255"/>
      <c r="H41" s="256">
        <f>SUM(I33:I40)</f>
        <v>0</v>
      </c>
      <c r="I41" s="257"/>
    </row>
    <row r="43" spans="1:53">
      <c r="B43" s="14"/>
      <c r="F43" s="258"/>
      <c r="G43" s="259"/>
      <c r="H43" s="259"/>
      <c r="I43" s="54"/>
    </row>
    <row r="44" spans="1:53">
      <c r="F44" s="258"/>
      <c r="G44" s="259"/>
      <c r="H44" s="259"/>
      <c r="I44" s="54"/>
    </row>
    <row r="45" spans="1:53">
      <c r="F45" s="258"/>
      <c r="G45" s="259"/>
      <c r="H45" s="259"/>
      <c r="I45" s="54"/>
    </row>
    <row r="46" spans="1:53">
      <c r="F46" s="258"/>
      <c r="G46" s="259"/>
      <c r="H46" s="259"/>
      <c r="I46" s="54"/>
    </row>
    <row r="47" spans="1:53">
      <c r="F47" s="258"/>
      <c r="G47" s="259"/>
      <c r="H47" s="259"/>
      <c r="I47" s="54"/>
    </row>
    <row r="48" spans="1:53">
      <c r="F48" s="258"/>
      <c r="G48" s="259"/>
      <c r="H48" s="259"/>
      <c r="I48" s="54"/>
    </row>
    <row r="49" spans="6:9">
      <c r="F49" s="258"/>
      <c r="G49" s="259"/>
      <c r="H49" s="259"/>
      <c r="I49" s="54"/>
    </row>
    <row r="50" spans="6:9">
      <c r="F50" s="258"/>
      <c r="G50" s="259"/>
      <c r="H50" s="259"/>
      <c r="I50" s="54"/>
    </row>
    <row r="51" spans="6:9">
      <c r="F51" s="258"/>
      <c r="G51" s="259"/>
      <c r="H51" s="259"/>
      <c r="I51" s="54"/>
    </row>
    <row r="52" spans="6:9">
      <c r="F52" s="258"/>
      <c r="G52" s="259"/>
      <c r="H52" s="259"/>
      <c r="I52" s="54"/>
    </row>
    <row r="53" spans="6:9">
      <c r="F53" s="258"/>
      <c r="G53" s="259"/>
      <c r="H53" s="259"/>
      <c r="I53" s="54"/>
    </row>
    <row r="54" spans="6:9">
      <c r="F54" s="258"/>
      <c r="G54" s="259"/>
      <c r="H54" s="259"/>
      <c r="I54" s="54"/>
    </row>
    <row r="55" spans="6:9">
      <c r="F55" s="258"/>
      <c r="G55" s="259"/>
      <c r="H55" s="259"/>
      <c r="I55" s="54"/>
    </row>
    <row r="56" spans="6:9">
      <c r="F56" s="258"/>
      <c r="G56" s="259"/>
      <c r="H56" s="259"/>
      <c r="I56" s="54"/>
    </row>
    <row r="57" spans="6:9">
      <c r="F57" s="258"/>
      <c r="G57" s="259"/>
      <c r="H57" s="259"/>
      <c r="I57" s="54"/>
    </row>
    <row r="58" spans="6:9">
      <c r="F58" s="258"/>
      <c r="G58" s="259"/>
      <c r="H58" s="259"/>
      <c r="I58" s="54"/>
    </row>
    <row r="59" spans="6:9">
      <c r="F59" s="258"/>
      <c r="G59" s="259"/>
      <c r="H59" s="259"/>
      <c r="I59" s="54"/>
    </row>
    <row r="60" spans="6:9">
      <c r="F60" s="258"/>
      <c r="G60" s="259"/>
      <c r="H60" s="259"/>
      <c r="I60" s="54"/>
    </row>
    <row r="61" spans="6:9">
      <c r="F61" s="258"/>
      <c r="G61" s="259"/>
      <c r="H61" s="259"/>
      <c r="I61" s="54"/>
    </row>
    <row r="62" spans="6:9">
      <c r="F62" s="258"/>
      <c r="G62" s="259"/>
      <c r="H62" s="259"/>
      <c r="I62" s="54"/>
    </row>
    <row r="63" spans="6:9">
      <c r="F63" s="258"/>
      <c r="G63" s="259"/>
      <c r="H63" s="259"/>
      <c r="I63" s="54"/>
    </row>
    <row r="64" spans="6:9">
      <c r="F64" s="258"/>
      <c r="G64" s="259"/>
      <c r="H64" s="259"/>
      <c r="I64" s="54"/>
    </row>
    <row r="65" spans="6:9">
      <c r="F65" s="258"/>
      <c r="G65" s="259"/>
      <c r="H65" s="259"/>
      <c r="I65" s="54"/>
    </row>
    <row r="66" spans="6:9">
      <c r="F66" s="258"/>
      <c r="G66" s="259"/>
      <c r="H66" s="259"/>
      <c r="I66" s="54"/>
    </row>
    <row r="67" spans="6:9">
      <c r="F67" s="258"/>
      <c r="G67" s="259"/>
      <c r="H67" s="259"/>
      <c r="I67" s="54"/>
    </row>
    <row r="68" spans="6:9">
      <c r="F68" s="258"/>
      <c r="G68" s="259"/>
      <c r="H68" s="259"/>
      <c r="I68" s="54"/>
    </row>
    <row r="69" spans="6:9">
      <c r="F69" s="258"/>
      <c r="G69" s="259"/>
      <c r="H69" s="259"/>
      <c r="I69" s="54"/>
    </row>
    <row r="70" spans="6:9">
      <c r="F70" s="258"/>
      <c r="G70" s="259"/>
      <c r="H70" s="259"/>
      <c r="I70" s="54"/>
    </row>
    <row r="71" spans="6:9">
      <c r="F71" s="258"/>
      <c r="G71" s="259"/>
      <c r="H71" s="259"/>
      <c r="I71" s="54"/>
    </row>
    <row r="72" spans="6:9">
      <c r="F72" s="258"/>
      <c r="G72" s="259"/>
      <c r="H72" s="259"/>
      <c r="I72" s="54"/>
    </row>
    <row r="73" spans="6:9">
      <c r="F73" s="258"/>
      <c r="G73" s="259"/>
      <c r="H73" s="259"/>
      <c r="I73" s="54"/>
    </row>
    <row r="74" spans="6:9">
      <c r="F74" s="258"/>
      <c r="G74" s="259"/>
      <c r="H74" s="259"/>
      <c r="I74" s="54"/>
    </row>
    <row r="75" spans="6:9">
      <c r="F75" s="258"/>
      <c r="G75" s="259"/>
      <c r="H75" s="259"/>
      <c r="I75" s="54"/>
    </row>
    <row r="76" spans="6:9">
      <c r="F76" s="258"/>
      <c r="G76" s="259"/>
      <c r="H76" s="259"/>
      <c r="I76" s="54"/>
    </row>
    <row r="77" spans="6:9">
      <c r="F77" s="258"/>
      <c r="G77" s="259"/>
      <c r="H77" s="259"/>
      <c r="I77" s="54"/>
    </row>
    <row r="78" spans="6:9">
      <c r="F78" s="258"/>
      <c r="G78" s="259"/>
      <c r="H78" s="259"/>
      <c r="I78" s="54"/>
    </row>
    <row r="79" spans="6:9">
      <c r="F79" s="258"/>
      <c r="G79" s="259"/>
      <c r="H79" s="259"/>
      <c r="I79" s="54"/>
    </row>
    <row r="80" spans="6:9">
      <c r="F80" s="258"/>
      <c r="G80" s="259"/>
      <c r="H80" s="259"/>
      <c r="I80" s="54"/>
    </row>
    <row r="81" spans="6:9">
      <c r="F81" s="258"/>
      <c r="G81" s="259"/>
      <c r="H81" s="259"/>
      <c r="I81" s="54"/>
    </row>
    <row r="82" spans="6:9">
      <c r="F82" s="258"/>
      <c r="G82" s="259"/>
      <c r="H82" s="259"/>
      <c r="I82" s="54"/>
    </row>
    <row r="83" spans="6:9">
      <c r="F83" s="258"/>
      <c r="G83" s="259"/>
      <c r="H83" s="259"/>
      <c r="I83" s="54"/>
    </row>
    <row r="84" spans="6:9">
      <c r="F84" s="258"/>
      <c r="G84" s="259"/>
      <c r="H84" s="259"/>
      <c r="I84" s="54"/>
    </row>
    <row r="85" spans="6:9">
      <c r="F85" s="258"/>
      <c r="G85" s="259"/>
      <c r="H85" s="259"/>
      <c r="I85" s="54"/>
    </row>
    <row r="86" spans="6:9">
      <c r="F86" s="258"/>
      <c r="G86" s="259"/>
      <c r="H86" s="259"/>
      <c r="I86" s="54"/>
    </row>
    <row r="87" spans="6:9">
      <c r="F87" s="258"/>
      <c r="G87" s="259"/>
      <c r="H87" s="259"/>
      <c r="I87" s="54"/>
    </row>
    <row r="88" spans="6:9">
      <c r="F88" s="258"/>
      <c r="G88" s="259"/>
      <c r="H88" s="259"/>
      <c r="I88" s="54"/>
    </row>
    <row r="89" spans="6:9">
      <c r="F89" s="258"/>
      <c r="G89" s="259"/>
      <c r="H89" s="259"/>
      <c r="I89" s="54"/>
    </row>
    <row r="90" spans="6:9">
      <c r="F90" s="258"/>
      <c r="G90" s="259"/>
      <c r="H90" s="259"/>
      <c r="I90" s="54"/>
    </row>
    <row r="91" spans="6:9">
      <c r="F91" s="258"/>
      <c r="G91" s="259"/>
      <c r="H91" s="259"/>
      <c r="I91" s="54"/>
    </row>
    <row r="92" spans="6:9">
      <c r="F92" s="258"/>
      <c r="G92" s="259"/>
      <c r="H92" s="259"/>
      <c r="I92" s="54"/>
    </row>
  </sheetData>
  <mergeCells count="4">
    <mergeCell ref="A1:B1"/>
    <mergeCell ref="A2:B2"/>
    <mergeCell ref="G2:I2"/>
    <mergeCell ref="H41:I4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List5"/>
  <dimension ref="A1:CB251"/>
  <sheetViews>
    <sheetView showGridLines="0" showZeros="0" zoomScaleNormal="100" zoomScaleSheetLayoutView="100" workbookViewId="0">
      <selection activeCell="J1" sqref="J1:J65536 K1:K65536"/>
    </sheetView>
  </sheetViews>
  <sheetFormatPr defaultRowHeight="12.75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hidden="1" customWidth="1"/>
    <col min="9" max="9" width="11.5703125" style="261" hidden="1" customWidth="1"/>
    <col min="10" max="10" width="11" style="261" hidden="1" customWidth="1"/>
    <col min="11" max="11" width="10.42578125" style="261" hidden="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>
      <c r="A1" s="260" t="s">
        <v>101</v>
      </c>
      <c r="B1" s="260"/>
      <c r="C1" s="260"/>
      <c r="D1" s="260"/>
      <c r="E1" s="260"/>
      <c r="F1" s="260"/>
      <c r="G1" s="260"/>
    </row>
    <row r="2" spans="1:80" ht="14.25" customHeight="1" thickBot="1">
      <c r="B2" s="262"/>
      <c r="C2" s="263"/>
      <c r="D2" s="263"/>
      <c r="E2" s="264"/>
      <c r="F2" s="263"/>
      <c r="G2" s="263"/>
    </row>
    <row r="3" spans="1:80" ht="13.5" thickTop="1">
      <c r="A3" s="205" t="s">
        <v>2</v>
      </c>
      <c r="B3" s="206"/>
      <c r="C3" s="207" t="s">
        <v>104</v>
      </c>
      <c r="D3" s="265"/>
      <c r="E3" s="266" t="s">
        <v>85</v>
      </c>
      <c r="F3" s="267" t="str">
        <f>'SO 03 42-2019 Rek'!H1</f>
        <v>42-2019</v>
      </c>
      <c r="G3" s="268"/>
    </row>
    <row r="4" spans="1:80" ht="13.5" thickBot="1">
      <c r="A4" s="269" t="s">
        <v>76</v>
      </c>
      <c r="B4" s="214"/>
      <c r="C4" s="215" t="s">
        <v>508</v>
      </c>
      <c r="D4" s="270"/>
      <c r="E4" s="271" t="str">
        <f>'SO 03 42-2019 Rek'!G2</f>
        <v>Stanoviště ST 23- Francouzská 3</v>
      </c>
      <c r="F4" s="272"/>
      <c r="G4" s="273"/>
    </row>
    <row r="5" spans="1:80" ht="13.5" thickTop="1">
      <c r="A5" s="274"/>
      <c r="G5" s="276"/>
    </row>
    <row r="6" spans="1:80" ht="27" customHeight="1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>
      <c r="A7" s="282" t="s">
        <v>97</v>
      </c>
      <c r="B7" s="283" t="s">
        <v>171</v>
      </c>
      <c r="C7" s="284" t="s">
        <v>172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>
      <c r="A8" s="293">
        <v>1</v>
      </c>
      <c r="B8" s="294" t="s">
        <v>174</v>
      </c>
      <c r="C8" s="295" t="s">
        <v>175</v>
      </c>
      <c r="D8" s="296" t="s">
        <v>176</v>
      </c>
      <c r="E8" s="297">
        <v>5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>
        <v>0</v>
      </c>
      <c r="K8" s="300">
        <f>E8*J8</f>
        <v>0</v>
      </c>
      <c r="O8" s="292">
        <v>2</v>
      </c>
      <c r="AA8" s="261">
        <v>1</v>
      </c>
      <c r="AB8" s="261">
        <v>1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1</v>
      </c>
    </row>
    <row r="9" spans="1:80">
      <c r="A9" s="293">
        <v>2</v>
      </c>
      <c r="B9" s="294" t="s">
        <v>177</v>
      </c>
      <c r="C9" s="295" t="s">
        <v>178</v>
      </c>
      <c r="D9" s="296" t="s">
        <v>109</v>
      </c>
      <c r="E9" s="297">
        <v>0.5</v>
      </c>
      <c r="F9" s="297">
        <v>0</v>
      </c>
      <c r="G9" s="298">
        <f>E9*F9</f>
        <v>0</v>
      </c>
      <c r="H9" s="299">
        <v>0</v>
      </c>
      <c r="I9" s="300">
        <f>E9*H9</f>
        <v>0</v>
      </c>
      <c r="J9" s="299">
        <v>0</v>
      </c>
      <c r="K9" s="300">
        <f>E9*J9</f>
        <v>0</v>
      </c>
      <c r="O9" s="292">
        <v>2</v>
      </c>
      <c r="AA9" s="261">
        <v>1</v>
      </c>
      <c r="AB9" s="261">
        <v>1</v>
      </c>
      <c r="AC9" s="261">
        <v>1</v>
      </c>
      <c r="AZ9" s="261">
        <v>1</v>
      </c>
      <c r="BA9" s="261">
        <f>IF(AZ9=1,G9,0)</f>
        <v>0</v>
      </c>
      <c r="BB9" s="261">
        <f>IF(AZ9=2,G9,0)</f>
        <v>0</v>
      </c>
      <c r="BC9" s="261">
        <f>IF(AZ9=3,G9,0)</f>
        <v>0</v>
      </c>
      <c r="BD9" s="261">
        <f>IF(AZ9=4,G9,0)</f>
        <v>0</v>
      </c>
      <c r="BE9" s="261">
        <f>IF(AZ9=5,G9,0)</f>
        <v>0</v>
      </c>
      <c r="CA9" s="292">
        <v>1</v>
      </c>
      <c r="CB9" s="292">
        <v>1</v>
      </c>
    </row>
    <row r="10" spans="1:80">
      <c r="A10" s="293">
        <v>3</v>
      </c>
      <c r="B10" s="294" t="s">
        <v>179</v>
      </c>
      <c r="C10" s="295" t="s">
        <v>180</v>
      </c>
      <c r="D10" s="296" t="s">
        <v>181</v>
      </c>
      <c r="E10" s="297">
        <v>1</v>
      </c>
      <c r="F10" s="297">
        <v>0</v>
      </c>
      <c r="G10" s="298">
        <f>E10*F10</f>
        <v>0</v>
      </c>
      <c r="H10" s="299">
        <v>0</v>
      </c>
      <c r="I10" s="300">
        <f>E10*H10</f>
        <v>0</v>
      </c>
      <c r="J10" s="299">
        <v>0</v>
      </c>
      <c r="K10" s="300">
        <f>E10*J10</f>
        <v>0</v>
      </c>
      <c r="O10" s="292">
        <v>2</v>
      </c>
      <c r="AA10" s="261">
        <v>1</v>
      </c>
      <c r="AB10" s="261">
        <v>1</v>
      </c>
      <c r="AC10" s="261">
        <v>1</v>
      </c>
      <c r="AZ10" s="261">
        <v>1</v>
      </c>
      <c r="BA10" s="261">
        <f>IF(AZ10=1,G10,0)</f>
        <v>0</v>
      </c>
      <c r="BB10" s="261">
        <f>IF(AZ10=2,G10,0)</f>
        <v>0</v>
      </c>
      <c r="BC10" s="261">
        <f>IF(AZ10=3,G10,0)</f>
        <v>0</v>
      </c>
      <c r="BD10" s="261">
        <f>IF(AZ10=4,G10,0)</f>
        <v>0</v>
      </c>
      <c r="BE10" s="261">
        <f>IF(AZ10=5,G10,0)</f>
        <v>0</v>
      </c>
      <c r="CA10" s="292">
        <v>1</v>
      </c>
      <c r="CB10" s="292">
        <v>1</v>
      </c>
    </row>
    <row r="11" spans="1:80">
      <c r="A11" s="301"/>
      <c r="B11" s="302"/>
      <c r="C11" s="303"/>
      <c r="D11" s="304"/>
      <c r="E11" s="304"/>
      <c r="F11" s="304"/>
      <c r="G11" s="305"/>
      <c r="I11" s="306"/>
      <c r="K11" s="306"/>
      <c r="L11" s="307"/>
      <c r="O11" s="292">
        <v>3</v>
      </c>
    </row>
    <row r="12" spans="1:80">
      <c r="A12" s="293">
        <v>4</v>
      </c>
      <c r="B12" s="294" t="s">
        <v>182</v>
      </c>
      <c r="C12" s="295" t="s">
        <v>183</v>
      </c>
      <c r="D12" s="296" t="s">
        <v>176</v>
      </c>
      <c r="E12" s="297">
        <v>3.5</v>
      </c>
      <c r="F12" s="297">
        <v>0</v>
      </c>
      <c r="G12" s="298">
        <f>E12*F12</f>
        <v>0</v>
      </c>
      <c r="H12" s="299">
        <v>0</v>
      </c>
      <c r="I12" s="300">
        <f>E12*H12</f>
        <v>0</v>
      </c>
      <c r="J12" s="299">
        <v>-0.13800000000000001</v>
      </c>
      <c r="K12" s="300">
        <f>E12*J12</f>
        <v>-0.48300000000000004</v>
      </c>
      <c r="O12" s="292">
        <v>2</v>
      </c>
      <c r="AA12" s="261">
        <v>1</v>
      </c>
      <c r="AB12" s="261">
        <v>1</v>
      </c>
      <c r="AC12" s="261">
        <v>1</v>
      </c>
      <c r="AZ12" s="261">
        <v>1</v>
      </c>
      <c r="BA12" s="261">
        <f>IF(AZ12=1,G12,0)</f>
        <v>0</v>
      </c>
      <c r="BB12" s="261">
        <f>IF(AZ12=2,G12,0)</f>
        <v>0</v>
      </c>
      <c r="BC12" s="261">
        <f>IF(AZ12=3,G12,0)</f>
        <v>0</v>
      </c>
      <c r="BD12" s="261">
        <f>IF(AZ12=4,G12,0)</f>
        <v>0</v>
      </c>
      <c r="BE12" s="261">
        <f>IF(AZ12=5,G12,0)</f>
        <v>0</v>
      </c>
      <c r="CA12" s="292">
        <v>1</v>
      </c>
      <c r="CB12" s="292">
        <v>1</v>
      </c>
    </row>
    <row r="13" spans="1:80">
      <c r="A13" s="301"/>
      <c r="B13" s="302"/>
      <c r="C13" s="303" t="s">
        <v>184</v>
      </c>
      <c r="D13" s="304"/>
      <c r="E13" s="304"/>
      <c r="F13" s="304"/>
      <c r="G13" s="305"/>
      <c r="I13" s="306"/>
      <c r="K13" s="306"/>
      <c r="L13" s="307" t="s">
        <v>184</v>
      </c>
      <c r="O13" s="292">
        <v>3</v>
      </c>
    </row>
    <row r="14" spans="1:80">
      <c r="A14" s="293">
        <v>5</v>
      </c>
      <c r="B14" s="294" t="s">
        <v>185</v>
      </c>
      <c r="C14" s="295" t="s">
        <v>186</v>
      </c>
      <c r="D14" s="296" t="s">
        <v>176</v>
      </c>
      <c r="E14" s="297">
        <v>20</v>
      </c>
      <c r="F14" s="297">
        <v>0</v>
      </c>
      <c r="G14" s="298">
        <f>E14*F14</f>
        <v>0</v>
      </c>
      <c r="H14" s="299">
        <v>0</v>
      </c>
      <c r="I14" s="300">
        <f>E14*H14</f>
        <v>0</v>
      </c>
      <c r="J14" s="299">
        <v>-0.39600000000000002</v>
      </c>
      <c r="K14" s="300">
        <f>E14*J14</f>
        <v>-7.92</v>
      </c>
      <c r="O14" s="292">
        <v>2</v>
      </c>
      <c r="AA14" s="261">
        <v>1</v>
      </c>
      <c r="AB14" s="261">
        <v>1</v>
      </c>
      <c r="AC14" s="261">
        <v>1</v>
      </c>
      <c r="AZ14" s="261">
        <v>1</v>
      </c>
      <c r="BA14" s="261">
        <f>IF(AZ14=1,G14,0)</f>
        <v>0</v>
      </c>
      <c r="BB14" s="261">
        <f>IF(AZ14=2,G14,0)</f>
        <v>0</v>
      </c>
      <c r="BC14" s="261">
        <f>IF(AZ14=3,G14,0)</f>
        <v>0</v>
      </c>
      <c r="BD14" s="261">
        <f>IF(AZ14=4,G14,0)</f>
        <v>0</v>
      </c>
      <c r="BE14" s="261">
        <f>IF(AZ14=5,G14,0)</f>
        <v>0</v>
      </c>
      <c r="CA14" s="292">
        <v>1</v>
      </c>
      <c r="CB14" s="292">
        <v>1</v>
      </c>
    </row>
    <row r="15" spans="1:80">
      <c r="A15" s="301"/>
      <c r="B15" s="308"/>
      <c r="C15" s="309" t="s">
        <v>509</v>
      </c>
      <c r="D15" s="310"/>
      <c r="E15" s="311">
        <v>3.5</v>
      </c>
      <c r="F15" s="312"/>
      <c r="G15" s="313"/>
      <c r="H15" s="314"/>
      <c r="I15" s="306"/>
      <c r="J15" s="315"/>
      <c r="K15" s="306"/>
      <c r="M15" s="307" t="s">
        <v>509</v>
      </c>
      <c r="O15" s="292"/>
    </row>
    <row r="16" spans="1:80">
      <c r="A16" s="301"/>
      <c r="B16" s="308"/>
      <c r="C16" s="309" t="s">
        <v>510</v>
      </c>
      <c r="D16" s="310"/>
      <c r="E16" s="311">
        <v>16.5</v>
      </c>
      <c r="F16" s="312"/>
      <c r="G16" s="313"/>
      <c r="H16" s="314"/>
      <c r="I16" s="306"/>
      <c r="J16" s="315"/>
      <c r="K16" s="306"/>
      <c r="M16" s="307" t="s">
        <v>510</v>
      </c>
      <c r="O16" s="292"/>
    </row>
    <row r="17" spans="1:80">
      <c r="A17" s="293">
        <v>6</v>
      </c>
      <c r="B17" s="294" t="s">
        <v>511</v>
      </c>
      <c r="C17" s="295" t="s">
        <v>512</v>
      </c>
      <c r="D17" s="296" t="s">
        <v>176</v>
      </c>
      <c r="E17" s="297">
        <v>16.5</v>
      </c>
      <c r="F17" s="297">
        <v>0</v>
      </c>
      <c r="G17" s="298">
        <f>E17*F17</f>
        <v>0</v>
      </c>
      <c r="H17" s="299">
        <v>0</v>
      </c>
      <c r="I17" s="300">
        <f>E17*H17</f>
        <v>0</v>
      </c>
      <c r="J17" s="299">
        <v>0</v>
      </c>
      <c r="K17" s="300">
        <f>E17*J17</f>
        <v>0</v>
      </c>
      <c r="O17" s="292">
        <v>2</v>
      </c>
      <c r="AA17" s="261">
        <v>1</v>
      </c>
      <c r="AB17" s="261">
        <v>1</v>
      </c>
      <c r="AC17" s="261">
        <v>1</v>
      </c>
      <c r="AZ17" s="261">
        <v>1</v>
      </c>
      <c r="BA17" s="261">
        <f>IF(AZ17=1,G17,0)</f>
        <v>0</v>
      </c>
      <c r="BB17" s="261">
        <f>IF(AZ17=2,G17,0)</f>
        <v>0</v>
      </c>
      <c r="BC17" s="261">
        <f>IF(AZ17=3,G17,0)</f>
        <v>0</v>
      </c>
      <c r="BD17" s="261">
        <f>IF(AZ17=4,G17,0)</f>
        <v>0</v>
      </c>
      <c r="BE17" s="261">
        <f>IF(AZ17=5,G17,0)</f>
        <v>0</v>
      </c>
      <c r="CA17" s="292">
        <v>1</v>
      </c>
      <c r="CB17" s="292">
        <v>1</v>
      </c>
    </row>
    <row r="18" spans="1:80">
      <c r="A18" s="293">
        <v>7</v>
      </c>
      <c r="B18" s="294" t="s">
        <v>513</v>
      </c>
      <c r="C18" s="295" t="s">
        <v>514</v>
      </c>
      <c r="D18" s="296" t="s">
        <v>176</v>
      </c>
      <c r="E18" s="297">
        <v>16.5</v>
      </c>
      <c r="F18" s="297">
        <v>0</v>
      </c>
      <c r="G18" s="298">
        <f>E18*F18</f>
        <v>0</v>
      </c>
      <c r="H18" s="299">
        <v>0</v>
      </c>
      <c r="I18" s="300">
        <f>E18*H18</f>
        <v>0</v>
      </c>
      <c r="J18" s="299">
        <v>-0.36</v>
      </c>
      <c r="K18" s="300">
        <f>E18*J18</f>
        <v>-5.9399999999999995</v>
      </c>
      <c r="O18" s="292">
        <v>2</v>
      </c>
      <c r="AA18" s="261">
        <v>1</v>
      </c>
      <c r="AB18" s="261">
        <v>1</v>
      </c>
      <c r="AC18" s="261">
        <v>1</v>
      </c>
      <c r="AZ18" s="261">
        <v>1</v>
      </c>
      <c r="BA18" s="261">
        <f>IF(AZ18=1,G18,0)</f>
        <v>0</v>
      </c>
      <c r="BB18" s="261">
        <f>IF(AZ18=2,G18,0)</f>
        <v>0</v>
      </c>
      <c r="BC18" s="261">
        <f>IF(AZ18=3,G18,0)</f>
        <v>0</v>
      </c>
      <c r="BD18" s="261">
        <f>IF(AZ18=4,G18,0)</f>
        <v>0</v>
      </c>
      <c r="BE18" s="261">
        <f>IF(AZ18=5,G18,0)</f>
        <v>0</v>
      </c>
      <c r="CA18" s="292">
        <v>1</v>
      </c>
      <c r="CB18" s="292">
        <v>1</v>
      </c>
    </row>
    <row r="19" spans="1:80">
      <c r="A19" s="293">
        <v>8</v>
      </c>
      <c r="B19" s="294" t="s">
        <v>188</v>
      </c>
      <c r="C19" s="295" t="s">
        <v>189</v>
      </c>
      <c r="D19" s="296" t="s">
        <v>190</v>
      </c>
      <c r="E19" s="297">
        <v>7</v>
      </c>
      <c r="F19" s="297">
        <v>0</v>
      </c>
      <c r="G19" s="298">
        <f>E19*F19</f>
        <v>0</v>
      </c>
      <c r="H19" s="299">
        <v>0</v>
      </c>
      <c r="I19" s="300">
        <f>E19*H19</f>
        <v>0</v>
      </c>
      <c r="J19" s="299">
        <v>-0.22</v>
      </c>
      <c r="K19" s="300">
        <f>E19*J19</f>
        <v>-1.54</v>
      </c>
      <c r="O19" s="292">
        <v>2</v>
      </c>
      <c r="AA19" s="261">
        <v>1</v>
      </c>
      <c r="AB19" s="261">
        <v>1</v>
      </c>
      <c r="AC19" s="261">
        <v>1</v>
      </c>
      <c r="AZ19" s="261">
        <v>1</v>
      </c>
      <c r="BA19" s="261">
        <f>IF(AZ19=1,G19,0)</f>
        <v>0</v>
      </c>
      <c r="BB19" s="261">
        <f>IF(AZ19=2,G19,0)</f>
        <v>0</v>
      </c>
      <c r="BC19" s="261">
        <f>IF(AZ19=3,G19,0)</f>
        <v>0</v>
      </c>
      <c r="BD19" s="261">
        <f>IF(AZ19=4,G19,0)</f>
        <v>0</v>
      </c>
      <c r="BE19" s="261">
        <f>IF(AZ19=5,G19,0)</f>
        <v>0</v>
      </c>
      <c r="CA19" s="292">
        <v>1</v>
      </c>
      <c r="CB19" s="292">
        <v>1</v>
      </c>
    </row>
    <row r="20" spans="1:80">
      <c r="A20" s="293">
        <v>9</v>
      </c>
      <c r="B20" s="294" t="s">
        <v>191</v>
      </c>
      <c r="C20" s="295" t="s">
        <v>192</v>
      </c>
      <c r="D20" s="296" t="s">
        <v>193</v>
      </c>
      <c r="E20" s="297">
        <v>10</v>
      </c>
      <c r="F20" s="297">
        <v>0</v>
      </c>
      <c r="G20" s="298">
        <f>E20*F20</f>
        <v>0</v>
      </c>
      <c r="H20" s="299">
        <v>0</v>
      </c>
      <c r="I20" s="300">
        <f>E20*H20</f>
        <v>0</v>
      </c>
      <c r="J20" s="299">
        <v>0</v>
      </c>
      <c r="K20" s="300">
        <f>E20*J20</f>
        <v>0</v>
      </c>
      <c r="O20" s="292">
        <v>2</v>
      </c>
      <c r="AA20" s="261">
        <v>1</v>
      </c>
      <c r="AB20" s="261">
        <v>1</v>
      </c>
      <c r="AC20" s="261">
        <v>1</v>
      </c>
      <c r="AZ20" s="261">
        <v>1</v>
      </c>
      <c r="BA20" s="261">
        <f>IF(AZ20=1,G20,0)</f>
        <v>0</v>
      </c>
      <c r="BB20" s="261">
        <f>IF(AZ20=2,G20,0)</f>
        <v>0</v>
      </c>
      <c r="BC20" s="261">
        <f>IF(AZ20=3,G20,0)</f>
        <v>0</v>
      </c>
      <c r="BD20" s="261">
        <f>IF(AZ20=4,G20,0)</f>
        <v>0</v>
      </c>
      <c r="BE20" s="261">
        <f>IF(AZ20=5,G20,0)</f>
        <v>0</v>
      </c>
      <c r="CA20" s="292">
        <v>1</v>
      </c>
      <c r="CB20" s="292">
        <v>1</v>
      </c>
    </row>
    <row r="21" spans="1:80">
      <c r="A21" s="293">
        <v>10</v>
      </c>
      <c r="B21" s="294" t="s">
        <v>194</v>
      </c>
      <c r="C21" s="295" t="s">
        <v>195</v>
      </c>
      <c r="D21" s="296" t="s">
        <v>196</v>
      </c>
      <c r="E21" s="297">
        <v>10</v>
      </c>
      <c r="F21" s="297">
        <v>0</v>
      </c>
      <c r="G21" s="298">
        <f>E21*F21</f>
        <v>0</v>
      </c>
      <c r="H21" s="299">
        <v>0</v>
      </c>
      <c r="I21" s="300">
        <f>E21*H21</f>
        <v>0</v>
      </c>
      <c r="J21" s="299">
        <v>0</v>
      </c>
      <c r="K21" s="300">
        <f>E21*J21</f>
        <v>0</v>
      </c>
      <c r="O21" s="292">
        <v>2</v>
      </c>
      <c r="AA21" s="261">
        <v>1</v>
      </c>
      <c r="AB21" s="261">
        <v>1</v>
      </c>
      <c r="AC21" s="261">
        <v>1</v>
      </c>
      <c r="AZ21" s="261">
        <v>1</v>
      </c>
      <c r="BA21" s="261">
        <f>IF(AZ21=1,G21,0)</f>
        <v>0</v>
      </c>
      <c r="BB21" s="261">
        <f>IF(AZ21=2,G21,0)</f>
        <v>0</v>
      </c>
      <c r="BC21" s="261">
        <f>IF(AZ21=3,G21,0)</f>
        <v>0</v>
      </c>
      <c r="BD21" s="261">
        <f>IF(AZ21=4,G21,0)</f>
        <v>0</v>
      </c>
      <c r="BE21" s="261">
        <f>IF(AZ21=5,G21,0)</f>
        <v>0</v>
      </c>
      <c r="CA21" s="292">
        <v>1</v>
      </c>
      <c r="CB21" s="292">
        <v>1</v>
      </c>
    </row>
    <row r="22" spans="1:80">
      <c r="A22" s="316"/>
      <c r="B22" s="317" t="s">
        <v>99</v>
      </c>
      <c r="C22" s="318" t="s">
        <v>173</v>
      </c>
      <c r="D22" s="319"/>
      <c r="E22" s="320"/>
      <c r="F22" s="321"/>
      <c r="G22" s="322">
        <f>SUM(G7:G21)</f>
        <v>0</v>
      </c>
      <c r="H22" s="323"/>
      <c r="I22" s="324">
        <f>SUM(I7:I21)</f>
        <v>0</v>
      </c>
      <c r="J22" s="323"/>
      <c r="K22" s="324">
        <f>SUM(K7:K21)</f>
        <v>-15.882999999999999</v>
      </c>
      <c r="O22" s="292">
        <v>4</v>
      </c>
      <c r="BA22" s="325">
        <f>SUM(BA7:BA21)</f>
        <v>0</v>
      </c>
      <c r="BB22" s="325">
        <f>SUM(BB7:BB21)</f>
        <v>0</v>
      </c>
      <c r="BC22" s="325">
        <f>SUM(BC7:BC21)</f>
        <v>0</v>
      </c>
      <c r="BD22" s="325">
        <f>SUM(BD7:BD21)</f>
        <v>0</v>
      </c>
      <c r="BE22" s="325">
        <f>SUM(BE7:BE21)</f>
        <v>0</v>
      </c>
    </row>
    <row r="23" spans="1:80">
      <c r="A23" s="282" t="s">
        <v>97</v>
      </c>
      <c r="B23" s="283" t="s">
        <v>205</v>
      </c>
      <c r="C23" s="284" t="s">
        <v>206</v>
      </c>
      <c r="D23" s="285"/>
      <c r="E23" s="286"/>
      <c r="F23" s="286"/>
      <c r="G23" s="287"/>
      <c r="H23" s="288"/>
      <c r="I23" s="289"/>
      <c r="J23" s="290"/>
      <c r="K23" s="291"/>
      <c r="O23" s="292">
        <v>1</v>
      </c>
    </row>
    <row r="24" spans="1:80">
      <c r="A24" s="293">
        <v>11</v>
      </c>
      <c r="B24" s="294" t="s">
        <v>208</v>
      </c>
      <c r="C24" s="295" t="s">
        <v>209</v>
      </c>
      <c r="D24" s="296" t="s">
        <v>109</v>
      </c>
      <c r="E24" s="297">
        <v>0.64500000000000002</v>
      </c>
      <c r="F24" s="297">
        <v>0</v>
      </c>
      <c r="G24" s="298">
        <f>E24*F24</f>
        <v>0</v>
      </c>
      <c r="H24" s="299">
        <v>0</v>
      </c>
      <c r="I24" s="300">
        <f>E24*H24</f>
        <v>0</v>
      </c>
      <c r="J24" s="299">
        <v>0</v>
      </c>
      <c r="K24" s="300">
        <f>E24*J24</f>
        <v>0</v>
      </c>
      <c r="O24" s="292">
        <v>2</v>
      </c>
      <c r="AA24" s="261">
        <v>1</v>
      </c>
      <c r="AB24" s="261">
        <v>1</v>
      </c>
      <c r="AC24" s="261">
        <v>1</v>
      </c>
      <c r="AZ24" s="261">
        <v>1</v>
      </c>
      <c r="BA24" s="261">
        <f>IF(AZ24=1,G24,0)</f>
        <v>0</v>
      </c>
      <c r="BB24" s="261">
        <f>IF(AZ24=2,G24,0)</f>
        <v>0</v>
      </c>
      <c r="BC24" s="261">
        <f>IF(AZ24=3,G24,0)</f>
        <v>0</v>
      </c>
      <c r="BD24" s="261">
        <f>IF(AZ24=4,G24,0)</f>
        <v>0</v>
      </c>
      <c r="BE24" s="261">
        <f>IF(AZ24=5,G24,0)</f>
        <v>0</v>
      </c>
      <c r="CA24" s="292">
        <v>1</v>
      </c>
      <c r="CB24" s="292">
        <v>1</v>
      </c>
    </row>
    <row r="25" spans="1:80">
      <c r="A25" s="301"/>
      <c r="B25" s="308"/>
      <c r="C25" s="309" t="s">
        <v>515</v>
      </c>
      <c r="D25" s="310"/>
      <c r="E25" s="311">
        <v>0.64500000000000002</v>
      </c>
      <c r="F25" s="312"/>
      <c r="G25" s="313"/>
      <c r="H25" s="314"/>
      <c r="I25" s="306"/>
      <c r="J25" s="315"/>
      <c r="K25" s="306"/>
      <c r="M25" s="307" t="s">
        <v>515</v>
      </c>
      <c r="O25" s="292"/>
    </row>
    <row r="26" spans="1:80">
      <c r="A26" s="316"/>
      <c r="B26" s="317" t="s">
        <v>99</v>
      </c>
      <c r="C26" s="318" t="s">
        <v>207</v>
      </c>
      <c r="D26" s="319"/>
      <c r="E26" s="320"/>
      <c r="F26" s="321"/>
      <c r="G26" s="322">
        <f>SUM(G23:G25)</f>
        <v>0</v>
      </c>
      <c r="H26" s="323"/>
      <c r="I26" s="324">
        <f>SUM(I23:I25)</f>
        <v>0</v>
      </c>
      <c r="J26" s="323"/>
      <c r="K26" s="324">
        <f>SUM(K23:K25)</f>
        <v>0</v>
      </c>
      <c r="O26" s="292">
        <v>4</v>
      </c>
      <c r="BA26" s="325">
        <f>SUM(BA23:BA25)</f>
        <v>0</v>
      </c>
      <c r="BB26" s="325">
        <f>SUM(BB23:BB25)</f>
        <v>0</v>
      </c>
      <c r="BC26" s="325">
        <f>SUM(BC23:BC25)</f>
        <v>0</v>
      </c>
      <c r="BD26" s="325">
        <f>SUM(BD23:BD25)</f>
        <v>0</v>
      </c>
      <c r="BE26" s="325">
        <f>SUM(BE23:BE25)</f>
        <v>0</v>
      </c>
    </row>
    <row r="27" spans="1:80">
      <c r="A27" s="282" t="s">
        <v>97</v>
      </c>
      <c r="B27" s="283" t="s">
        <v>216</v>
      </c>
      <c r="C27" s="284" t="s">
        <v>217</v>
      </c>
      <c r="D27" s="285"/>
      <c r="E27" s="286"/>
      <c r="F27" s="286"/>
      <c r="G27" s="287"/>
      <c r="H27" s="288"/>
      <c r="I27" s="289"/>
      <c r="J27" s="290"/>
      <c r="K27" s="291"/>
      <c r="O27" s="292">
        <v>1</v>
      </c>
    </row>
    <row r="28" spans="1:80">
      <c r="A28" s="293">
        <v>12</v>
      </c>
      <c r="B28" s="294" t="s">
        <v>227</v>
      </c>
      <c r="C28" s="295" t="s">
        <v>228</v>
      </c>
      <c r="D28" s="296" t="s">
        <v>109</v>
      </c>
      <c r="E28" s="297">
        <v>15.489599999999999</v>
      </c>
      <c r="F28" s="297">
        <v>0</v>
      </c>
      <c r="G28" s="298">
        <f>E28*F28</f>
        <v>0</v>
      </c>
      <c r="H28" s="299">
        <v>0</v>
      </c>
      <c r="I28" s="300">
        <f>E28*H28</f>
        <v>0</v>
      </c>
      <c r="J28" s="299">
        <v>0</v>
      </c>
      <c r="K28" s="300">
        <f>E28*J28</f>
        <v>0</v>
      </c>
      <c r="O28" s="292">
        <v>2</v>
      </c>
      <c r="AA28" s="261">
        <v>1</v>
      </c>
      <c r="AB28" s="261">
        <v>1</v>
      </c>
      <c r="AC28" s="261">
        <v>1</v>
      </c>
      <c r="AZ28" s="261">
        <v>1</v>
      </c>
      <c r="BA28" s="261">
        <f>IF(AZ28=1,G28,0)</f>
        <v>0</v>
      </c>
      <c r="BB28" s="261">
        <f>IF(AZ28=2,G28,0)</f>
        <v>0</v>
      </c>
      <c r="BC28" s="261">
        <f>IF(AZ28=3,G28,0)</f>
        <v>0</v>
      </c>
      <c r="BD28" s="261">
        <f>IF(AZ28=4,G28,0)</f>
        <v>0</v>
      </c>
      <c r="BE28" s="261">
        <f>IF(AZ28=5,G28,0)</f>
        <v>0</v>
      </c>
      <c r="CA28" s="292">
        <v>1</v>
      </c>
      <c r="CB28" s="292">
        <v>1</v>
      </c>
    </row>
    <row r="29" spans="1:80">
      <c r="A29" s="301"/>
      <c r="B29" s="308"/>
      <c r="C29" s="337" t="s">
        <v>229</v>
      </c>
      <c r="D29" s="310"/>
      <c r="E29" s="336">
        <v>0</v>
      </c>
      <c r="F29" s="312"/>
      <c r="G29" s="313"/>
      <c r="H29" s="314"/>
      <c r="I29" s="306"/>
      <c r="J29" s="315"/>
      <c r="K29" s="306"/>
      <c r="M29" s="307" t="s">
        <v>229</v>
      </c>
      <c r="O29" s="292"/>
    </row>
    <row r="30" spans="1:80">
      <c r="A30" s="301"/>
      <c r="B30" s="308"/>
      <c r="C30" s="337" t="s">
        <v>516</v>
      </c>
      <c r="D30" s="310"/>
      <c r="E30" s="336">
        <v>37.699199999999998</v>
      </c>
      <c r="F30" s="312"/>
      <c r="G30" s="313"/>
      <c r="H30" s="314"/>
      <c r="I30" s="306"/>
      <c r="J30" s="315"/>
      <c r="K30" s="306"/>
      <c r="M30" s="307" t="s">
        <v>516</v>
      </c>
      <c r="O30" s="292"/>
    </row>
    <row r="31" spans="1:80">
      <c r="A31" s="301"/>
      <c r="B31" s="308"/>
      <c r="C31" s="337" t="s">
        <v>517</v>
      </c>
      <c r="D31" s="310"/>
      <c r="E31" s="336">
        <v>-0.64500000000000002</v>
      </c>
      <c r="F31" s="312"/>
      <c r="G31" s="313"/>
      <c r="H31" s="314"/>
      <c r="I31" s="306"/>
      <c r="J31" s="315"/>
      <c r="K31" s="306"/>
      <c r="M31" s="307" t="s">
        <v>517</v>
      </c>
      <c r="O31" s="292"/>
    </row>
    <row r="32" spans="1:80">
      <c r="A32" s="301"/>
      <c r="B32" s="308"/>
      <c r="C32" s="337" t="s">
        <v>518</v>
      </c>
      <c r="D32" s="310"/>
      <c r="E32" s="336">
        <v>-5.4450000000000003</v>
      </c>
      <c r="F32" s="312"/>
      <c r="G32" s="313"/>
      <c r="H32" s="314"/>
      <c r="I32" s="306"/>
      <c r="J32" s="315"/>
      <c r="K32" s="306"/>
      <c r="M32" s="307" t="s">
        <v>518</v>
      </c>
      <c r="O32" s="292"/>
    </row>
    <row r="33" spans="1:80">
      <c r="A33" s="301"/>
      <c r="B33" s="308"/>
      <c r="C33" s="337" t="s">
        <v>519</v>
      </c>
      <c r="D33" s="310"/>
      <c r="E33" s="336">
        <v>-0.63</v>
      </c>
      <c r="F33" s="312"/>
      <c r="G33" s="313"/>
      <c r="H33" s="314"/>
      <c r="I33" s="306"/>
      <c r="J33" s="315"/>
      <c r="K33" s="306"/>
      <c r="M33" s="307" t="s">
        <v>519</v>
      </c>
      <c r="O33" s="292"/>
    </row>
    <row r="34" spans="1:80">
      <c r="A34" s="301"/>
      <c r="B34" s="308"/>
      <c r="C34" s="337" t="s">
        <v>235</v>
      </c>
      <c r="D34" s="310"/>
      <c r="E34" s="336">
        <v>30.979199999999995</v>
      </c>
      <c r="F34" s="312"/>
      <c r="G34" s="313"/>
      <c r="H34" s="314"/>
      <c r="I34" s="306"/>
      <c r="J34" s="315"/>
      <c r="K34" s="306"/>
      <c r="M34" s="307" t="s">
        <v>235</v>
      </c>
      <c r="O34" s="292"/>
    </row>
    <row r="35" spans="1:80">
      <c r="A35" s="301"/>
      <c r="B35" s="308"/>
      <c r="C35" s="309" t="s">
        <v>520</v>
      </c>
      <c r="D35" s="310"/>
      <c r="E35" s="311">
        <v>15.489599999999999</v>
      </c>
      <c r="F35" s="312"/>
      <c r="G35" s="313"/>
      <c r="H35" s="314"/>
      <c r="I35" s="306"/>
      <c r="J35" s="315"/>
      <c r="K35" s="306"/>
      <c r="M35" s="307" t="s">
        <v>520</v>
      </c>
      <c r="O35" s="292"/>
    </row>
    <row r="36" spans="1:80">
      <c r="A36" s="293">
        <v>13</v>
      </c>
      <c r="B36" s="294" t="s">
        <v>237</v>
      </c>
      <c r="C36" s="295" t="s">
        <v>238</v>
      </c>
      <c r="D36" s="296" t="s">
        <v>109</v>
      </c>
      <c r="E36" s="297">
        <v>12.3917</v>
      </c>
      <c r="F36" s="297">
        <v>0</v>
      </c>
      <c r="G36" s="298">
        <f>E36*F36</f>
        <v>0</v>
      </c>
      <c r="H36" s="299">
        <v>0</v>
      </c>
      <c r="I36" s="300">
        <f>E36*H36</f>
        <v>0</v>
      </c>
      <c r="J36" s="299">
        <v>0</v>
      </c>
      <c r="K36" s="300">
        <f>E36*J36</f>
        <v>0</v>
      </c>
      <c r="O36" s="292">
        <v>2</v>
      </c>
      <c r="AA36" s="261">
        <v>1</v>
      </c>
      <c r="AB36" s="261">
        <v>1</v>
      </c>
      <c r="AC36" s="261">
        <v>1</v>
      </c>
      <c r="AZ36" s="261">
        <v>1</v>
      </c>
      <c r="BA36" s="261">
        <f>IF(AZ36=1,G36,0)</f>
        <v>0</v>
      </c>
      <c r="BB36" s="261">
        <f>IF(AZ36=2,G36,0)</f>
        <v>0</v>
      </c>
      <c r="BC36" s="261">
        <f>IF(AZ36=3,G36,0)</f>
        <v>0</v>
      </c>
      <c r="BD36" s="261">
        <f>IF(AZ36=4,G36,0)</f>
        <v>0</v>
      </c>
      <c r="BE36" s="261">
        <f>IF(AZ36=5,G36,0)</f>
        <v>0</v>
      </c>
      <c r="CA36" s="292">
        <v>1</v>
      </c>
      <c r="CB36" s="292">
        <v>1</v>
      </c>
    </row>
    <row r="37" spans="1:80">
      <c r="A37" s="301"/>
      <c r="B37" s="302"/>
      <c r="C37" s="303" t="s">
        <v>239</v>
      </c>
      <c r="D37" s="304"/>
      <c r="E37" s="304"/>
      <c r="F37" s="304"/>
      <c r="G37" s="305"/>
      <c r="I37" s="306"/>
      <c r="K37" s="306"/>
      <c r="L37" s="307" t="s">
        <v>239</v>
      </c>
      <c r="O37" s="292">
        <v>3</v>
      </c>
    </row>
    <row r="38" spans="1:80">
      <c r="A38" s="301"/>
      <c r="B38" s="302"/>
      <c r="C38" s="303" t="s">
        <v>240</v>
      </c>
      <c r="D38" s="304"/>
      <c r="E38" s="304"/>
      <c r="F38" s="304"/>
      <c r="G38" s="305"/>
      <c r="I38" s="306"/>
      <c r="K38" s="306"/>
      <c r="L38" s="307" t="s">
        <v>240</v>
      </c>
      <c r="O38" s="292">
        <v>3</v>
      </c>
    </row>
    <row r="39" spans="1:80">
      <c r="A39" s="301"/>
      <c r="B39" s="302"/>
      <c r="C39" s="303" t="s">
        <v>241</v>
      </c>
      <c r="D39" s="304"/>
      <c r="E39" s="304"/>
      <c r="F39" s="304"/>
      <c r="G39" s="305"/>
      <c r="I39" s="306"/>
      <c r="K39" s="306"/>
      <c r="L39" s="307" t="s">
        <v>241</v>
      </c>
      <c r="O39" s="292">
        <v>3</v>
      </c>
    </row>
    <row r="40" spans="1:80">
      <c r="A40" s="301"/>
      <c r="B40" s="302"/>
      <c r="C40" s="303"/>
      <c r="D40" s="304"/>
      <c r="E40" s="304"/>
      <c r="F40" s="304"/>
      <c r="G40" s="305"/>
      <c r="I40" s="306"/>
      <c r="K40" s="306"/>
      <c r="L40" s="307"/>
      <c r="O40" s="292">
        <v>3</v>
      </c>
    </row>
    <row r="41" spans="1:80">
      <c r="A41" s="301"/>
      <c r="B41" s="308"/>
      <c r="C41" s="337" t="s">
        <v>229</v>
      </c>
      <c r="D41" s="310"/>
      <c r="E41" s="336">
        <v>0</v>
      </c>
      <c r="F41" s="312"/>
      <c r="G41" s="313"/>
      <c r="H41" s="314"/>
      <c r="I41" s="306"/>
      <c r="J41" s="315"/>
      <c r="K41" s="306"/>
      <c r="M41" s="307" t="s">
        <v>229</v>
      </c>
      <c r="O41" s="292"/>
    </row>
    <row r="42" spans="1:80">
      <c r="A42" s="301"/>
      <c r="B42" s="308"/>
      <c r="C42" s="337" t="s">
        <v>516</v>
      </c>
      <c r="D42" s="310"/>
      <c r="E42" s="336">
        <v>37.699199999999998</v>
      </c>
      <c r="F42" s="312"/>
      <c r="G42" s="313"/>
      <c r="H42" s="314"/>
      <c r="I42" s="306"/>
      <c r="J42" s="315"/>
      <c r="K42" s="306"/>
      <c r="M42" s="307" t="s">
        <v>516</v>
      </c>
      <c r="O42" s="292"/>
    </row>
    <row r="43" spans="1:80">
      <c r="A43" s="301"/>
      <c r="B43" s="308"/>
      <c r="C43" s="337" t="s">
        <v>517</v>
      </c>
      <c r="D43" s="310"/>
      <c r="E43" s="336">
        <v>-0.64500000000000002</v>
      </c>
      <c r="F43" s="312"/>
      <c r="G43" s="313"/>
      <c r="H43" s="314"/>
      <c r="I43" s="306"/>
      <c r="J43" s="315"/>
      <c r="K43" s="306"/>
      <c r="M43" s="307" t="s">
        <v>517</v>
      </c>
      <c r="O43" s="292"/>
    </row>
    <row r="44" spans="1:80">
      <c r="A44" s="301"/>
      <c r="B44" s="308"/>
      <c r="C44" s="337" t="s">
        <v>518</v>
      </c>
      <c r="D44" s="310"/>
      <c r="E44" s="336">
        <v>-5.4450000000000003</v>
      </c>
      <c r="F44" s="312"/>
      <c r="G44" s="313"/>
      <c r="H44" s="314"/>
      <c r="I44" s="306"/>
      <c r="J44" s="315"/>
      <c r="K44" s="306"/>
      <c r="M44" s="307" t="s">
        <v>518</v>
      </c>
      <c r="O44" s="292"/>
    </row>
    <row r="45" spans="1:80">
      <c r="A45" s="301"/>
      <c r="B45" s="308"/>
      <c r="C45" s="337" t="s">
        <v>519</v>
      </c>
      <c r="D45" s="310"/>
      <c r="E45" s="336">
        <v>-0.63</v>
      </c>
      <c r="F45" s="312"/>
      <c r="G45" s="313"/>
      <c r="H45" s="314"/>
      <c r="I45" s="306"/>
      <c r="J45" s="315"/>
      <c r="K45" s="306"/>
      <c r="M45" s="307" t="s">
        <v>519</v>
      </c>
      <c r="O45" s="292"/>
    </row>
    <row r="46" spans="1:80">
      <c r="A46" s="301"/>
      <c r="B46" s="308"/>
      <c r="C46" s="337" t="s">
        <v>235</v>
      </c>
      <c r="D46" s="310"/>
      <c r="E46" s="336">
        <v>30.979199999999995</v>
      </c>
      <c r="F46" s="312"/>
      <c r="G46" s="313"/>
      <c r="H46" s="314"/>
      <c r="I46" s="306"/>
      <c r="J46" s="315"/>
      <c r="K46" s="306"/>
      <c r="M46" s="307" t="s">
        <v>235</v>
      </c>
      <c r="O46" s="292"/>
    </row>
    <row r="47" spans="1:80">
      <c r="A47" s="301"/>
      <c r="B47" s="308"/>
      <c r="C47" s="309" t="s">
        <v>521</v>
      </c>
      <c r="D47" s="310"/>
      <c r="E47" s="311">
        <v>12.3917</v>
      </c>
      <c r="F47" s="312"/>
      <c r="G47" s="313"/>
      <c r="H47" s="314"/>
      <c r="I47" s="306"/>
      <c r="J47" s="315"/>
      <c r="K47" s="306"/>
      <c r="M47" s="307" t="s">
        <v>521</v>
      </c>
      <c r="O47" s="292"/>
    </row>
    <row r="48" spans="1:80">
      <c r="A48" s="293">
        <v>14</v>
      </c>
      <c r="B48" s="294" t="s">
        <v>243</v>
      </c>
      <c r="C48" s="295" t="s">
        <v>244</v>
      </c>
      <c r="D48" s="296" t="s">
        <v>109</v>
      </c>
      <c r="E48" s="297">
        <v>12.3917</v>
      </c>
      <c r="F48" s="297">
        <v>0</v>
      </c>
      <c r="G48" s="298">
        <f>E48*F48</f>
        <v>0</v>
      </c>
      <c r="H48" s="299">
        <v>0</v>
      </c>
      <c r="I48" s="300">
        <f>E48*H48</f>
        <v>0</v>
      </c>
      <c r="J48" s="299">
        <v>0</v>
      </c>
      <c r="K48" s="300">
        <f>E48*J48</f>
        <v>0</v>
      </c>
      <c r="O48" s="292">
        <v>2</v>
      </c>
      <c r="AA48" s="261">
        <v>1</v>
      </c>
      <c r="AB48" s="261">
        <v>1</v>
      </c>
      <c r="AC48" s="261">
        <v>1</v>
      </c>
      <c r="AZ48" s="261">
        <v>1</v>
      </c>
      <c r="BA48" s="261">
        <f>IF(AZ48=1,G48,0)</f>
        <v>0</v>
      </c>
      <c r="BB48" s="261">
        <f>IF(AZ48=2,G48,0)</f>
        <v>0</v>
      </c>
      <c r="BC48" s="261">
        <f>IF(AZ48=3,G48,0)</f>
        <v>0</v>
      </c>
      <c r="BD48" s="261">
        <f>IF(AZ48=4,G48,0)</f>
        <v>0</v>
      </c>
      <c r="BE48" s="261">
        <f>IF(AZ48=5,G48,0)</f>
        <v>0</v>
      </c>
      <c r="CA48" s="292">
        <v>1</v>
      </c>
      <c r="CB48" s="292">
        <v>1</v>
      </c>
    </row>
    <row r="49" spans="1:80">
      <c r="A49" s="293">
        <v>15</v>
      </c>
      <c r="B49" s="294" t="s">
        <v>245</v>
      </c>
      <c r="C49" s="295" t="s">
        <v>246</v>
      </c>
      <c r="D49" s="296" t="s">
        <v>109</v>
      </c>
      <c r="E49" s="297">
        <v>3.0979000000000001</v>
      </c>
      <c r="F49" s="297">
        <v>0</v>
      </c>
      <c r="G49" s="298">
        <f>E49*F49</f>
        <v>0</v>
      </c>
      <c r="H49" s="299">
        <v>0</v>
      </c>
      <c r="I49" s="300">
        <f>E49*H49</f>
        <v>0</v>
      </c>
      <c r="J49" s="299">
        <v>0</v>
      </c>
      <c r="K49" s="300">
        <f>E49*J49</f>
        <v>0</v>
      </c>
      <c r="O49" s="292">
        <v>2</v>
      </c>
      <c r="AA49" s="261">
        <v>1</v>
      </c>
      <c r="AB49" s="261">
        <v>0</v>
      </c>
      <c r="AC49" s="261">
        <v>0</v>
      </c>
      <c r="AZ49" s="261">
        <v>1</v>
      </c>
      <c r="BA49" s="261">
        <f>IF(AZ49=1,G49,0)</f>
        <v>0</v>
      </c>
      <c r="BB49" s="261">
        <f>IF(AZ49=2,G49,0)</f>
        <v>0</v>
      </c>
      <c r="BC49" s="261">
        <f>IF(AZ49=3,G49,0)</f>
        <v>0</v>
      </c>
      <c r="BD49" s="261">
        <f>IF(AZ49=4,G49,0)</f>
        <v>0</v>
      </c>
      <c r="BE49" s="261">
        <f>IF(AZ49=5,G49,0)</f>
        <v>0</v>
      </c>
      <c r="CA49" s="292">
        <v>1</v>
      </c>
      <c r="CB49" s="292">
        <v>0</v>
      </c>
    </row>
    <row r="50" spans="1:80">
      <c r="A50" s="301"/>
      <c r="B50" s="308"/>
      <c r="C50" s="337" t="s">
        <v>229</v>
      </c>
      <c r="D50" s="310"/>
      <c r="E50" s="336">
        <v>0</v>
      </c>
      <c r="F50" s="312"/>
      <c r="G50" s="313"/>
      <c r="H50" s="314"/>
      <c r="I50" s="306"/>
      <c r="J50" s="315"/>
      <c r="K50" s="306"/>
      <c r="M50" s="307" t="s">
        <v>229</v>
      </c>
      <c r="O50" s="292"/>
    </row>
    <row r="51" spans="1:80">
      <c r="A51" s="301"/>
      <c r="B51" s="308"/>
      <c r="C51" s="337" t="s">
        <v>516</v>
      </c>
      <c r="D51" s="310"/>
      <c r="E51" s="336">
        <v>37.699199999999998</v>
      </c>
      <c r="F51" s="312"/>
      <c r="G51" s="313"/>
      <c r="H51" s="314"/>
      <c r="I51" s="306"/>
      <c r="J51" s="315"/>
      <c r="K51" s="306"/>
      <c r="M51" s="307" t="s">
        <v>516</v>
      </c>
      <c r="O51" s="292"/>
    </row>
    <row r="52" spans="1:80">
      <c r="A52" s="301"/>
      <c r="B52" s="308"/>
      <c r="C52" s="337" t="s">
        <v>517</v>
      </c>
      <c r="D52" s="310"/>
      <c r="E52" s="336">
        <v>-0.64500000000000002</v>
      </c>
      <c r="F52" s="312"/>
      <c r="G52" s="313"/>
      <c r="H52" s="314"/>
      <c r="I52" s="306"/>
      <c r="J52" s="315"/>
      <c r="K52" s="306"/>
      <c r="M52" s="307" t="s">
        <v>517</v>
      </c>
      <c r="O52" s="292"/>
    </row>
    <row r="53" spans="1:80">
      <c r="A53" s="301"/>
      <c r="B53" s="308"/>
      <c r="C53" s="337" t="s">
        <v>518</v>
      </c>
      <c r="D53" s="310"/>
      <c r="E53" s="336">
        <v>-5.4450000000000003</v>
      </c>
      <c r="F53" s="312"/>
      <c r="G53" s="313"/>
      <c r="H53" s="314"/>
      <c r="I53" s="306"/>
      <c r="J53" s="315"/>
      <c r="K53" s="306"/>
      <c r="M53" s="307" t="s">
        <v>518</v>
      </c>
      <c r="O53" s="292"/>
    </row>
    <row r="54" spans="1:80">
      <c r="A54" s="301"/>
      <c r="B54" s="308"/>
      <c r="C54" s="337" t="s">
        <v>519</v>
      </c>
      <c r="D54" s="310"/>
      <c r="E54" s="336">
        <v>-0.63</v>
      </c>
      <c r="F54" s="312"/>
      <c r="G54" s="313"/>
      <c r="H54" s="314"/>
      <c r="I54" s="306"/>
      <c r="J54" s="315"/>
      <c r="K54" s="306"/>
      <c r="M54" s="307" t="s">
        <v>519</v>
      </c>
      <c r="O54" s="292"/>
    </row>
    <row r="55" spans="1:80">
      <c r="A55" s="301"/>
      <c r="B55" s="308"/>
      <c r="C55" s="337" t="s">
        <v>235</v>
      </c>
      <c r="D55" s="310"/>
      <c r="E55" s="336">
        <v>30.979199999999995</v>
      </c>
      <c r="F55" s="312"/>
      <c r="G55" s="313"/>
      <c r="H55" s="314"/>
      <c r="I55" s="306"/>
      <c r="J55" s="315"/>
      <c r="K55" s="306"/>
      <c r="M55" s="307" t="s">
        <v>235</v>
      </c>
      <c r="O55" s="292"/>
    </row>
    <row r="56" spans="1:80">
      <c r="A56" s="301"/>
      <c r="B56" s="308"/>
      <c r="C56" s="309" t="s">
        <v>522</v>
      </c>
      <c r="D56" s="310"/>
      <c r="E56" s="311">
        <v>3.0979000000000001</v>
      </c>
      <c r="F56" s="312"/>
      <c r="G56" s="313"/>
      <c r="H56" s="314"/>
      <c r="I56" s="306"/>
      <c r="J56" s="315"/>
      <c r="K56" s="306"/>
      <c r="M56" s="307" t="s">
        <v>522</v>
      </c>
      <c r="O56" s="292"/>
    </row>
    <row r="57" spans="1:80">
      <c r="A57" s="293">
        <v>16</v>
      </c>
      <c r="B57" s="294" t="s">
        <v>248</v>
      </c>
      <c r="C57" s="295" t="s">
        <v>249</v>
      </c>
      <c r="D57" s="296" t="s">
        <v>109</v>
      </c>
      <c r="E57" s="297">
        <v>3.0979000000000001</v>
      </c>
      <c r="F57" s="297">
        <v>0</v>
      </c>
      <c r="G57" s="298">
        <f>E57*F57</f>
        <v>0</v>
      </c>
      <c r="H57" s="299">
        <v>0</v>
      </c>
      <c r="I57" s="300">
        <f>E57*H57</f>
        <v>0</v>
      </c>
      <c r="J57" s="299">
        <v>0</v>
      </c>
      <c r="K57" s="300">
        <f>E57*J57</f>
        <v>0</v>
      </c>
      <c r="O57" s="292">
        <v>2</v>
      </c>
      <c r="AA57" s="261">
        <v>1</v>
      </c>
      <c r="AB57" s="261">
        <v>1</v>
      </c>
      <c r="AC57" s="261">
        <v>1</v>
      </c>
      <c r="AZ57" s="261">
        <v>1</v>
      </c>
      <c r="BA57" s="261">
        <f>IF(AZ57=1,G57,0)</f>
        <v>0</v>
      </c>
      <c r="BB57" s="261">
        <f>IF(AZ57=2,G57,0)</f>
        <v>0</v>
      </c>
      <c r="BC57" s="261">
        <f>IF(AZ57=3,G57,0)</f>
        <v>0</v>
      </c>
      <c r="BD57" s="261">
        <f>IF(AZ57=4,G57,0)</f>
        <v>0</v>
      </c>
      <c r="BE57" s="261">
        <f>IF(AZ57=5,G57,0)</f>
        <v>0</v>
      </c>
      <c r="CA57" s="292">
        <v>1</v>
      </c>
      <c r="CB57" s="292">
        <v>1</v>
      </c>
    </row>
    <row r="58" spans="1:80">
      <c r="A58" s="316"/>
      <c r="B58" s="317" t="s">
        <v>99</v>
      </c>
      <c r="C58" s="318" t="s">
        <v>218</v>
      </c>
      <c r="D58" s="319"/>
      <c r="E58" s="320"/>
      <c r="F58" s="321"/>
      <c r="G58" s="322">
        <f>SUM(G27:G57)</f>
        <v>0</v>
      </c>
      <c r="H58" s="323"/>
      <c r="I58" s="324">
        <f>SUM(I27:I57)</f>
        <v>0</v>
      </c>
      <c r="J58" s="323"/>
      <c r="K58" s="324">
        <f>SUM(K27:K57)</f>
        <v>0</v>
      </c>
      <c r="O58" s="292">
        <v>4</v>
      </c>
      <c r="BA58" s="325">
        <f>SUM(BA27:BA57)</f>
        <v>0</v>
      </c>
      <c r="BB58" s="325">
        <f>SUM(BB27:BB57)</f>
        <v>0</v>
      </c>
      <c r="BC58" s="325">
        <f>SUM(BC27:BC57)</f>
        <v>0</v>
      </c>
      <c r="BD58" s="325">
        <f>SUM(BD27:BD57)</f>
        <v>0</v>
      </c>
      <c r="BE58" s="325">
        <f>SUM(BE27:BE57)</f>
        <v>0</v>
      </c>
    </row>
    <row r="59" spans="1:80">
      <c r="A59" s="282" t="s">
        <v>97</v>
      </c>
      <c r="B59" s="283" t="s">
        <v>253</v>
      </c>
      <c r="C59" s="284" t="s">
        <v>254</v>
      </c>
      <c r="D59" s="285"/>
      <c r="E59" s="286"/>
      <c r="F59" s="286"/>
      <c r="G59" s="287"/>
      <c r="H59" s="288"/>
      <c r="I59" s="289"/>
      <c r="J59" s="290"/>
      <c r="K59" s="291"/>
      <c r="O59" s="292">
        <v>1</v>
      </c>
    </row>
    <row r="60" spans="1:80">
      <c r="A60" s="293">
        <v>17</v>
      </c>
      <c r="B60" s="294" t="s">
        <v>256</v>
      </c>
      <c r="C60" s="295" t="s">
        <v>257</v>
      </c>
      <c r="D60" s="296" t="s">
        <v>109</v>
      </c>
      <c r="E60" s="297">
        <v>37.699199999999998</v>
      </c>
      <c r="F60" s="297">
        <v>0</v>
      </c>
      <c r="G60" s="298">
        <f>E60*F60</f>
        <v>0</v>
      </c>
      <c r="H60" s="299">
        <v>0</v>
      </c>
      <c r="I60" s="300">
        <f>E60*H60</f>
        <v>0</v>
      </c>
      <c r="J60" s="299">
        <v>0</v>
      </c>
      <c r="K60" s="300">
        <f>E60*J60</f>
        <v>0</v>
      </c>
      <c r="O60" s="292">
        <v>2</v>
      </c>
      <c r="AA60" s="261">
        <v>1</v>
      </c>
      <c r="AB60" s="261">
        <v>1</v>
      </c>
      <c r="AC60" s="261">
        <v>1</v>
      </c>
      <c r="AZ60" s="261">
        <v>1</v>
      </c>
      <c r="BA60" s="261">
        <f>IF(AZ60=1,G60,0)</f>
        <v>0</v>
      </c>
      <c r="BB60" s="261">
        <f>IF(AZ60=2,G60,0)</f>
        <v>0</v>
      </c>
      <c r="BC60" s="261">
        <f>IF(AZ60=3,G60,0)</f>
        <v>0</v>
      </c>
      <c r="BD60" s="261">
        <f>IF(AZ60=4,G60,0)</f>
        <v>0</v>
      </c>
      <c r="BE60" s="261">
        <f>IF(AZ60=5,G60,0)</f>
        <v>0</v>
      </c>
      <c r="CA60" s="292">
        <v>1</v>
      </c>
      <c r="CB60" s="292">
        <v>1</v>
      </c>
    </row>
    <row r="61" spans="1:80">
      <c r="A61" s="301"/>
      <c r="B61" s="308"/>
      <c r="C61" s="309" t="s">
        <v>516</v>
      </c>
      <c r="D61" s="310"/>
      <c r="E61" s="311">
        <v>37.699199999999998</v>
      </c>
      <c r="F61" s="312"/>
      <c r="G61" s="313"/>
      <c r="H61" s="314"/>
      <c r="I61" s="306"/>
      <c r="J61" s="315"/>
      <c r="K61" s="306"/>
      <c r="M61" s="307" t="s">
        <v>516</v>
      </c>
      <c r="O61" s="292"/>
    </row>
    <row r="62" spans="1:80">
      <c r="A62" s="293">
        <v>18</v>
      </c>
      <c r="B62" s="294" t="s">
        <v>258</v>
      </c>
      <c r="C62" s="295" t="s">
        <v>259</v>
      </c>
      <c r="D62" s="296" t="s">
        <v>109</v>
      </c>
      <c r="E62" s="297">
        <v>30.979199999999999</v>
      </c>
      <c r="F62" s="297">
        <v>0</v>
      </c>
      <c r="G62" s="298">
        <f>E62*F62</f>
        <v>0</v>
      </c>
      <c r="H62" s="299">
        <v>0</v>
      </c>
      <c r="I62" s="300">
        <f>E62*H62</f>
        <v>0</v>
      </c>
      <c r="J62" s="299">
        <v>0</v>
      </c>
      <c r="K62" s="300">
        <f>E62*J62</f>
        <v>0</v>
      </c>
      <c r="O62" s="292">
        <v>2</v>
      </c>
      <c r="AA62" s="261">
        <v>1</v>
      </c>
      <c r="AB62" s="261">
        <v>1</v>
      </c>
      <c r="AC62" s="261">
        <v>1</v>
      </c>
      <c r="AZ62" s="261">
        <v>1</v>
      </c>
      <c r="BA62" s="261">
        <f>IF(AZ62=1,G62,0)</f>
        <v>0</v>
      </c>
      <c r="BB62" s="261">
        <f>IF(AZ62=2,G62,0)</f>
        <v>0</v>
      </c>
      <c r="BC62" s="261">
        <f>IF(AZ62=3,G62,0)</f>
        <v>0</v>
      </c>
      <c r="BD62" s="261">
        <f>IF(AZ62=4,G62,0)</f>
        <v>0</v>
      </c>
      <c r="BE62" s="261">
        <f>IF(AZ62=5,G62,0)</f>
        <v>0</v>
      </c>
      <c r="CA62" s="292">
        <v>1</v>
      </c>
      <c r="CB62" s="292">
        <v>1</v>
      </c>
    </row>
    <row r="63" spans="1:80">
      <c r="A63" s="301"/>
      <c r="B63" s="308"/>
      <c r="C63" s="309" t="s">
        <v>523</v>
      </c>
      <c r="D63" s="310"/>
      <c r="E63" s="311">
        <v>37.699199999999998</v>
      </c>
      <c r="F63" s="312"/>
      <c r="G63" s="313"/>
      <c r="H63" s="314"/>
      <c r="I63" s="306"/>
      <c r="J63" s="315"/>
      <c r="K63" s="306"/>
      <c r="M63" s="307" t="s">
        <v>523</v>
      </c>
      <c r="O63" s="292"/>
    </row>
    <row r="64" spans="1:80">
      <c r="A64" s="301"/>
      <c r="B64" s="308"/>
      <c r="C64" s="337" t="s">
        <v>229</v>
      </c>
      <c r="D64" s="310"/>
      <c r="E64" s="336">
        <v>0</v>
      </c>
      <c r="F64" s="312"/>
      <c r="G64" s="313"/>
      <c r="H64" s="314"/>
      <c r="I64" s="306"/>
      <c r="J64" s="315"/>
      <c r="K64" s="306"/>
      <c r="M64" s="307" t="s">
        <v>229</v>
      </c>
      <c r="O64" s="292"/>
    </row>
    <row r="65" spans="1:80">
      <c r="A65" s="301"/>
      <c r="B65" s="308"/>
      <c r="C65" s="337" t="s">
        <v>517</v>
      </c>
      <c r="D65" s="310"/>
      <c r="E65" s="336">
        <v>-0.64500000000000002</v>
      </c>
      <c r="F65" s="312"/>
      <c r="G65" s="313"/>
      <c r="H65" s="314"/>
      <c r="I65" s="306"/>
      <c r="J65" s="315"/>
      <c r="K65" s="306"/>
      <c r="M65" s="307" t="s">
        <v>517</v>
      </c>
      <c r="O65" s="292"/>
    </row>
    <row r="66" spans="1:80">
      <c r="A66" s="301"/>
      <c r="B66" s="308"/>
      <c r="C66" s="337" t="s">
        <v>524</v>
      </c>
      <c r="D66" s="310"/>
      <c r="E66" s="336">
        <v>-0.63</v>
      </c>
      <c r="F66" s="312"/>
      <c r="G66" s="313"/>
      <c r="H66" s="314"/>
      <c r="I66" s="306"/>
      <c r="J66" s="315"/>
      <c r="K66" s="306"/>
      <c r="M66" s="307" t="s">
        <v>524</v>
      </c>
      <c r="O66" s="292"/>
    </row>
    <row r="67" spans="1:80">
      <c r="A67" s="301"/>
      <c r="B67" s="308"/>
      <c r="C67" s="337" t="s">
        <v>518</v>
      </c>
      <c r="D67" s="310"/>
      <c r="E67" s="336">
        <v>-5.4450000000000003</v>
      </c>
      <c r="F67" s="312"/>
      <c r="G67" s="313"/>
      <c r="H67" s="314"/>
      <c r="I67" s="306"/>
      <c r="J67" s="315"/>
      <c r="K67" s="306"/>
      <c r="M67" s="307" t="s">
        <v>518</v>
      </c>
      <c r="O67" s="292"/>
    </row>
    <row r="68" spans="1:80">
      <c r="A68" s="301"/>
      <c r="B68" s="308"/>
      <c r="C68" s="337" t="s">
        <v>235</v>
      </c>
      <c r="D68" s="310"/>
      <c r="E68" s="336">
        <v>-6.7200000000000006</v>
      </c>
      <c r="F68" s="312"/>
      <c r="G68" s="313"/>
      <c r="H68" s="314"/>
      <c r="I68" s="306"/>
      <c r="J68" s="315"/>
      <c r="K68" s="306"/>
      <c r="M68" s="307" t="s">
        <v>235</v>
      </c>
      <c r="O68" s="292"/>
    </row>
    <row r="69" spans="1:80">
      <c r="A69" s="301"/>
      <c r="B69" s="308"/>
      <c r="C69" s="309" t="s">
        <v>525</v>
      </c>
      <c r="D69" s="310"/>
      <c r="E69" s="311">
        <v>-6.72</v>
      </c>
      <c r="F69" s="312"/>
      <c r="G69" s="313"/>
      <c r="H69" s="314"/>
      <c r="I69" s="306"/>
      <c r="J69" s="315"/>
      <c r="K69" s="306"/>
      <c r="M69" s="307" t="s">
        <v>525</v>
      </c>
      <c r="O69" s="292"/>
    </row>
    <row r="70" spans="1:80">
      <c r="A70" s="316"/>
      <c r="B70" s="317" t="s">
        <v>99</v>
      </c>
      <c r="C70" s="318" t="s">
        <v>255</v>
      </c>
      <c r="D70" s="319"/>
      <c r="E70" s="320"/>
      <c r="F70" s="321"/>
      <c r="G70" s="322">
        <f>SUM(G59:G69)</f>
        <v>0</v>
      </c>
      <c r="H70" s="323"/>
      <c r="I70" s="324">
        <f>SUM(I59:I69)</f>
        <v>0</v>
      </c>
      <c r="J70" s="323"/>
      <c r="K70" s="324">
        <f>SUM(K59:K69)</f>
        <v>0</v>
      </c>
      <c r="O70" s="292">
        <v>4</v>
      </c>
      <c r="BA70" s="325">
        <f>SUM(BA59:BA69)</f>
        <v>0</v>
      </c>
      <c r="BB70" s="325">
        <f>SUM(BB59:BB69)</f>
        <v>0</v>
      </c>
      <c r="BC70" s="325">
        <f>SUM(BC59:BC69)</f>
        <v>0</v>
      </c>
      <c r="BD70" s="325">
        <f>SUM(BD59:BD69)</f>
        <v>0</v>
      </c>
      <c r="BE70" s="325">
        <f>SUM(BE59:BE69)</f>
        <v>0</v>
      </c>
    </row>
    <row r="71" spans="1:80">
      <c r="A71" s="282" t="s">
        <v>97</v>
      </c>
      <c r="B71" s="283" t="s">
        <v>264</v>
      </c>
      <c r="C71" s="284" t="s">
        <v>265</v>
      </c>
      <c r="D71" s="285"/>
      <c r="E71" s="286"/>
      <c r="F71" s="286"/>
      <c r="G71" s="287"/>
      <c r="H71" s="288"/>
      <c r="I71" s="289"/>
      <c r="J71" s="290"/>
      <c r="K71" s="291"/>
      <c r="O71" s="292">
        <v>1</v>
      </c>
    </row>
    <row r="72" spans="1:80">
      <c r="A72" s="293">
        <v>19</v>
      </c>
      <c r="B72" s="294" t="s">
        <v>267</v>
      </c>
      <c r="C72" s="295" t="s">
        <v>268</v>
      </c>
      <c r="D72" s="296" t="s">
        <v>109</v>
      </c>
      <c r="E72" s="297">
        <v>30.979199999999999</v>
      </c>
      <c r="F72" s="297">
        <v>0</v>
      </c>
      <c r="G72" s="298">
        <f>E72*F72</f>
        <v>0</v>
      </c>
      <c r="H72" s="299">
        <v>0</v>
      </c>
      <c r="I72" s="300">
        <f>E72*H72</f>
        <v>0</v>
      </c>
      <c r="J72" s="299">
        <v>0</v>
      </c>
      <c r="K72" s="300">
        <f>E72*J72</f>
        <v>0</v>
      </c>
      <c r="O72" s="292">
        <v>2</v>
      </c>
      <c r="AA72" s="261">
        <v>1</v>
      </c>
      <c r="AB72" s="261">
        <v>1</v>
      </c>
      <c r="AC72" s="261">
        <v>1</v>
      </c>
      <c r="AZ72" s="261">
        <v>1</v>
      </c>
      <c r="BA72" s="261">
        <f>IF(AZ72=1,G72,0)</f>
        <v>0</v>
      </c>
      <c r="BB72" s="261">
        <f>IF(AZ72=2,G72,0)</f>
        <v>0</v>
      </c>
      <c r="BC72" s="261">
        <f>IF(AZ72=3,G72,0)</f>
        <v>0</v>
      </c>
      <c r="BD72" s="261">
        <f>IF(AZ72=4,G72,0)</f>
        <v>0</v>
      </c>
      <c r="BE72" s="261">
        <f>IF(AZ72=5,G72,0)</f>
        <v>0</v>
      </c>
      <c r="CA72" s="292">
        <v>1</v>
      </c>
      <c r="CB72" s="292">
        <v>1</v>
      </c>
    </row>
    <row r="73" spans="1:80" ht="22.5">
      <c r="A73" s="293">
        <v>20</v>
      </c>
      <c r="B73" s="294" t="s">
        <v>269</v>
      </c>
      <c r="C73" s="295" t="s">
        <v>270</v>
      </c>
      <c r="D73" s="296" t="s">
        <v>109</v>
      </c>
      <c r="E73" s="297">
        <v>23.491</v>
      </c>
      <c r="F73" s="297">
        <v>0</v>
      </c>
      <c r="G73" s="298">
        <f>E73*F73</f>
        <v>0</v>
      </c>
      <c r="H73" s="299">
        <v>1.837</v>
      </c>
      <c r="I73" s="300">
        <f>E73*H73</f>
        <v>43.152966999999997</v>
      </c>
      <c r="J73" s="299">
        <v>0</v>
      </c>
      <c r="K73" s="300">
        <f>E73*J73</f>
        <v>0</v>
      </c>
      <c r="O73" s="292">
        <v>2</v>
      </c>
      <c r="AA73" s="261">
        <v>1</v>
      </c>
      <c r="AB73" s="261">
        <v>1</v>
      </c>
      <c r="AC73" s="261">
        <v>1</v>
      </c>
      <c r="AZ73" s="261">
        <v>1</v>
      </c>
      <c r="BA73" s="261">
        <f>IF(AZ73=1,G73,0)</f>
        <v>0</v>
      </c>
      <c r="BB73" s="261">
        <f>IF(AZ73=2,G73,0)</f>
        <v>0</v>
      </c>
      <c r="BC73" s="261">
        <f>IF(AZ73=3,G73,0)</f>
        <v>0</v>
      </c>
      <c r="BD73" s="261">
        <f>IF(AZ73=4,G73,0)</f>
        <v>0</v>
      </c>
      <c r="BE73" s="261">
        <f>IF(AZ73=5,G73,0)</f>
        <v>0</v>
      </c>
      <c r="CA73" s="292">
        <v>1</v>
      </c>
      <c r="CB73" s="292">
        <v>1</v>
      </c>
    </row>
    <row r="74" spans="1:80">
      <c r="A74" s="301"/>
      <c r="B74" s="308"/>
      <c r="C74" s="309" t="s">
        <v>526</v>
      </c>
      <c r="D74" s="310"/>
      <c r="E74" s="311">
        <v>37.699199999999998</v>
      </c>
      <c r="F74" s="312"/>
      <c r="G74" s="313"/>
      <c r="H74" s="314"/>
      <c r="I74" s="306"/>
      <c r="J74" s="315"/>
      <c r="K74" s="306"/>
      <c r="M74" s="307" t="s">
        <v>526</v>
      </c>
      <c r="O74" s="292"/>
    </row>
    <row r="75" spans="1:80">
      <c r="A75" s="301"/>
      <c r="B75" s="308"/>
      <c r="C75" s="309" t="s">
        <v>527</v>
      </c>
      <c r="D75" s="310"/>
      <c r="E75" s="311">
        <v>-5.6677</v>
      </c>
      <c r="F75" s="312"/>
      <c r="G75" s="313"/>
      <c r="H75" s="314"/>
      <c r="I75" s="306"/>
      <c r="J75" s="315"/>
      <c r="K75" s="306"/>
      <c r="M75" s="307" t="s">
        <v>527</v>
      </c>
      <c r="O75" s="292"/>
    </row>
    <row r="76" spans="1:80">
      <c r="A76" s="301"/>
      <c r="B76" s="308"/>
      <c r="C76" s="309" t="s">
        <v>528</v>
      </c>
      <c r="D76" s="310"/>
      <c r="E76" s="311">
        <v>-1.5634999999999999</v>
      </c>
      <c r="F76" s="312"/>
      <c r="G76" s="313"/>
      <c r="H76" s="314"/>
      <c r="I76" s="306"/>
      <c r="J76" s="315"/>
      <c r="K76" s="306"/>
      <c r="M76" s="307" t="s">
        <v>528</v>
      </c>
      <c r="O76" s="292"/>
    </row>
    <row r="77" spans="1:80">
      <c r="A77" s="301"/>
      <c r="B77" s="308"/>
      <c r="C77" s="309" t="s">
        <v>529</v>
      </c>
      <c r="D77" s="310"/>
      <c r="E77" s="311">
        <v>-1.5634999999999999</v>
      </c>
      <c r="F77" s="312"/>
      <c r="G77" s="313"/>
      <c r="H77" s="314"/>
      <c r="I77" s="306"/>
      <c r="J77" s="315"/>
      <c r="K77" s="306"/>
      <c r="M77" s="307" t="s">
        <v>529</v>
      </c>
      <c r="O77" s="292"/>
    </row>
    <row r="78" spans="1:80">
      <c r="A78" s="301"/>
      <c r="B78" s="308"/>
      <c r="C78" s="309" t="s">
        <v>530</v>
      </c>
      <c r="D78" s="310"/>
      <c r="E78" s="311">
        <v>-1.5634999999999999</v>
      </c>
      <c r="F78" s="312"/>
      <c r="G78" s="313"/>
      <c r="H78" s="314"/>
      <c r="I78" s="306"/>
      <c r="J78" s="315"/>
      <c r="K78" s="306"/>
      <c r="M78" s="307" t="s">
        <v>530</v>
      </c>
      <c r="O78" s="292"/>
    </row>
    <row r="79" spans="1:80">
      <c r="A79" s="301"/>
      <c r="B79" s="308"/>
      <c r="C79" s="309" t="s">
        <v>531</v>
      </c>
      <c r="D79" s="310"/>
      <c r="E79" s="311">
        <v>-3.85</v>
      </c>
      <c r="F79" s="312"/>
      <c r="G79" s="313"/>
      <c r="H79" s="314"/>
      <c r="I79" s="306"/>
      <c r="J79" s="315"/>
      <c r="K79" s="306"/>
      <c r="M79" s="307" t="s">
        <v>531</v>
      </c>
      <c r="O79" s="292"/>
    </row>
    <row r="80" spans="1:80">
      <c r="A80" s="316"/>
      <c r="B80" s="317" t="s">
        <v>99</v>
      </c>
      <c r="C80" s="318" t="s">
        <v>266</v>
      </c>
      <c r="D80" s="319"/>
      <c r="E80" s="320"/>
      <c r="F80" s="321"/>
      <c r="G80" s="322">
        <f>SUM(G71:G79)</f>
        <v>0</v>
      </c>
      <c r="H80" s="323"/>
      <c r="I80" s="324">
        <f>SUM(I71:I79)</f>
        <v>43.152966999999997</v>
      </c>
      <c r="J80" s="323"/>
      <c r="K80" s="324">
        <f>SUM(K71:K79)</f>
        <v>0</v>
      </c>
      <c r="O80" s="292">
        <v>4</v>
      </c>
      <c r="BA80" s="325">
        <f>SUM(BA71:BA79)</f>
        <v>0</v>
      </c>
      <c r="BB80" s="325">
        <f>SUM(BB71:BB79)</f>
        <v>0</v>
      </c>
      <c r="BC80" s="325">
        <f>SUM(BC71:BC79)</f>
        <v>0</v>
      </c>
      <c r="BD80" s="325">
        <f>SUM(BD71:BD79)</f>
        <v>0</v>
      </c>
      <c r="BE80" s="325">
        <f>SUM(BE71:BE79)</f>
        <v>0</v>
      </c>
    </row>
    <row r="81" spans="1:80">
      <c r="A81" s="282" t="s">
        <v>97</v>
      </c>
      <c r="B81" s="283" t="s">
        <v>277</v>
      </c>
      <c r="C81" s="284" t="s">
        <v>278</v>
      </c>
      <c r="D81" s="285"/>
      <c r="E81" s="286"/>
      <c r="F81" s="286"/>
      <c r="G81" s="287"/>
      <c r="H81" s="288"/>
      <c r="I81" s="289"/>
      <c r="J81" s="290"/>
      <c r="K81" s="291"/>
      <c r="O81" s="292">
        <v>1</v>
      </c>
    </row>
    <row r="82" spans="1:80">
      <c r="A82" s="293">
        <v>21</v>
      </c>
      <c r="B82" s="294" t="s">
        <v>280</v>
      </c>
      <c r="C82" s="295" t="s">
        <v>281</v>
      </c>
      <c r="D82" s="296" t="s">
        <v>176</v>
      </c>
      <c r="E82" s="297">
        <v>6</v>
      </c>
      <c r="F82" s="297">
        <v>0</v>
      </c>
      <c r="G82" s="298">
        <f>E82*F82</f>
        <v>0</v>
      </c>
      <c r="H82" s="299">
        <v>0</v>
      </c>
      <c r="I82" s="300">
        <f>E82*H82</f>
        <v>0</v>
      </c>
      <c r="J82" s="299">
        <v>0</v>
      </c>
      <c r="K82" s="300">
        <f>E82*J82</f>
        <v>0</v>
      </c>
      <c r="O82" s="292">
        <v>2</v>
      </c>
      <c r="AA82" s="261">
        <v>1</v>
      </c>
      <c r="AB82" s="261">
        <v>0</v>
      </c>
      <c r="AC82" s="261">
        <v>0</v>
      </c>
      <c r="AZ82" s="261">
        <v>1</v>
      </c>
      <c r="BA82" s="261">
        <f>IF(AZ82=1,G82,0)</f>
        <v>0</v>
      </c>
      <c r="BB82" s="261">
        <f>IF(AZ82=2,G82,0)</f>
        <v>0</v>
      </c>
      <c r="BC82" s="261">
        <f>IF(AZ82=3,G82,0)</f>
        <v>0</v>
      </c>
      <c r="BD82" s="261">
        <f>IF(AZ82=4,G82,0)</f>
        <v>0</v>
      </c>
      <c r="BE82" s="261">
        <f>IF(AZ82=5,G82,0)</f>
        <v>0</v>
      </c>
      <c r="CA82" s="292">
        <v>1</v>
      </c>
      <c r="CB82" s="292">
        <v>0</v>
      </c>
    </row>
    <row r="83" spans="1:80">
      <c r="A83" s="293">
        <v>22</v>
      </c>
      <c r="B83" s="294" t="s">
        <v>282</v>
      </c>
      <c r="C83" s="295" t="s">
        <v>283</v>
      </c>
      <c r="D83" s="296" t="s">
        <v>176</v>
      </c>
      <c r="E83" s="297">
        <v>17</v>
      </c>
      <c r="F83" s="297">
        <v>0</v>
      </c>
      <c r="G83" s="298">
        <f>E83*F83</f>
        <v>0</v>
      </c>
      <c r="H83" s="299">
        <v>0</v>
      </c>
      <c r="I83" s="300">
        <f>E83*H83</f>
        <v>0</v>
      </c>
      <c r="J83" s="299">
        <v>0</v>
      </c>
      <c r="K83" s="300">
        <f>E83*J83</f>
        <v>0</v>
      </c>
      <c r="O83" s="292">
        <v>2</v>
      </c>
      <c r="AA83" s="261">
        <v>1</v>
      </c>
      <c r="AB83" s="261">
        <v>1</v>
      </c>
      <c r="AC83" s="261">
        <v>1</v>
      </c>
      <c r="AZ83" s="261">
        <v>1</v>
      </c>
      <c r="BA83" s="261">
        <f>IF(AZ83=1,G83,0)</f>
        <v>0</v>
      </c>
      <c r="BB83" s="261">
        <f>IF(AZ83=2,G83,0)</f>
        <v>0</v>
      </c>
      <c r="BC83" s="261">
        <f>IF(AZ83=3,G83,0)</f>
        <v>0</v>
      </c>
      <c r="BD83" s="261">
        <f>IF(AZ83=4,G83,0)</f>
        <v>0</v>
      </c>
      <c r="BE83" s="261">
        <f>IF(AZ83=5,G83,0)</f>
        <v>0</v>
      </c>
      <c r="CA83" s="292">
        <v>1</v>
      </c>
      <c r="CB83" s="292">
        <v>1</v>
      </c>
    </row>
    <row r="84" spans="1:80">
      <c r="A84" s="301"/>
      <c r="B84" s="308"/>
      <c r="C84" s="309" t="s">
        <v>532</v>
      </c>
      <c r="D84" s="310"/>
      <c r="E84" s="311">
        <v>17</v>
      </c>
      <c r="F84" s="312"/>
      <c r="G84" s="313"/>
      <c r="H84" s="314"/>
      <c r="I84" s="306"/>
      <c r="J84" s="315"/>
      <c r="K84" s="306"/>
      <c r="M84" s="307" t="s">
        <v>532</v>
      </c>
      <c r="O84" s="292"/>
    </row>
    <row r="85" spans="1:80">
      <c r="A85" s="293">
        <v>23</v>
      </c>
      <c r="B85" s="294" t="s">
        <v>285</v>
      </c>
      <c r="C85" s="295" t="s">
        <v>286</v>
      </c>
      <c r="D85" s="296" t="s">
        <v>176</v>
      </c>
      <c r="E85" s="297">
        <v>6</v>
      </c>
      <c r="F85" s="297">
        <v>0</v>
      </c>
      <c r="G85" s="298">
        <f>E85*F85</f>
        <v>0</v>
      </c>
      <c r="H85" s="299">
        <v>0</v>
      </c>
      <c r="I85" s="300">
        <f>E85*H85</f>
        <v>0</v>
      </c>
      <c r="J85" s="299">
        <v>0</v>
      </c>
      <c r="K85" s="300">
        <f>E85*J85</f>
        <v>0</v>
      </c>
      <c r="O85" s="292">
        <v>2</v>
      </c>
      <c r="AA85" s="261">
        <v>1</v>
      </c>
      <c r="AB85" s="261">
        <v>1</v>
      </c>
      <c r="AC85" s="261">
        <v>1</v>
      </c>
      <c r="AZ85" s="261">
        <v>1</v>
      </c>
      <c r="BA85" s="261">
        <f>IF(AZ85=1,G85,0)</f>
        <v>0</v>
      </c>
      <c r="BB85" s="261">
        <f>IF(AZ85=2,G85,0)</f>
        <v>0</v>
      </c>
      <c r="BC85" s="261">
        <f>IF(AZ85=3,G85,0)</f>
        <v>0</v>
      </c>
      <c r="BD85" s="261">
        <f>IF(AZ85=4,G85,0)</f>
        <v>0</v>
      </c>
      <c r="BE85" s="261">
        <f>IF(AZ85=5,G85,0)</f>
        <v>0</v>
      </c>
      <c r="CA85" s="292">
        <v>1</v>
      </c>
      <c r="CB85" s="292">
        <v>1</v>
      </c>
    </row>
    <row r="86" spans="1:80">
      <c r="A86" s="293">
        <v>24</v>
      </c>
      <c r="B86" s="294" t="s">
        <v>287</v>
      </c>
      <c r="C86" s="295" t="s">
        <v>288</v>
      </c>
      <c r="D86" s="296" t="s">
        <v>176</v>
      </c>
      <c r="E86" s="297">
        <v>6</v>
      </c>
      <c r="F86" s="297">
        <v>0</v>
      </c>
      <c r="G86" s="298">
        <f>E86*F86</f>
        <v>0</v>
      </c>
      <c r="H86" s="299">
        <v>0</v>
      </c>
      <c r="I86" s="300">
        <f>E86*H86</f>
        <v>0</v>
      </c>
      <c r="J86" s="299">
        <v>0</v>
      </c>
      <c r="K86" s="300">
        <f>E86*J86</f>
        <v>0</v>
      </c>
      <c r="O86" s="292">
        <v>2</v>
      </c>
      <c r="AA86" s="261">
        <v>1</v>
      </c>
      <c r="AB86" s="261">
        <v>1</v>
      </c>
      <c r="AC86" s="261">
        <v>1</v>
      </c>
      <c r="AZ86" s="261">
        <v>1</v>
      </c>
      <c r="BA86" s="261">
        <f>IF(AZ86=1,G86,0)</f>
        <v>0</v>
      </c>
      <c r="BB86" s="261">
        <f>IF(AZ86=2,G86,0)</f>
        <v>0</v>
      </c>
      <c r="BC86" s="261">
        <f>IF(AZ86=3,G86,0)</f>
        <v>0</v>
      </c>
      <c r="BD86" s="261">
        <f>IF(AZ86=4,G86,0)</f>
        <v>0</v>
      </c>
      <c r="BE86" s="261">
        <f>IF(AZ86=5,G86,0)</f>
        <v>0</v>
      </c>
      <c r="CA86" s="292">
        <v>1</v>
      </c>
      <c r="CB86" s="292">
        <v>1</v>
      </c>
    </row>
    <row r="87" spans="1:80">
      <c r="A87" s="301"/>
      <c r="B87" s="302"/>
      <c r="C87" s="303" t="s">
        <v>289</v>
      </c>
      <c r="D87" s="304"/>
      <c r="E87" s="304"/>
      <c r="F87" s="304"/>
      <c r="G87" s="305"/>
      <c r="I87" s="306"/>
      <c r="K87" s="306"/>
      <c r="L87" s="307" t="s">
        <v>289</v>
      </c>
      <c r="O87" s="292">
        <v>3</v>
      </c>
    </row>
    <row r="88" spans="1:80">
      <c r="A88" s="293">
        <v>25</v>
      </c>
      <c r="B88" s="294" t="s">
        <v>290</v>
      </c>
      <c r="C88" s="295" t="s">
        <v>291</v>
      </c>
      <c r="D88" s="296" t="s">
        <v>292</v>
      </c>
      <c r="E88" s="297">
        <v>0.16500000000000001</v>
      </c>
      <c r="F88" s="297">
        <v>0</v>
      </c>
      <c r="G88" s="298">
        <f>E88*F88</f>
        <v>0</v>
      </c>
      <c r="H88" s="299">
        <v>0</v>
      </c>
      <c r="I88" s="300">
        <f>E88*H88</f>
        <v>0</v>
      </c>
      <c r="J88" s="299"/>
      <c r="K88" s="300">
        <f>E88*J88</f>
        <v>0</v>
      </c>
      <c r="O88" s="292">
        <v>2</v>
      </c>
      <c r="AA88" s="261">
        <v>3</v>
      </c>
      <c r="AB88" s="261">
        <v>1</v>
      </c>
      <c r="AC88" s="261">
        <v>572497</v>
      </c>
      <c r="AZ88" s="261">
        <v>1</v>
      </c>
      <c r="BA88" s="261">
        <f>IF(AZ88=1,G88,0)</f>
        <v>0</v>
      </c>
      <c r="BB88" s="261">
        <f>IF(AZ88=2,G88,0)</f>
        <v>0</v>
      </c>
      <c r="BC88" s="261">
        <f>IF(AZ88=3,G88,0)</f>
        <v>0</v>
      </c>
      <c r="BD88" s="261">
        <f>IF(AZ88=4,G88,0)</f>
        <v>0</v>
      </c>
      <c r="BE88" s="261">
        <f>IF(AZ88=5,G88,0)</f>
        <v>0</v>
      </c>
      <c r="CA88" s="292">
        <v>3</v>
      </c>
      <c r="CB88" s="292">
        <v>1</v>
      </c>
    </row>
    <row r="89" spans="1:80">
      <c r="A89" s="301"/>
      <c r="B89" s="308"/>
      <c r="C89" s="309" t="s">
        <v>533</v>
      </c>
      <c r="D89" s="310"/>
      <c r="E89" s="311">
        <v>0.16500000000000001</v>
      </c>
      <c r="F89" s="312"/>
      <c r="G89" s="313"/>
      <c r="H89" s="314"/>
      <c r="I89" s="306"/>
      <c r="J89" s="315"/>
      <c r="K89" s="306"/>
      <c r="M89" s="307" t="s">
        <v>533</v>
      </c>
      <c r="O89" s="292"/>
    </row>
    <row r="90" spans="1:80">
      <c r="A90" s="293">
        <v>26</v>
      </c>
      <c r="B90" s="294" t="s">
        <v>294</v>
      </c>
      <c r="C90" s="295" t="s">
        <v>295</v>
      </c>
      <c r="D90" s="296" t="s">
        <v>109</v>
      </c>
      <c r="E90" s="297">
        <v>1.2</v>
      </c>
      <c r="F90" s="297">
        <v>0</v>
      </c>
      <c r="G90" s="298">
        <f>E90*F90</f>
        <v>0</v>
      </c>
      <c r="H90" s="299">
        <v>1.67</v>
      </c>
      <c r="I90" s="300">
        <f>E90*H90</f>
        <v>2.004</v>
      </c>
      <c r="J90" s="299"/>
      <c r="K90" s="300">
        <f>E90*J90</f>
        <v>0</v>
      </c>
      <c r="O90" s="292">
        <v>2</v>
      </c>
      <c r="AA90" s="261">
        <v>3</v>
      </c>
      <c r="AB90" s="261">
        <v>1</v>
      </c>
      <c r="AC90" s="261">
        <v>10364200</v>
      </c>
      <c r="AZ90" s="261">
        <v>1</v>
      </c>
      <c r="BA90" s="261">
        <f>IF(AZ90=1,G90,0)</f>
        <v>0</v>
      </c>
      <c r="BB90" s="261">
        <f>IF(AZ90=2,G90,0)</f>
        <v>0</v>
      </c>
      <c r="BC90" s="261">
        <f>IF(AZ90=3,G90,0)</f>
        <v>0</v>
      </c>
      <c r="BD90" s="261">
        <f>IF(AZ90=4,G90,0)</f>
        <v>0</v>
      </c>
      <c r="BE90" s="261">
        <f>IF(AZ90=5,G90,0)</f>
        <v>0</v>
      </c>
      <c r="CA90" s="292">
        <v>3</v>
      </c>
      <c r="CB90" s="292">
        <v>1</v>
      </c>
    </row>
    <row r="91" spans="1:80">
      <c r="A91" s="301"/>
      <c r="B91" s="308"/>
      <c r="C91" s="309" t="s">
        <v>534</v>
      </c>
      <c r="D91" s="310"/>
      <c r="E91" s="311">
        <v>1.2</v>
      </c>
      <c r="F91" s="312"/>
      <c r="G91" s="313"/>
      <c r="H91" s="314"/>
      <c r="I91" s="306"/>
      <c r="J91" s="315"/>
      <c r="K91" s="306"/>
      <c r="M91" s="307" t="s">
        <v>534</v>
      </c>
      <c r="O91" s="292"/>
    </row>
    <row r="92" spans="1:80">
      <c r="A92" s="316"/>
      <c r="B92" s="317" t="s">
        <v>99</v>
      </c>
      <c r="C92" s="318" t="s">
        <v>279</v>
      </c>
      <c r="D92" s="319"/>
      <c r="E92" s="320"/>
      <c r="F92" s="321"/>
      <c r="G92" s="322">
        <f>SUM(G81:G91)</f>
        <v>0</v>
      </c>
      <c r="H92" s="323"/>
      <c r="I92" s="324">
        <f>SUM(I81:I91)</f>
        <v>2.004</v>
      </c>
      <c r="J92" s="323"/>
      <c r="K92" s="324">
        <f>SUM(K81:K91)</f>
        <v>0</v>
      </c>
      <c r="O92" s="292">
        <v>4</v>
      </c>
      <c r="BA92" s="325">
        <f>SUM(BA81:BA91)</f>
        <v>0</v>
      </c>
      <c r="BB92" s="325">
        <f>SUM(BB81:BB91)</f>
        <v>0</v>
      </c>
      <c r="BC92" s="325">
        <f>SUM(BC81:BC91)</f>
        <v>0</v>
      </c>
      <c r="BD92" s="325">
        <f>SUM(BD81:BD91)</f>
        <v>0</v>
      </c>
      <c r="BE92" s="325">
        <f>SUM(BE81:BE91)</f>
        <v>0</v>
      </c>
    </row>
    <row r="93" spans="1:80">
      <c r="A93" s="282" t="s">
        <v>97</v>
      </c>
      <c r="B93" s="283" t="s">
        <v>297</v>
      </c>
      <c r="C93" s="284" t="s">
        <v>298</v>
      </c>
      <c r="D93" s="285"/>
      <c r="E93" s="286"/>
      <c r="F93" s="286"/>
      <c r="G93" s="287"/>
      <c r="H93" s="288"/>
      <c r="I93" s="289"/>
      <c r="J93" s="290"/>
      <c r="K93" s="291"/>
      <c r="O93" s="292">
        <v>1</v>
      </c>
    </row>
    <row r="94" spans="1:80">
      <c r="A94" s="293">
        <v>27</v>
      </c>
      <c r="B94" s="294" t="s">
        <v>300</v>
      </c>
      <c r="C94" s="295" t="s">
        <v>301</v>
      </c>
      <c r="D94" s="296" t="s">
        <v>109</v>
      </c>
      <c r="E94" s="297">
        <v>30.979199999999999</v>
      </c>
      <c r="F94" s="297">
        <v>0</v>
      </c>
      <c r="G94" s="298">
        <f>E94*F94</f>
        <v>0</v>
      </c>
      <c r="H94" s="299">
        <v>0</v>
      </c>
      <c r="I94" s="300">
        <f>E94*H94</f>
        <v>0</v>
      </c>
      <c r="J94" s="299">
        <v>0</v>
      </c>
      <c r="K94" s="300">
        <f>E94*J94</f>
        <v>0</v>
      </c>
      <c r="O94" s="292">
        <v>2</v>
      </c>
      <c r="AA94" s="261">
        <v>1</v>
      </c>
      <c r="AB94" s="261">
        <v>1</v>
      </c>
      <c r="AC94" s="261">
        <v>1</v>
      </c>
      <c r="AZ94" s="261">
        <v>1</v>
      </c>
      <c r="BA94" s="261">
        <f>IF(AZ94=1,G94,0)</f>
        <v>0</v>
      </c>
      <c r="BB94" s="261">
        <f>IF(AZ94=2,G94,0)</f>
        <v>0</v>
      </c>
      <c r="BC94" s="261">
        <f>IF(AZ94=3,G94,0)</f>
        <v>0</v>
      </c>
      <c r="BD94" s="261">
        <f>IF(AZ94=4,G94,0)</f>
        <v>0</v>
      </c>
      <c r="BE94" s="261">
        <f>IF(AZ94=5,G94,0)</f>
        <v>0</v>
      </c>
      <c r="CA94" s="292">
        <v>1</v>
      </c>
      <c r="CB94" s="292">
        <v>1</v>
      </c>
    </row>
    <row r="95" spans="1:80">
      <c r="A95" s="316"/>
      <c r="B95" s="317" t="s">
        <v>99</v>
      </c>
      <c r="C95" s="318" t="s">
        <v>299</v>
      </c>
      <c r="D95" s="319"/>
      <c r="E95" s="320"/>
      <c r="F95" s="321"/>
      <c r="G95" s="322">
        <f>SUM(G93:G94)</f>
        <v>0</v>
      </c>
      <c r="H95" s="323"/>
      <c r="I95" s="324">
        <f>SUM(I93:I94)</f>
        <v>0</v>
      </c>
      <c r="J95" s="323"/>
      <c r="K95" s="324">
        <f>SUM(K93:K94)</f>
        <v>0</v>
      </c>
      <c r="O95" s="292">
        <v>4</v>
      </c>
      <c r="BA95" s="325">
        <f>SUM(BA93:BA94)</f>
        <v>0</v>
      </c>
      <c r="BB95" s="325">
        <f>SUM(BB93:BB94)</f>
        <v>0</v>
      </c>
      <c r="BC95" s="325">
        <f>SUM(BC93:BC94)</f>
        <v>0</v>
      </c>
      <c r="BD95" s="325">
        <f>SUM(BD93:BD94)</f>
        <v>0</v>
      </c>
      <c r="BE95" s="325">
        <f>SUM(BE93:BE94)</f>
        <v>0</v>
      </c>
    </row>
    <row r="96" spans="1:80">
      <c r="A96" s="282" t="s">
        <v>97</v>
      </c>
      <c r="B96" s="283" t="s">
        <v>302</v>
      </c>
      <c r="C96" s="284" t="s">
        <v>303</v>
      </c>
      <c r="D96" s="285"/>
      <c r="E96" s="286"/>
      <c r="F96" s="286"/>
      <c r="G96" s="287"/>
      <c r="H96" s="288"/>
      <c r="I96" s="289"/>
      <c r="J96" s="290"/>
      <c r="K96" s="291"/>
      <c r="O96" s="292">
        <v>1</v>
      </c>
    </row>
    <row r="97" spans="1:80" ht="22.5">
      <c r="A97" s="293">
        <v>28</v>
      </c>
      <c r="B97" s="294" t="s">
        <v>305</v>
      </c>
      <c r="C97" s="295" t="s">
        <v>306</v>
      </c>
      <c r="D97" s="296" t="s">
        <v>176</v>
      </c>
      <c r="E97" s="297">
        <v>15.635</v>
      </c>
      <c r="F97" s="297">
        <v>0</v>
      </c>
      <c r="G97" s="298">
        <f>E97*F97</f>
        <v>0</v>
      </c>
      <c r="H97" s="299">
        <v>0</v>
      </c>
      <c r="I97" s="300">
        <f>E97*H97</f>
        <v>0</v>
      </c>
      <c r="J97" s="299">
        <v>0</v>
      </c>
      <c r="K97" s="300">
        <f>E97*J97</f>
        <v>0</v>
      </c>
      <c r="O97" s="292">
        <v>2</v>
      </c>
      <c r="AA97" s="261">
        <v>1</v>
      </c>
      <c r="AB97" s="261">
        <v>1</v>
      </c>
      <c r="AC97" s="261">
        <v>1</v>
      </c>
      <c r="AZ97" s="261">
        <v>1</v>
      </c>
      <c r="BA97" s="261">
        <f>IF(AZ97=1,G97,0)</f>
        <v>0</v>
      </c>
      <c r="BB97" s="261">
        <f>IF(AZ97=2,G97,0)</f>
        <v>0</v>
      </c>
      <c r="BC97" s="261">
        <f>IF(AZ97=3,G97,0)</f>
        <v>0</v>
      </c>
      <c r="BD97" s="261">
        <f>IF(AZ97=4,G97,0)</f>
        <v>0</v>
      </c>
      <c r="BE97" s="261">
        <f>IF(AZ97=5,G97,0)</f>
        <v>0</v>
      </c>
      <c r="CA97" s="292">
        <v>1</v>
      </c>
      <c r="CB97" s="292">
        <v>1</v>
      </c>
    </row>
    <row r="98" spans="1:80">
      <c r="A98" s="301"/>
      <c r="B98" s="302"/>
      <c r="C98" s="303" t="s">
        <v>307</v>
      </c>
      <c r="D98" s="304"/>
      <c r="E98" s="304"/>
      <c r="F98" s="304"/>
      <c r="G98" s="305"/>
      <c r="I98" s="306"/>
      <c r="K98" s="306"/>
      <c r="L98" s="307" t="s">
        <v>307</v>
      </c>
      <c r="O98" s="292">
        <v>3</v>
      </c>
    </row>
    <row r="99" spans="1:80">
      <c r="A99" s="301"/>
      <c r="B99" s="308"/>
      <c r="C99" s="309" t="s">
        <v>535</v>
      </c>
      <c r="D99" s="310"/>
      <c r="E99" s="311">
        <v>15.635</v>
      </c>
      <c r="F99" s="312"/>
      <c r="G99" s="313"/>
      <c r="H99" s="314"/>
      <c r="I99" s="306"/>
      <c r="J99" s="315"/>
      <c r="K99" s="306"/>
      <c r="M99" s="307" t="s">
        <v>535</v>
      </c>
      <c r="O99" s="292"/>
    </row>
    <row r="100" spans="1:80">
      <c r="A100" s="316"/>
      <c r="B100" s="317" t="s">
        <v>99</v>
      </c>
      <c r="C100" s="318" t="s">
        <v>304</v>
      </c>
      <c r="D100" s="319"/>
      <c r="E100" s="320"/>
      <c r="F100" s="321"/>
      <c r="G100" s="322">
        <f>SUM(G96:G99)</f>
        <v>0</v>
      </c>
      <c r="H100" s="323"/>
      <c r="I100" s="324">
        <f>SUM(I96:I99)</f>
        <v>0</v>
      </c>
      <c r="J100" s="323"/>
      <c r="K100" s="324">
        <f>SUM(K96:K99)</f>
        <v>0</v>
      </c>
      <c r="O100" s="292">
        <v>4</v>
      </c>
      <c r="BA100" s="325">
        <f>SUM(BA96:BA99)</f>
        <v>0</v>
      </c>
      <c r="BB100" s="325">
        <f>SUM(BB96:BB99)</f>
        <v>0</v>
      </c>
      <c r="BC100" s="325">
        <f>SUM(BC96:BC99)</f>
        <v>0</v>
      </c>
      <c r="BD100" s="325">
        <f>SUM(BD96:BD99)</f>
        <v>0</v>
      </c>
      <c r="BE100" s="325">
        <f>SUM(BE96:BE99)</f>
        <v>0</v>
      </c>
    </row>
    <row r="101" spans="1:80">
      <c r="A101" s="282" t="s">
        <v>97</v>
      </c>
      <c r="B101" s="283" t="s">
        <v>308</v>
      </c>
      <c r="C101" s="284" t="s">
        <v>309</v>
      </c>
      <c r="D101" s="285"/>
      <c r="E101" s="286"/>
      <c r="F101" s="286"/>
      <c r="G101" s="287"/>
      <c r="H101" s="288"/>
      <c r="I101" s="289"/>
      <c r="J101" s="290"/>
      <c r="K101" s="291"/>
      <c r="O101" s="292">
        <v>1</v>
      </c>
    </row>
    <row r="102" spans="1:80">
      <c r="A102" s="293">
        <v>29</v>
      </c>
      <c r="B102" s="294" t="s">
        <v>311</v>
      </c>
      <c r="C102" s="295" t="s">
        <v>312</v>
      </c>
      <c r="D102" s="296" t="s">
        <v>109</v>
      </c>
      <c r="E102" s="297">
        <v>1.5634999999999999</v>
      </c>
      <c r="F102" s="297">
        <v>0</v>
      </c>
      <c r="G102" s="298">
        <f>E102*F102</f>
        <v>0</v>
      </c>
      <c r="H102" s="299">
        <v>2.16</v>
      </c>
      <c r="I102" s="300">
        <f>E102*H102</f>
        <v>3.3771599999999999</v>
      </c>
      <c r="J102" s="299">
        <v>0</v>
      </c>
      <c r="K102" s="300">
        <f>E102*J102</f>
        <v>0</v>
      </c>
      <c r="O102" s="292">
        <v>2</v>
      </c>
      <c r="AA102" s="261">
        <v>1</v>
      </c>
      <c r="AB102" s="261">
        <v>1</v>
      </c>
      <c r="AC102" s="261">
        <v>1</v>
      </c>
      <c r="AZ102" s="261">
        <v>1</v>
      </c>
      <c r="BA102" s="261">
        <f>IF(AZ102=1,G102,0)</f>
        <v>0</v>
      </c>
      <c r="BB102" s="261">
        <f>IF(AZ102=2,G102,0)</f>
        <v>0</v>
      </c>
      <c r="BC102" s="261">
        <f>IF(AZ102=3,G102,0)</f>
        <v>0</v>
      </c>
      <c r="BD102" s="261">
        <f>IF(AZ102=4,G102,0)</f>
        <v>0</v>
      </c>
      <c r="BE102" s="261">
        <f>IF(AZ102=5,G102,0)</f>
        <v>0</v>
      </c>
      <c r="CA102" s="292">
        <v>1</v>
      </c>
      <c r="CB102" s="292">
        <v>1</v>
      </c>
    </row>
    <row r="103" spans="1:80">
      <c r="A103" s="301"/>
      <c r="B103" s="302"/>
      <c r="C103" s="303" t="s">
        <v>313</v>
      </c>
      <c r="D103" s="304"/>
      <c r="E103" s="304"/>
      <c r="F103" s="304"/>
      <c r="G103" s="305"/>
      <c r="I103" s="306"/>
      <c r="K103" s="306"/>
      <c r="L103" s="307" t="s">
        <v>313</v>
      </c>
      <c r="O103" s="292">
        <v>3</v>
      </c>
    </row>
    <row r="104" spans="1:80">
      <c r="A104" s="301"/>
      <c r="B104" s="308"/>
      <c r="C104" s="309" t="s">
        <v>536</v>
      </c>
      <c r="D104" s="310"/>
      <c r="E104" s="311">
        <v>1.5634999999999999</v>
      </c>
      <c r="F104" s="312"/>
      <c r="G104" s="313"/>
      <c r="H104" s="314"/>
      <c r="I104" s="306"/>
      <c r="J104" s="315"/>
      <c r="K104" s="306"/>
      <c r="M104" s="307" t="s">
        <v>536</v>
      </c>
      <c r="O104" s="292"/>
    </row>
    <row r="105" spans="1:80">
      <c r="A105" s="293">
        <v>30</v>
      </c>
      <c r="B105" s="294" t="s">
        <v>315</v>
      </c>
      <c r="C105" s="295" t="s">
        <v>316</v>
      </c>
      <c r="D105" s="296" t="s">
        <v>109</v>
      </c>
      <c r="E105" s="297">
        <v>1.5634999999999999</v>
      </c>
      <c r="F105" s="297">
        <v>0</v>
      </c>
      <c r="G105" s="298">
        <f>E105*F105</f>
        <v>0</v>
      </c>
      <c r="H105" s="299">
        <v>2.5249999999999999</v>
      </c>
      <c r="I105" s="300">
        <f>E105*H105</f>
        <v>3.9478374999999994</v>
      </c>
      <c r="J105" s="299">
        <v>0</v>
      </c>
      <c r="K105" s="300">
        <f>E105*J105</f>
        <v>0</v>
      </c>
      <c r="O105" s="292">
        <v>2</v>
      </c>
      <c r="AA105" s="261">
        <v>1</v>
      </c>
      <c r="AB105" s="261">
        <v>1</v>
      </c>
      <c r="AC105" s="261">
        <v>1</v>
      </c>
      <c r="AZ105" s="261">
        <v>1</v>
      </c>
      <c r="BA105" s="261">
        <f>IF(AZ105=1,G105,0)</f>
        <v>0</v>
      </c>
      <c r="BB105" s="261">
        <f>IF(AZ105=2,G105,0)</f>
        <v>0</v>
      </c>
      <c r="BC105" s="261">
        <f>IF(AZ105=3,G105,0)</f>
        <v>0</v>
      </c>
      <c r="BD105" s="261">
        <f>IF(AZ105=4,G105,0)</f>
        <v>0</v>
      </c>
      <c r="BE105" s="261">
        <f>IF(AZ105=5,G105,0)</f>
        <v>0</v>
      </c>
      <c r="CA105" s="292">
        <v>1</v>
      </c>
      <c r="CB105" s="292">
        <v>1</v>
      </c>
    </row>
    <row r="106" spans="1:80">
      <c r="A106" s="301"/>
      <c r="B106" s="308"/>
      <c r="C106" s="309" t="s">
        <v>537</v>
      </c>
      <c r="D106" s="310"/>
      <c r="E106" s="311">
        <v>1.5634999999999999</v>
      </c>
      <c r="F106" s="312"/>
      <c r="G106" s="313"/>
      <c r="H106" s="314"/>
      <c r="I106" s="306"/>
      <c r="J106" s="315"/>
      <c r="K106" s="306"/>
      <c r="M106" s="307" t="s">
        <v>537</v>
      </c>
      <c r="O106" s="292"/>
    </row>
    <row r="107" spans="1:80">
      <c r="A107" s="293">
        <v>31</v>
      </c>
      <c r="B107" s="294" t="s">
        <v>318</v>
      </c>
      <c r="C107" s="295" t="s">
        <v>319</v>
      </c>
      <c r="D107" s="296" t="s">
        <v>109</v>
      </c>
      <c r="E107" s="297">
        <v>1.5790999999999999</v>
      </c>
      <c r="F107" s="297">
        <v>0</v>
      </c>
      <c r="G107" s="298">
        <f>E107*F107</f>
        <v>0</v>
      </c>
      <c r="H107" s="299">
        <v>2.5249999999999999</v>
      </c>
      <c r="I107" s="300">
        <f>E107*H107</f>
        <v>3.9872274999999999</v>
      </c>
      <c r="J107" s="299">
        <v>0</v>
      </c>
      <c r="K107" s="300">
        <f>E107*J107</f>
        <v>0</v>
      </c>
      <c r="O107" s="292">
        <v>2</v>
      </c>
      <c r="AA107" s="261">
        <v>1</v>
      </c>
      <c r="AB107" s="261">
        <v>1</v>
      </c>
      <c r="AC107" s="261">
        <v>1</v>
      </c>
      <c r="AZ107" s="261">
        <v>1</v>
      </c>
      <c r="BA107" s="261">
        <f>IF(AZ107=1,G107,0)</f>
        <v>0</v>
      </c>
      <c r="BB107" s="261">
        <f>IF(AZ107=2,G107,0)</f>
        <v>0</v>
      </c>
      <c r="BC107" s="261">
        <f>IF(AZ107=3,G107,0)</f>
        <v>0</v>
      </c>
      <c r="BD107" s="261">
        <f>IF(AZ107=4,G107,0)</f>
        <v>0</v>
      </c>
      <c r="BE107" s="261">
        <f>IF(AZ107=5,G107,0)</f>
        <v>0</v>
      </c>
      <c r="CA107" s="292">
        <v>1</v>
      </c>
      <c r="CB107" s="292">
        <v>1</v>
      </c>
    </row>
    <row r="108" spans="1:80">
      <c r="A108" s="301"/>
      <c r="B108" s="302"/>
      <c r="C108" s="303" t="s">
        <v>320</v>
      </c>
      <c r="D108" s="304"/>
      <c r="E108" s="304"/>
      <c r="F108" s="304"/>
      <c r="G108" s="305"/>
      <c r="I108" s="306"/>
      <c r="K108" s="306"/>
      <c r="L108" s="307" t="s">
        <v>320</v>
      </c>
      <c r="O108" s="292">
        <v>3</v>
      </c>
    </row>
    <row r="109" spans="1:80">
      <c r="A109" s="301"/>
      <c r="B109" s="308"/>
      <c r="C109" s="309" t="s">
        <v>538</v>
      </c>
      <c r="D109" s="310"/>
      <c r="E109" s="311">
        <v>1.5790999999999999</v>
      </c>
      <c r="F109" s="312"/>
      <c r="G109" s="313"/>
      <c r="H109" s="314"/>
      <c r="I109" s="306"/>
      <c r="J109" s="315"/>
      <c r="K109" s="306"/>
      <c r="M109" s="307" t="s">
        <v>538</v>
      </c>
      <c r="O109" s="292"/>
    </row>
    <row r="110" spans="1:80">
      <c r="A110" s="293">
        <v>32</v>
      </c>
      <c r="B110" s="294" t="s">
        <v>322</v>
      </c>
      <c r="C110" s="295" t="s">
        <v>323</v>
      </c>
      <c r="D110" s="296" t="s">
        <v>324</v>
      </c>
      <c r="E110" s="297">
        <v>6.6E-3</v>
      </c>
      <c r="F110" s="297">
        <v>0</v>
      </c>
      <c r="G110" s="298">
        <f>E110*F110</f>
        <v>0</v>
      </c>
      <c r="H110" s="299">
        <v>1.0217400000000001</v>
      </c>
      <c r="I110" s="300">
        <f>E110*H110</f>
        <v>6.743484000000001E-3</v>
      </c>
      <c r="J110" s="299">
        <v>0</v>
      </c>
      <c r="K110" s="300">
        <f>E110*J110</f>
        <v>0</v>
      </c>
      <c r="O110" s="292">
        <v>2</v>
      </c>
      <c r="AA110" s="261">
        <v>1</v>
      </c>
      <c r="AB110" s="261">
        <v>1</v>
      </c>
      <c r="AC110" s="261">
        <v>1</v>
      </c>
      <c r="AZ110" s="261">
        <v>1</v>
      </c>
      <c r="BA110" s="261">
        <f>IF(AZ110=1,G110,0)</f>
        <v>0</v>
      </c>
      <c r="BB110" s="261">
        <f>IF(AZ110=2,G110,0)</f>
        <v>0</v>
      </c>
      <c r="BC110" s="261">
        <f>IF(AZ110=3,G110,0)</f>
        <v>0</v>
      </c>
      <c r="BD110" s="261">
        <f>IF(AZ110=4,G110,0)</f>
        <v>0</v>
      </c>
      <c r="BE110" s="261">
        <f>IF(AZ110=5,G110,0)</f>
        <v>0</v>
      </c>
      <c r="CA110" s="292">
        <v>1</v>
      </c>
      <c r="CB110" s="292">
        <v>1</v>
      </c>
    </row>
    <row r="111" spans="1:80">
      <c r="A111" s="301"/>
      <c r="B111" s="302"/>
      <c r="C111" s="303"/>
      <c r="D111" s="304"/>
      <c r="E111" s="304"/>
      <c r="F111" s="304"/>
      <c r="G111" s="305"/>
      <c r="I111" s="306"/>
      <c r="K111" s="306"/>
      <c r="L111" s="307"/>
      <c r="O111" s="292">
        <v>3</v>
      </c>
    </row>
    <row r="112" spans="1:80">
      <c r="A112" s="301"/>
      <c r="B112" s="308"/>
      <c r="C112" s="309" t="s">
        <v>539</v>
      </c>
      <c r="D112" s="310"/>
      <c r="E112" s="311">
        <v>6.6E-3</v>
      </c>
      <c r="F112" s="312"/>
      <c r="G112" s="313"/>
      <c r="H112" s="314"/>
      <c r="I112" s="306"/>
      <c r="J112" s="315"/>
      <c r="K112" s="306"/>
      <c r="M112" s="307" t="s">
        <v>539</v>
      </c>
      <c r="O112" s="292"/>
    </row>
    <row r="113" spans="1:80">
      <c r="A113" s="316"/>
      <c r="B113" s="317" t="s">
        <v>99</v>
      </c>
      <c r="C113" s="318" t="s">
        <v>310</v>
      </c>
      <c r="D113" s="319"/>
      <c r="E113" s="320"/>
      <c r="F113" s="321"/>
      <c r="G113" s="322">
        <f>SUM(G101:G112)</f>
        <v>0</v>
      </c>
      <c r="H113" s="323"/>
      <c r="I113" s="324">
        <f>SUM(I101:I112)</f>
        <v>11.318968483999999</v>
      </c>
      <c r="J113" s="323"/>
      <c r="K113" s="324">
        <f>SUM(K101:K112)</f>
        <v>0</v>
      </c>
      <c r="O113" s="292">
        <v>4</v>
      </c>
      <c r="BA113" s="325">
        <f>SUM(BA101:BA112)</f>
        <v>0</v>
      </c>
      <c r="BB113" s="325">
        <f>SUM(BB101:BB112)</f>
        <v>0</v>
      </c>
      <c r="BC113" s="325">
        <f>SUM(BC101:BC112)</f>
        <v>0</v>
      </c>
      <c r="BD113" s="325">
        <f>SUM(BD101:BD112)</f>
        <v>0</v>
      </c>
      <c r="BE113" s="325">
        <f>SUM(BE101:BE112)</f>
        <v>0</v>
      </c>
    </row>
    <row r="114" spans="1:80">
      <c r="A114" s="282" t="s">
        <v>97</v>
      </c>
      <c r="B114" s="283" t="s">
        <v>333</v>
      </c>
      <c r="C114" s="284" t="s">
        <v>334</v>
      </c>
      <c r="D114" s="285"/>
      <c r="E114" s="286"/>
      <c r="F114" s="286"/>
      <c r="G114" s="287"/>
      <c r="H114" s="288"/>
      <c r="I114" s="289"/>
      <c r="J114" s="290"/>
      <c r="K114" s="291"/>
      <c r="O114" s="292">
        <v>1</v>
      </c>
    </row>
    <row r="115" spans="1:80">
      <c r="A115" s="293">
        <v>33</v>
      </c>
      <c r="B115" s="294" t="s">
        <v>336</v>
      </c>
      <c r="C115" s="295" t="s">
        <v>337</v>
      </c>
      <c r="D115" s="296" t="s">
        <v>190</v>
      </c>
      <c r="E115" s="297">
        <v>7</v>
      </c>
      <c r="F115" s="297">
        <v>0</v>
      </c>
      <c r="G115" s="298">
        <f>E115*F115</f>
        <v>0</v>
      </c>
      <c r="H115" s="299">
        <v>1.17E-3</v>
      </c>
      <c r="I115" s="300">
        <f>E115*H115</f>
        <v>8.1899999999999994E-3</v>
      </c>
      <c r="J115" s="299">
        <v>0</v>
      </c>
      <c r="K115" s="300">
        <f>E115*J115</f>
        <v>0</v>
      </c>
      <c r="O115" s="292">
        <v>2</v>
      </c>
      <c r="AA115" s="261">
        <v>1</v>
      </c>
      <c r="AB115" s="261">
        <v>1</v>
      </c>
      <c r="AC115" s="261">
        <v>1</v>
      </c>
      <c r="AZ115" s="261">
        <v>1</v>
      </c>
      <c r="BA115" s="261">
        <f>IF(AZ115=1,G115,0)</f>
        <v>0</v>
      </c>
      <c r="BB115" s="261">
        <f>IF(AZ115=2,G115,0)</f>
        <v>0</v>
      </c>
      <c r="BC115" s="261">
        <f>IF(AZ115=3,G115,0)</f>
        <v>0</v>
      </c>
      <c r="BD115" s="261">
        <f>IF(AZ115=4,G115,0)</f>
        <v>0</v>
      </c>
      <c r="BE115" s="261">
        <f>IF(AZ115=5,G115,0)</f>
        <v>0</v>
      </c>
      <c r="CA115" s="292">
        <v>1</v>
      </c>
      <c r="CB115" s="292">
        <v>1</v>
      </c>
    </row>
    <row r="116" spans="1:80">
      <c r="A116" s="301"/>
      <c r="B116" s="302"/>
      <c r="C116" s="303" t="s">
        <v>540</v>
      </c>
      <c r="D116" s="304"/>
      <c r="E116" s="304"/>
      <c r="F116" s="304"/>
      <c r="G116" s="305"/>
      <c r="I116" s="306"/>
      <c r="K116" s="306"/>
      <c r="L116" s="307" t="s">
        <v>540</v>
      </c>
      <c r="O116" s="292">
        <v>3</v>
      </c>
    </row>
    <row r="117" spans="1:80">
      <c r="A117" s="316"/>
      <c r="B117" s="317" t="s">
        <v>99</v>
      </c>
      <c r="C117" s="318" t="s">
        <v>335</v>
      </c>
      <c r="D117" s="319"/>
      <c r="E117" s="320"/>
      <c r="F117" s="321"/>
      <c r="G117" s="322">
        <f>SUM(G114:G116)</f>
        <v>0</v>
      </c>
      <c r="H117" s="323"/>
      <c r="I117" s="324">
        <f>SUM(I114:I116)</f>
        <v>8.1899999999999994E-3</v>
      </c>
      <c r="J117" s="323"/>
      <c r="K117" s="324">
        <f>SUM(K114:K116)</f>
        <v>0</v>
      </c>
      <c r="O117" s="292">
        <v>4</v>
      </c>
      <c r="BA117" s="325">
        <f>SUM(BA114:BA116)</f>
        <v>0</v>
      </c>
      <c r="BB117" s="325">
        <f>SUM(BB114:BB116)</f>
        <v>0</v>
      </c>
      <c r="BC117" s="325">
        <f>SUM(BC114:BC116)</f>
        <v>0</v>
      </c>
      <c r="BD117" s="325">
        <f>SUM(BD114:BD116)</f>
        <v>0</v>
      </c>
      <c r="BE117" s="325">
        <f>SUM(BE114:BE116)</f>
        <v>0</v>
      </c>
    </row>
    <row r="118" spans="1:80">
      <c r="A118" s="282" t="s">
        <v>97</v>
      </c>
      <c r="B118" s="283" t="s">
        <v>345</v>
      </c>
      <c r="C118" s="284" t="s">
        <v>346</v>
      </c>
      <c r="D118" s="285"/>
      <c r="E118" s="286"/>
      <c r="F118" s="286"/>
      <c r="G118" s="287"/>
      <c r="H118" s="288"/>
      <c r="I118" s="289"/>
      <c r="J118" s="290"/>
      <c r="K118" s="291"/>
      <c r="O118" s="292">
        <v>1</v>
      </c>
    </row>
    <row r="119" spans="1:80">
      <c r="A119" s="293">
        <v>34</v>
      </c>
      <c r="B119" s="294" t="s">
        <v>348</v>
      </c>
      <c r="C119" s="295" t="s">
        <v>349</v>
      </c>
      <c r="D119" s="296" t="s">
        <v>176</v>
      </c>
      <c r="E119" s="297">
        <v>11</v>
      </c>
      <c r="F119" s="297">
        <v>0</v>
      </c>
      <c r="G119" s="298">
        <f>E119*F119</f>
        <v>0</v>
      </c>
      <c r="H119" s="299">
        <v>0.60104000000000002</v>
      </c>
      <c r="I119" s="300">
        <f>E119*H119</f>
        <v>6.61144</v>
      </c>
      <c r="J119" s="299">
        <v>0</v>
      </c>
      <c r="K119" s="300">
        <f>E119*J119</f>
        <v>0</v>
      </c>
      <c r="O119" s="292">
        <v>2</v>
      </c>
      <c r="AA119" s="261">
        <v>1</v>
      </c>
      <c r="AB119" s="261">
        <v>1</v>
      </c>
      <c r="AC119" s="261">
        <v>1</v>
      </c>
      <c r="AZ119" s="261">
        <v>1</v>
      </c>
      <c r="BA119" s="261">
        <f>IF(AZ119=1,G119,0)</f>
        <v>0</v>
      </c>
      <c r="BB119" s="261">
        <f>IF(AZ119=2,G119,0)</f>
        <v>0</v>
      </c>
      <c r="BC119" s="261">
        <f>IF(AZ119=3,G119,0)</f>
        <v>0</v>
      </c>
      <c r="BD119" s="261">
        <f>IF(AZ119=4,G119,0)</f>
        <v>0</v>
      </c>
      <c r="BE119" s="261">
        <f>IF(AZ119=5,G119,0)</f>
        <v>0</v>
      </c>
      <c r="CA119" s="292">
        <v>1</v>
      </c>
      <c r="CB119" s="292">
        <v>1</v>
      </c>
    </row>
    <row r="120" spans="1:80">
      <c r="A120" s="301"/>
      <c r="B120" s="302"/>
      <c r="C120" s="303" t="s">
        <v>350</v>
      </c>
      <c r="D120" s="304"/>
      <c r="E120" s="304"/>
      <c r="F120" s="304"/>
      <c r="G120" s="305"/>
      <c r="I120" s="306"/>
      <c r="K120" s="306"/>
      <c r="L120" s="307" t="s">
        <v>350</v>
      </c>
      <c r="O120" s="292">
        <v>3</v>
      </c>
    </row>
    <row r="121" spans="1:80">
      <c r="A121" s="316"/>
      <c r="B121" s="317" t="s">
        <v>99</v>
      </c>
      <c r="C121" s="318" t="s">
        <v>347</v>
      </c>
      <c r="D121" s="319"/>
      <c r="E121" s="320"/>
      <c r="F121" s="321"/>
      <c r="G121" s="322">
        <f>SUM(G118:G120)</f>
        <v>0</v>
      </c>
      <c r="H121" s="323"/>
      <c r="I121" s="324">
        <f>SUM(I118:I120)</f>
        <v>6.61144</v>
      </c>
      <c r="J121" s="323"/>
      <c r="K121" s="324">
        <f>SUM(K118:K120)</f>
        <v>0</v>
      </c>
      <c r="O121" s="292">
        <v>4</v>
      </c>
      <c r="BA121" s="325">
        <f>SUM(BA118:BA120)</f>
        <v>0</v>
      </c>
      <c r="BB121" s="325">
        <f>SUM(BB118:BB120)</f>
        <v>0</v>
      </c>
      <c r="BC121" s="325">
        <f>SUM(BC118:BC120)</f>
        <v>0</v>
      </c>
      <c r="BD121" s="325">
        <f>SUM(BD118:BD120)</f>
        <v>0</v>
      </c>
      <c r="BE121" s="325">
        <f>SUM(BE118:BE120)</f>
        <v>0</v>
      </c>
    </row>
    <row r="122" spans="1:80">
      <c r="A122" s="282" t="s">
        <v>97</v>
      </c>
      <c r="B122" s="283" t="s">
        <v>351</v>
      </c>
      <c r="C122" s="284" t="s">
        <v>352</v>
      </c>
      <c r="D122" s="285"/>
      <c r="E122" s="286"/>
      <c r="F122" s="286"/>
      <c r="G122" s="287"/>
      <c r="H122" s="288"/>
      <c r="I122" s="289"/>
      <c r="J122" s="290"/>
      <c r="K122" s="291"/>
      <c r="O122" s="292">
        <v>1</v>
      </c>
    </row>
    <row r="123" spans="1:80">
      <c r="A123" s="293">
        <v>35</v>
      </c>
      <c r="B123" s="294" t="s">
        <v>354</v>
      </c>
      <c r="C123" s="295" t="s">
        <v>355</v>
      </c>
      <c r="D123" s="296" t="s">
        <v>176</v>
      </c>
      <c r="E123" s="297">
        <v>11</v>
      </c>
      <c r="F123" s="297">
        <v>0</v>
      </c>
      <c r="G123" s="298">
        <f>E123*F123</f>
        <v>0</v>
      </c>
      <c r="H123" s="299">
        <v>7.3899999999999993E-2</v>
      </c>
      <c r="I123" s="300">
        <f>E123*H123</f>
        <v>0.81289999999999996</v>
      </c>
      <c r="J123" s="299">
        <v>0</v>
      </c>
      <c r="K123" s="300">
        <f>E123*J123</f>
        <v>0</v>
      </c>
      <c r="O123" s="292">
        <v>2</v>
      </c>
      <c r="AA123" s="261">
        <v>1</v>
      </c>
      <c r="AB123" s="261">
        <v>1</v>
      </c>
      <c r="AC123" s="261">
        <v>1</v>
      </c>
      <c r="AZ123" s="261">
        <v>1</v>
      </c>
      <c r="BA123" s="261">
        <f>IF(AZ123=1,G123,0)</f>
        <v>0</v>
      </c>
      <c r="BB123" s="261">
        <f>IF(AZ123=2,G123,0)</f>
        <v>0</v>
      </c>
      <c r="BC123" s="261">
        <f>IF(AZ123=3,G123,0)</f>
        <v>0</v>
      </c>
      <c r="BD123" s="261">
        <f>IF(AZ123=4,G123,0)</f>
        <v>0</v>
      </c>
      <c r="BE123" s="261">
        <f>IF(AZ123=5,G123,0)</f>
        <v>0</v>
      </c>
      <c r="CA123" s="292">
        <v>1</v>
      </c>
      <c r="CB123" s="292">
        <v>1</v>
      </c>
    </row>
    <row r="124" spans="1:80">
      <c r="A124" s="301"/>
      <c r="B124" s="308"/>
      <c r="C124" s="309" t="s">
        <v>541</v>
      </c>
      <c r="D124" s="310"/>
      <c r="E124" s="311">
        <v>11</v>
      </c>
      <c r="F124" s="312"/>
      <c r="G124" s="313"/>
      <c r="H124" s="314"/>
      <c r="I124" s="306"/>
      <c r="J124" s="315"/>
      <c r="K124" s="306"/>
      <c r="M124" s="307" t="s">
        <v>541</v>
      </c>
      <c r="O124" s="292"/>
    </row>
    <row r="125" spans="1:80">
      <c r="A125" s="293">
        <v>36</v>
      </c>
      <c r="B125" s="294" t="s">
        <v>357</v>
      </c>
      <c r="C125" s="295" t="s">
        <v>358</v>
      </c>
      <c r="D125" s="296" t="s">
        <v>190</v>
      </c>
      <c r="E125" s="297">
        <v>5</v>
      </c>
      <c r="F125" s="297">
        <v>0</v>
      </c>
      <c r="G125" s="298">
        <f>E125*F125</f>
        <v>0</v>
      </c>
      <c r="H125" s="299">
        <v>3.6000000000000002E-4</v>
      </c>
      <c r="I125" s="300">
        <f>E125*H125</f>
        <v>1.8000000000000002E-3</v>
      </c>
      <c r="J125" s="299">
        <v>0</v>
      </c>
      <c r="K125" s="300">
        <f>E125*J125</f>
        <v>0</v>
      </c>
      <c r="O125" s="292">
        <v>2</v>
      </c>
      <c r="AA125" s="261">
        <v>1</v>
      </c>
      <c r="AB125" s="261">
        <v>1</v>
      </c>
      <c r="AC125" s="261">
        <v>1</v>
      </c>
      <c r="AZ125" s="261">
        <v>1</v>
      </c>
      <c r="BA125" s="261">
        <f>IF(AZ125=1,G125,0)</f>
        <v>0</v>
      </c>
      <c r="BB125" s="261">
        <f>IF(AZ125=2,G125,0)</f>
        <v>0</v>
      </c>
      <c r="BC125" s="261">
        <f>IF(AZ125=3,G125,0)</f>
        <v>0</v>
      </c>
      <c r="BD125" s="261">
        <f>IF(AZ125=4,G125,0)</f>
        <v>0</v>
      </c>
      <c r="BE125" s="261">
        <f>IF(AZ125=5,G125,0)</f>
        <v>0</v>
      </c>
      <c r="CA125" s="292">
        <v>1</v>
      </c>
      <c r="CB125" s="292">
        <v>1</v>
      </c>
    </row>
    <row r="126" spans="1:80">
      <c r="A126" s="293">
        <v>37</v>
      </c>
      <c r="B126" s="294" t="s">
        <v>359</v>
      </c>
      <c r="C126" s="295" t="s">
        <v>360</v>
      </c>
      <c r="D126" s="296" t="s">
        <v>176</v>
      </c>
      <c r="E126" s="297">
        <v>8.4</v>
      </c>
      <c r="F126" s="297">
        <v>0</v>
      </c>
      <c r="G126" s="298">
        <f>E126*F126</f>
        <v>0</v>
      </c>
      <c r="H126" s="299">
        <v>0.17244999999999999</v>
      </c>
      <c r="I126" s="300">
        <f>E126*H126</f>
        <v>1.44858</v>
      </c>
      <c r="J126" s="299"/>
      <c r="K126" s="300">
        <f>E126*J126</f>
        <v>0</v>
      </c>
      <c r="O126" s="292">
        <v>2</v>
      </c>
      <c r="AA126" s="261">
        <v>3</v>
      </c>
      <c r="AB126" s="261">
        <v>1</v>
      </c>
      <c r="AC126" s="261">
        <v>592451170</v>
      </c>
      <c r="AZ126" s="261">
        <v>1</v>
      </c>
      <c r="BA126" s="261">
        <f>IF(AZ126=1,G126,0)</f>
        <v>0</v>
      </c>
      <c r="BB126" s="261">
        <f>IF(AZ126=2,G126,0)</f>
        <v>0</v>
      </c>
      <c r="BC126" s="261">
        <f>IF(AZ126=3,G126,0)</f>
        <v>0</v>
      </c>
      <c r="BD126" s="261">
        <f>IF(AZ126=4,G126,0)</f>
        <v>0</v>
      </c>
      <c r="BE126" s="261">
        <f>IF(AZ126=5,G126,0)</f>
        <v>0</v>
      </c>
      <c r="CA126" s="292">
        <v>3</v>
      </c>
      <c r="CB126" s="292">
        <v>1</v>
      </c>
    </row>
    <row r="127" spans="1:80">
      <c r="A127" s="301"/>
      <c r="B127" s="308"/>
      <c r="C127" s="309" t="s">
        <v>497</v>
      </c>
      <c r="D127" s="310"/>
      <c r="E127" s="311">
        <v>8.4</v>
      </c>
      <c r="F127" s="312"/>
      <c r="G127" s="313"/>
      <c r="H127" s="314"/>
      <c r="I127" s="306"/>
      <c r="J127" s="315"/>
      <c r="K127" s="306"/>
      <c r="M127" s="307" t="s">
        <v>497</v>
      </c>
      <c r="O127" s="292"/>
    </row>
    <row r="128" spans="1:80">
      <c r="A128" s="293">
        <v>38</v>
      </c>
      <c r="B128" s="294" t="s">
        <v>362</v>
      </c>
      <c r="C128" s="295" t="s">
        <v>363</v>
      </c>
      <c r="D128" s="296" t="s">
        <v>176</v>
      </c>
      <c r="E128" s="297">
        <v>1.5149999999999999</v>
      </c>
      <c r="F128" s="297">
        <v>0</v>
      </c>
      <c r="G128" s="298">
        <f>E128*F128</f>
        <v>0</v>
      </c>
      <c r="H128" s="299">
        <v>0.1389</v>
      </c>
      <c r="I128" s="300">
        <f>E128*H128</f>
        <v>0.21043349999999997</v>
      </c>
      <c r="J128" s="299"/>
      <c r="K128" s="300">
        <f>E128*J128</f>
        <v>0</v>
      </c>
      <c r="O128" s="292">
        <v>2</v>
      </c>
      <c r="AA128" s="261">
        <v>3</v>
      </c>
      <c r="AB128" s="261">
        <v>1</v>
      </c>
      <c r="AC128" s="261">
        <v>592451210</v>
      </c>
      <c r="AZ128" s="261">
        <v>1</v>
      </c>
      <c r="BA128" s="261">
        <f>IF(AZ128=1,G128,0)</f>
        <v>0</v>
      </c>
      <c r="BB128" s="261">
        <f>IF(AZ128=2,G128,0)</f>
        <v>0</v>
      </c>
      <c r="BC128" s="261">
        <f>IF(AZ128=3,G128,0)</f>
        <v>0</v>
      </c>
      <c r="BD128" s="261">
        <f>IF(AZ128=4,G128,0)</f>
        <v>0</v>
      </c>
      <c r="BE128" s="261">
        <f>IF(AZ128=5,G128,0)</f>
        <v>0</v>
      </c>
      <c r="CA128" s="292">
        <v>3</v>
      </c>
      <c r="CB128" s="292">
        <v>1</v>
      </c>
    </row>
    <row r="129" spans="1:80">
      <c r="A129" s="301"/>
      <c r="B129" s="302"/>
      <c r="C129" s="303" t="s">
        <v>542</v>
      </c>
      <c r="D129" s="304"/>
      <c r="E129" s="304"/>
      <c r="F129" s="304"/>
      <c r="G129" s="305"/>
      <c r="I129" s="306"/>
      <c r="K129" s="306"/>
      <c r="L129" s="307" t="s">
        <v>542</v>
      </c>
      <c r="O129" s="292">
        <v>3</v>
      </c>
    </row>
    <row r="130" spans="1:80">
      <c r="A130" s="301"/>
      <c r="B130" s="308"/>
      <c r="C130" s="309" t="s">
        <v>543</v>
      </c>
      <c r="D130" s="310"/>
      <c r="E130" s="311">
        <v>1.5149999999999999</v>
      </c>
      <c r="F130" s="312"/>
      <c r="G130" s="313"/>
      <c r="H130" s="314"/>
      <c r="I130" s="306"/>
      <c r="J130" s="315"/>
      <c r="K130" s="306"/>
      <c r="M130" s="307" t="s">
        <v>543</v>
      </c>
      <c r="O130" s="292"/>
    </row>
    <row r="131" spans="1:80">
      <c r="A131" s="316"/>
      <c r="B131" s="317" t="s">
        <v>99</v>
      </c>
      <c r="C131" s="318" t="s">
        <v>353</v>
      </c>
      <c r="D131" s="319"/>
      <c r="E131" s="320"/>
      <c r="F131" s="321"/>
      <c r="G131" s="322">
        <f>SUM(G122:G130)</f>
        <v>0</v>
      </c>
      <c r="H131" s="323"/>
      <c r="I131" s="324">
        <f>SUM(I122:I130)</f>
        <v>2.4737135000000001</v>
      </c>
      <c r="J131" s="323"/>
      <c r="K131" s="324">
        <f>SUM(K122:K130)</f>
        <v>0</v>
      </c>
      <c r="O131" s="292">
        <v>4</v>
      </c>
      <c r="BA131" s="325">
        <f>SUM(BA122:BA130)</f>
        <v>0</v>
      </c>
      <c r="BB131" s="325">
        <f>SUM(BB122:BB130)</f>
        <v>0</v>
      </c>
      <c r="BC131" s="325">
        <f>SUM(BC122:BC130)</f>
        <v>0</v>
      </c>
      <c r="BD131" s="325">
        <f>SUM(BD122:BD130)</f>
        <v>0</v>
      </c>
      <c r="BE131" s="325">
        <f>SUM(BE122:BE130)</f>
        <v>0</v>
      </c>
    </row>
    <row r="132" spans="1:80">
      <c r="A132" s="282" t="s">
        <v>97</v>
      </c>
      <c r="B132" s="283" t="s">
        <v>371</v>
      </c>
      <c r="C132" s="284" t="s">
        <v>372</v>
      </c>
      <c r="D132" s="285"/>
      <c r="E132" s="286"/>
      <c r="F132" s="286"/>
      <c r="G132" s="287"/>
      <c r="H132" s="288"/>
      <c r="I132" s="289"/>
      <c r="J132" s="290"/>
      <c r="K132" s="291"/>
      <c r="O132" s="292">
        <v>1</v>
      </c>
    </row>
    <row r="133" spans="1:80">
      <c r="A133" s="293">
        <v>39</v>
      </c>
      <c r="B133" s="294" t="s">
        <v>374</v>
      </c>
      <c r="C133" s="295" t="s">
        <v>375</v>
      </c>
      <c r="D133" s="296" t="s">
        <v>176</v>
      </c>
      <c r="E133" s="297">
        <v>31.27</v>
      </c>
      <c r="F133" s="297">
        <v>0</v>
      </c>
      <c r="G133" s="298">
        <f>E133*F133</f>
        <v>0</v>
      </c>
      <c r="H133" s="299">
        <v>2.2000000000000001E-4</v>
      </c>
      <c r="I133" s="300">
        <f>E133*H133</f>
        <v>6.8793999999999999E-3</v>
      </c>
      <c r="J133" s="299">
        <v>0</v>
      </c>
      <c r="K133" s="300">
        <f>E133*J133</f>
        <v>0</v>
      </c>
      <c r="O133" s="292">
        <v>2</v>
      </c>
      <c r="AA133" s="261">
        <v>1</v>
      </c>
      <c r="AB133" s="261">
        <v>1</v>
      </c>
      <c r="AC133" s="261">
        <v>1</v>
      </c>
      <c r="AZ133" s="261">
        <v>1</v>
      </c>
      <c r="BA133" s="261">
        <f>IF(AZ133=1,G133,0)</f>
        <v>0</v>
      </c>
      <c r="BB133" s="261">
        <f>IF(AZ133=2,G133,0)</f>
        <v>0</v>
      </c>
      <c r="BC133" s="261">
        <f>IF(AZ133=3,G133,0)</f>
        <v>0</v>
      </c>
      <c r="BD133" s="261">
        <f>IF(AZ133=4,G133,0)</f>
        <v>0</v>
      </c>
      <c r="BE133" s="261">
        <f>IF(AZ133=5,G133,0)</f>
        <v>0</v>
      </c>
      <c r="CA133" s="292">
        <v>1</v>
      </c>
      <c r="CB133" s="292">
        <v>1</v>
      </c>
    </row>
    <row r="134" spans="1:80">
      <c r="A134" s="301"/>
      <c r="B134" s="308"/>
      <c r="C134" s="309" t="s">
        <v>544</v>
      </c>
      <c r="D134" s="310"/>
      <c r="E134" s="311">
        <v>15.635</v>
      </c>
      <c r="F134" s="312"/>
      <c r="G134" s="313"/>
      <c r="H134" s="314"/>
      <c r="I134" s="306"/>
      <c r="J134" s="315"/>
      <c r="K134" s="306"/>
      <c r="M134" s="307" t="s">
        <v>544</v>
      </c>
      <c r="O134" s="292"/>
    </row>
    <row r="135" spans="1:80">
      <c r="A135" s="301"/>
      <c r="B135" s="308"/>
      <c r="C135" s="309" t="s">
        <v>545</v>
      </c>
      <c r="D135" s="310"/>
      <c r="E135" s="311">
        <v>15.635</v>
      </c>
      <c r="F135" s="312"/>
      <c r="G135" s="313"/>
      <c r="H135" s="314"/>
      <c r="I135" s="306"/>
      <c r="J135" s="315"/>
      <c r="K135" s="306"/>
      <c r="M135" s="307" t="s">
        <v>545</v>
      </c>
      <c r="O135" s="292"/>
    </row>
    <row r="136" spans="1:80">
      <c r="A136" s="316"/>
      <c r="B136" s="317" t="s">
        <v>99</v>
      </c>
      <c r="C136" s="318" t="s">
        <v>373</v>
      </c>
      <c r="D136" s="319"/>
      <c r="E136" s="320"/>
      <c r="F136" s="321"/>
      <c r="G136" s="322">
        <f>SUM(G132:G135)</f>
        <v>0</v>
      </c>
      <c r="H136" s="323"/>
      <c r="I136" s="324">
        <f>SUM(I132:I135)</f>
        <v>6.8793999999999999E-3</v>
      </c>
      <c r="J136" s="323"/>
      <c r="K136" s="324">
        <f>SUM(K132:K135)</f>
        <v>0</v>
      </c>
      <c r="O136" s="292">
        <v>4</v>
      </c>
      <c r="BA136" s="325">
        <f>SUM(BA132:BA135)</f>
        <v>0</v>
      </c>
      <c r="BB136" s="325">
        <f>SUM(BB132:BB135)</f>
        <v>0</v>
      </c>
      <c r="BC136" s="325">
        <f>SUM(BC132:BC135)</f>
        <v>0</v>
      </c>
      <c r="BD136" s="325">
        <f>SUM(BD132:BD135)</f>
        <v>0</v>
      </c>
      <c r="BE136" s="325">
        <f>SUM(BE132:BE135)</f>
        <v>0</v>
      </c>
    </row>
    <row r="137" spans="1:80">
      <c r="A137" s="282" t="s">
        <v>97</v>
      </c>
      <c r="B137" s="283" t="s">
        <v>384</v>
      </c>
      <c r="C137" s="284" t="s">
        <v>385</v>
      </c>
      <c r="D137" s="285"/>
      <c r="E137" s="286"/>
      <c r="F137" s="286"/>
      <c r="G137" s="287"/>
      <c r="H137" s="288"/>
      <c r="I137" s="289"/>
      <c r="J137" s="290"/>
      <c r="K137" s="291"/>
      <c r="O137" s="292">
        <v>1</v>
      </c>
    </row>
    <row r="138" spans="1:80" ht="22.5">
      <c r="A138" s="293">
        <v>40</v>
      </c>
      <c r="B138" s="294" t="s">
        <v>546</v>
      </c>
      <c r="C138" s="295" t="s">
        <v>547</v>
      </c>
      <c r="D138" s="296" t="s">
        <v>181</v>
      </c>
      <c r="E138" s="297">
        <v>1</v>
      </c>
      <c r="F138" s="297">
        <v>0</v>
      </c>
      <c r="G138" s="298">
        <f>E138*F138</f>
        <v>0</v>
      </c>
      <c r="H138" s="299">
        <v>0.25</v>
      </c>
      <c r="I138" s="300">
        <f>E138*H138</f>
        <v>0.25</v>
      </c>
      <c r="J138" s="299">
        <v>0</v>
      </c>
      <c r="K138" s="300">
        <f>E138*J138</f>
        <v>0</v>
      </c>
      <c r="O138" s="292">
        <v>2</v>
      </c>
      <c r="AA138" s="261">
        <v>1</v>
      </c>
      <c r="AB138" s="261">
        <v>1</v>
      </c>
      <c r="AC138" s="261">
        <v>1</v>
      </c>
      <c r="AZ138" s="261">
        <v>1</v>
      </c>
      <c r="BA138" s="261">
        <f>IF(AZ138=1,G138,0)</f>
        <v>0</v>
      </c>
      <c r="BB138" s="261">
        <f>IF(AZ138=2,G138,0)</f>
        <v>0</v>
      </c>
      <c r="BC138" s="261">
        <f>IF(AZ138=3,G138,0)</f>
        <v>0</v>
      </c>
      <c r="BD138" s="261">
        <f>IF(AZ138=4,G138,0)</f>
        <v>0</v>
      </c>
      <c r="BE138" s="261">
        <f>IF(AZ138=5,G138,0)</f>
        <v>0</v>
      </c>
      <c r="CA138" s="292">
        <v>1</v>
      </c>
      <c r="CB138" s="292">
        <v>1</v>
      </c>
    </row>
    <row r="139" spans="1:80">
      <c r="A139" s="301"/>
      <c r="B139" s="302"/>
      <c r="C139" s="303" t="s">
        <v>548</v>
      </c>
      <c r="D139" s="304"/>
      <c r="E139" s="304"/>
      <c r="F139" s="304"/>
      <c r="G139" s="305"/>
      <c r="I139" s="306"/>
      <c r="K139" s="306"/>
      <c r="L139" s="307" t="s">
        <v>548</v>
      </c>
      <c r="O139" s="292">
        <v>3</v>
      </c>
    </row>
    <row r="140" spans="1:80">
      <c r="A140" s="293">
        <v>41</v>
      </c>
      <c r="B140" s="294" t="s">
        <v>387</v>
      </c>
      <c r="C140" s="295" t="s">
        <v>388</v>
      </c>
      <c r="D140" s="296" t="s">
        <v>190</v>
      </c>
      <c r="E140" s="297">
        <v>6.5</v>
      </c>
      <c r="F140" s="297">
        <v>0</v>
      </c>
      <c r="G140" s="298">
        <f>E140*F140</f>
        <v>0</v>
      </c>
      <c r="H140" s="299">
        <v>3.6999999999999999E-4</v>
      </c>
      <c r="I140" s="300">
        <f>E140*H140</f>
        <v>2.405E-3</v>
      </c>
      <c r="J140" s="299">
        <v>0</v>
      </c>
      <c r="K140" s="300">
        <f>E140*J140</f>
        <v>0</v>
      </c>
      <c r="O140" s="292">
        <v>2</v>
      </c>
      <c r="AA140" s="261">
        <v>1</v>
      </c>
      <c r="AB140" s="261">
        <v>1</v>
      </c>
      <c r="AC140" s="261">
        <v>1</v>
      </c>
      <c r="AZ140" s="261">
        <v>1</v>
      </c>
      <c r="BA140" s="261">
        <f>IF(AZ140=1,G140,0)</f>
        <v>0</v>
      </c>
      <c r="BB140" s="261">
        <f>IF(AZ140=2,G140,0)</f>
        <v>0</v>
      </c>
      <c r="BC140" s="261">
        <f>IF(AZ140=3,G140,0)</f>
        <v>0</v>
      </c>
      <c r="BD140" s="261">
        <f>IF(AZ140=4,G140,0)</f>
        <v>0</v>
      </c>
      <c r="BE140" s="261">
        <f>IF(AZ140=5,G140,0)</f>
        <v>0</v>
      </c>
      <c r="CA140" s="292">
        <v>1</v>
      </c>
      <c r="CB140" s="292">
        <v>1</v>
      </c>
    </row>
    <row r="141" spans="1:80">
      <c r="A141" s="301"/>
      <c r="B141" s="302"/>
      <c r="C141" s="303" t="s">
        <v>389</v>
      </c>
      <c r="D141" s="304"/>
      <c r="E141" s="304"/>
      <c r="F141" s="304"/>
      <c r="G141" s="305"/>
      <c r="I141" s="306"/>
      <c r="K141" s="306"/>
      <c r="L141" s="307" t="s">
        <v>389</v>
      </c>
      <c r="O141" s="292">
        <v>3</v>
      </c>
    </row>
    <row r="142" spans="1:80">
      <c r="A142" s="293">
        <v>42</v>
      </c>
      <c r="B142" s="294" t="s">
        <v>390</v>
      </c>
      <c r="C142" s="295" t="s">
        <v>391</v>
      </c>
      <c r="D142" s="296" t="s">
        <v>190</v>
      </c>
      <c r="E142" s="297">
        <v>17.5</v>
      </c>
      <c r="F142" s="297">
        <v>0</v>
      </c>
      <c r="G142" s="298">
        <f>E142*F142</f>
        <v>0</v>
      </c>
      <c r="H142" s="299">
        <v>0.188</v>
      </c>
      <c r="I142" s="300">
        <f>E142*H142</f>
        <v>3.29</v>
      </c>
      <c r="J142" s="299">
        <v>0</v>
      </c>
      <c r="K142" s="300">
        <f>E142*J142</f>
        <v>0</v>
      </c>
      <c r="O142" s="292">
        <v>2</v>
      </c>
      <c r="AA142" s="261">
        <v>1</v>
      </c>
      <c r="AB142" s="261">
        <v>1</v>
      </c>
      <c r="AC142" s="261">
        <v>1</v>
      </c>
      <c r="AZ142" s="261">
        <v>1</v>
      </c>
      <c r="BA142" s="261">
        <f>IF(AZ142=1,G142,0)</f>
        <v>0</v>
      </c>
      <c r="BB142" s="261">
        <f>IF(AZ142=2,G142,0)</f>
        <v>0</v>
      </c>
      <c r="BC142" s="261">
        <f>IF(AZ142=3,G142,0)</f>
        <v>0</v>
      </c>
      <c r="BD142" s="261">
        <f>IF(AZ142=4,G142,0)</f>
        <v>0</v>
      </c>
      <c r="BE142" s="261">
        <f>IF(AZ142=5,G142,0)</f>
        <v>0</v>
      </c>
      <c r="CA142" s="292">
        <v>1</v>
      </c>
      <c r="CB142" s="292">
        <v>1</v>
      </c>
    </row>
    <row r="143" spans="1:80">
      <c r="A143" s="301"/>
      <c r="B143" s="308"/>
      <c r="C143" s="309" t="s">
        <v>549</v>
      </c>
      <c r="D143" s="310"/>
      <c r="E143" s="311">
        <v>17.5</v>
      </c>
      <c r="F143" s="312"/>
      <c r="G143" s="313"/>
      <c r="H143" s="314"/>
      <c r="I143" s="306"/>
      <c r="J143" s="315"/>
      <c r="K143" s="306"/>
      <c r="M143" s="307" t="s">
        <v>549</v>
      </c>
      <c r="O143" s="292"/>
    </row>
    <row r="144" spans="1:80">
      <c r="A144" s="293">
        <v>43</v>
      </c>
      <c r="B144" s="294" t="s">
        <v>393</v>
      </c>
      <c r="C144" s="295" t="s">
        <v>394</v>
      </c>
      <c r="D144" s="296" t="s">
        <v>109</v>
      </c>
      <c r="E144" s="297">
        <v>0.61250000000000004</v>
      </c>
      <c r="F144" s="297">
        <v>0</v>
      </c>
      <c r="G144" s="298">
        <f>E144*F144</f>
        <v>0</v>
      </c>
      <c r="H144" s="299">
        <v>2.5249999999999999</v>
      </c>
      <c r="I144" s="300">
        <f>E144*H144</f>
        <v>1.5465625000000001</v>
      </c>
      <c r="J144" s="299">
        <v>0</v>
      </c>
      <c r="K144" s="300">
        <f>E144*J144</f>
        <v>0</v>
      </c>
      <c r="O144" s="292">
        <v>2</v>
      </c>
      <c r="AA144" s="261">
        <v>1</v>
      </c>
      <c r="AB144" s="261">
        <v>1</v>
      </c>
      <c r="AC144" s="261">
        <v>1</v>
      </c>
      <c r="AZ144" s="261">
        <v>1</v>
      </c>
      <c r="BA144" s="261">
        <f>IF(AZ144=1,G144,0)</f>
        <v>0</v>
      </c>
      <c r="BB144" s="261">
        <f>IF(AZ144=2,G144,0)</f>
        <v>0</v>
      </c>
      <c r="BC144" s="261">
        <f>IF(AZ144=3,G144,0)</f>
        <v>0</v>
      </c>
      <c r="BD144" s="261">
        <f>IF(AZ144=4,G144,0)</f>
        <v>0</v>
      </c>
      <c r="BE144" s="261">
        <f>IF(AZ144=5,G144,0)</f>
        <v>0</v>
      </c>
      <c r="CA144" s="292">
        <v>1</v>
      </c>
      <c r="CB144" s="292">
        <v>1</v>
      </c>
    </row>
    <row r="145" spans="1:80">
      <c r="A145" s="301"/>
      <c r="B145" s="302"/>
      <c r="C145" s="303" t="s">
        <v>395</v>
      </c>
      <c r="D145" s="304"/>
      <c r="E145" s="304"/>
      <c r="F145" s="304"/>
      <c r="G145" s="305"/>
      <c r="I145" s="306"/>
      <c r="K145" s="306"/>
      <c r="L145" s="307" t="s">
        <v>395</v>
      </c>
      <c r="O145" s="292">
        <v>3</v>
      </c>
    </row>
    <row r="146" spans="1:80">
      <c r="A146" s="301"/>
      <c r="B146" s="308"/>
      <c r="C146" s="309" t="s">
        <v>550</v>
      </c>
      <c r="D146" s="310"/>
      <c r="E146" s="311">
        <v>0.61250000000000004</v>
      </c>
      <c r="F146" s="312"/>
      <c r="G146" s="313"/>
      <c r="H146" s="314"/>
      <c r="I146" s="306"/>
      <c r="J146" s="315"/>
      <c r="K146" s="306"/>
      <c r="M146" s="307" t="s">
        <v>550</v>
      </c>
      <c r="O146" s="292"/>
    </row>
    <row r="147" spans="1:80">
      <c r="A147" s="293">
        <v>44</v>
      </c>
      <c r="B147" s="294" t="s">
        <v>397</v>
      </c>
      <c r="C147" s="295" t="s">
        <v>398</v>
      </c>
      <c r="D147" s="296" t="s">
        <v>181</v>
      </c>
      <c r="E147" s="297">
        <v>16.16</v>
      </c>
      <c r="F147" s="297">
        <v>0</v>
      </c>
      <c r="G147" s="298">
        <f>E147*F147</f>
        <v>0</v>
      </c>
      <c r="H147" s="299">
        <v>4.5999999999999999E-2</v>
      </c>
      <c r="I147" s="300">
        <f>E147*H147</f>
        <v>0.74336000000000002</v>
      </c>
      <c r="J147" s="299"/>
      <c r="K147" s="300">
        <f>E147*J147</f>
        <v>0</v>
      </c>
      <c r="O147" s="292">
        <v>2</v>
      </c>
      <c r="AA147" s="261">
        <v>3</v>
      </c>
      <c r="AB147" s="261">
        <v>1</v>
      </c>
      <c r="AC147" s="261">
        <v>59217420</v>
      </c>
      <c r="AZ147" s="261">
        <v>1</v>
      </c>
      <c r="BA147" s="261">
        <f>IF(AZ147=1,G147,0)</f>
        <v>0</v>
      </c>
      <c r="BB147" s="261">
        <f>IF(AZ147=2,G147,0)</f>
        <v>0</v>
      </c>
      <c r="BC147" s="261">
        <f>IF(AZ147=3,G147,0)</f>
        <v>0</v>
      </c>
      <c r="BD147" s="261">
        <f>IF(AZ147=4,G147,0)</f>
        <v>0</v>
      </c>
      <c r="BE147" s="261">
        <f>IF(AZ147=5,G147,0)</f>
        <v>0</v>
      </c>
      <c r="CA147" s="292">
        <v>3</v>
      </c>
      <c r="CB147" s="292">
        <v>1</v>
      </c>
    </row>
    <row r="148" spans="1:80">
      <c r="A148" s="301"/>
      <c r="B148" s="308"/>
      <c r="C148" s="309" t="s">
        <v>551</v>
      </c>
      <c r="D148" s="310"/>
      <c r="E148" s="311">
        <v>16.16</v>
      </c>
      <c r="F148" s="312"/>
      <c r="G148" s="313"/>
      <c r="H148" s="314"/>
      <c r="I148" s="306"/>
      <c r="J148" s="315"/>
      <c r="K148" s="306"/>
      <c r="M148" s="307" t="s">
        <v>551</v>
      </c>
      <c r="O148" s="292"/>
    </row>
    <row r="149" spans="1:80">
      <c r="A149" s="293">
        <v>45</v>
      </c>
      <c r="B149" s="294" t="s">
        <v>552</v>
      </c>
      <c r="C149" s="295" t="s">
        <v>553</v>
      </c>
      <c r="D149" s="296" t="s">
        <v>181</v>
      </c>
      <c r="E149" s="297">
        <v>2.02</v>
      </c>
      <c r="F149" s="297">
        <v>0</v>
      </c>
      <c r="G149" s="298">
        <f>E149*F149</f>
        <v>0</v>
      </c>
      <c r="H149" s="299">
        <v>2.2499999999999999E-2</v>
      </c>
      <c r="I149" s="300">
        <f>E149*H149</f>
        <v>4.5449999999999997E-2</v>
      </c>
      <c r="J149" s="299"/>
      <c r="K149" s="300">
        <f>E149*J149</f>
        <v>0</v>
      </c>
      <c r="O149" s="292">
        <v>2</v>
      </c>
      <c r="AA149" s="261">
        <v>3</v>
      </c>
      <c r="AB149" s="261">
        <v>10</v>
      </c>
      <c r="AC149" s="261">
        <v>592174231</v>
      </c>
      <c r="AZ149" s="261">
        <v>1</v>
      </c>
      <c r="BA149" s="261">
        <f>IF(AZ149=1,G149,0)</f>
        <v>0</v>
      </c>
      <c r="BB149" s="261">
        <f>IF(AZ149=2,G149,0)</f>
        <v>0</v>
      </c>
      <c r="BC149" s="261">
        <f>IF(AZ149=3,G149,0)</f>
        <v>0</v>
      </c>
      <c r="BD149" s="261">
        <f>IF(AZ149=4,G149,0)</f>
        <v>0</v>
      </c>
      <c r="BE149" s="261">
        <f>IF(AZ149=5,G149,0)</f>
        <v>0</v>
      </c>
      <c r="CA149" s="292">
        <v>3</v>
      </c>
      <c r="CB149" s="292">
        <v>10</v>
      </c>
    </row>
    <row r="150" spans="1:80">
      <c r="A150" s="301"/>
      <c r="B150" s="308"/>
      <c r="C150" s="309" t="s">
        <v>554</v>
      </c>
      <c r="D150" s="310"/>
      <c r="E150" s="311">
        <v>2.02</v>
      </c>
      <c r="F150" s="312"/>
      <c r="G150" s="313"/>
      <c r="H150" s="314"/>
      <c r="I150" s="306"/>
      <c r="J150" s="315"/>
      <c r="K150" s="306"/>
      <c r="M150" s="307" t="s">
        <v>554</v>
      </c>
      <c r="O150" s="292"/>
    </row>
    <row r="151" spans="1:80">
      <c r="A151" s="316"/>
      <c r="B151" s="317" t="s">
        <v>99</v>
      </c>
      <c r="C151" s="318" t="s">
        <v>386</v>
      </c>
      <c r="D151" s="319"/>
      <c r="E151" s="320"/>
      <c r="F151" s="321"/>
      <c r="G151" s="322">
        <f>SUM(G137:G150)</f>
        <v>0</v>
      </c>
      <c r="H151" s="323"/>
      <c r="I151" s="324">
        <f>SUM(I137:I150)</f>
        <v>5.8777774999999997</v>
      </c>
      <c r="J151" s="323"/>
      <c r="K151" s="324">
        <f>SUM(K137:K150)</f>
        <v>0</v>
      </c>
      <c r="O151" s="292">
        <v>4</v>
      </c>
      <c r="BA151" s="325">
        <f>SUM(BA137:BA150)</f>
        <v>0</v>
      </c>
      <c r="BB151" s="325">
        <f>SUM(BB137:BB150)</f>
        <v>0</v>
      </c>
      <c r="BC151" s="325">
        <f>SUM(BC137:BC150)</f>
        <v>0</v>
      </c>
      <c r="BD151" s="325">
        <f>SUM(BD137:BD150)</f>
        <v>0</v>
      </c>
      <c r="BE151" s="325">
        <f>SUM(BE137:BE150)</f>
        <v>0</v>
      </c>
    </row>
    <row r="152" spans="1:80">
      <c r="A152" s="282" t="s">
        <v>97</v>
      </c>
      <c r="B152" s="283" t="s">
        <v>403</v>
      </c>
      <c r="C152" s="284" t="s">
        <v>404</v>
      </c>
      <c r="D152" s="285"/>
      <c r="E152" s="286"/>
      <c r="F152" s="286"/>
      <c r="G152" s="287"/>
      <c r="H152" s="288"/>
      <c r="I152" s="289"/>
      <c r="J152" s="290"/>
      <c r="K152" s="291"/>
      <c r="O152" s="292">
        <v>1</v>
      </c>
    </row>
    <row r="153" spans="1:80">
      <c r="A153" s="293">
        <v>46</v>
      </c>
      <c r="B153" s="294" t="s">
        <v>406</v>
      </c>
      <c r="C153" s="295" t="s">
        <v>407</v>
      </c>
      <c r="D153" s="296" t="s">
        <v>408</v>
      </c>
      <c r="E153" s="297">
        <v>8</v>
      </c>
      <c r="F153" s="297">
        <v>0</v>
      </c>
      <c r="G153" s="298">
        <f>E153*F153</f>
        <v>0</v>
      </c>
      <c r="H153" s="299"/>
      <c r="I153" s="300">
        <f>E153*H153</f>
        <v>0</v>
      </c>
      <c r="J153" s="299"/>
      <c r="K153" s="300">
        <f>E153*J153</f>
        <v>0</v>
      </c>
      <c r="O153" s="292">
        <v>2</v>
      </c>
      <c r="AA153" s="261">
        <v>6</v>
      </c>
      <c r="AB153" s="261">
        <v>1</v>
      </c>
      <c r="AC153" s="261">
        <v>171156610600</v>
      </c>
      <c r="AZ153" s="261">
        <v>1</v>
      </c>
      <c r="BA153" s="261">
        <f>IF(AZ153=1,G153,0)</f>
        <v>0</v>
      </c>
      <c r="BB153" s="261">
        <f>IF(AZ153=2,G153,0)</f>
        <v>0</v>
      </c>
      <c r="BC153" s="261">
        <f>IF(AZ153=3,G153,0)</f>
        <v>0</v>
      </c>
      <c r="BD153" s="261">
        <f>IF(AZ153=4,G153,0)</f>
        <v>0</v>
      </c>
      <c r="BE153" s="261">
        <f>IF(AZ153=5,G153,0)</f>
        <v>0</v>
      </c>
      <c r="CA153" s="292">
        <v>6</v>
      </c>
      <c r="CB153" s="292">
        <v>1</v>
      </c>
    </row>
    <row r="154" spans="1:80">
      <c r="A154" s="301"/>
      <c r="B154" s="302"/>
      <c r="C154" s="303"/>
      <c r="D154" s="304"/>
      <c r="E154" s="304"/>
      <c r="F154" s="304"/>
      <c r="G154" s="305"/>
      <c r="I154" s="306"/>
      <c r="K154" s="306"/>
      <c r="L154" s="307"/>
      <c r="O154" s="292">
        <v>3</v>
      </c>
    </row>
    <row r="155" spans="1:80">
      <c r="A155" s="316"/>
      <c r="B155" s="317" t="s">
        <v>99</v>
      </c>
      <c r="C155" s="318" t="s">
        <v>405</v>
      </c>
      <c r="D155" s="319"/>
      <c r="E155" s="320"/>
      <c r="F155" s="321"/>
      <c r="G155" s="322">
        <f>SUM(G152:G154)</f>
        <v>0</v>
      </c>
      <c r="H155" s="323"/>
      <c r="I155" s="324">
        <f>SUM(I152:I154)</f>
        <v>0</v>
      </c>
      <c r="J155" s="323"/>
      <c r="K155" s="324">
        <f>SUM(K152:K154)</f>
        <v>0</v>
      </c>
      <c r="O155" s="292">
        <v>4</v>
      </c>
      <c r="BA155" s="325">
        <f>SUM(BA152:BA154)</f>
        <v>0</v>
      </c>
      <c r="BB155" s="325">
        <f>SUM(BB152:BB154)</f>
        <v>0</v>
      </c>
      <c r="BC155" s="325">
        <f>SUM(BC152:BC154)</f>
        <v>0</v>
      </c>
      <c r="BD155" s="325">
        <f>SUM(BD152:BD154)</f>
        <v>0</v>
      </c>
      <c r="BE155" s="325">
        <f>SUM(BE152:BE154)</f>
        <v>0</v>
      </c>
    </row>
    <row r="156" spans="1:80">
      <c r="A156" s="282" t="s">
        <v>97</v>
      </c>
      <c r="B156" s="283" t="s">
        <v>409</v>
      </c>
      <c r="C156" s="284" t="s">
        <v>410</v>
      </c>
      <c r="D156" s="285"/>
      <c r="E156" s="286"/>
      <c r="F156" s="286"/>
      <c r="G156" s="287"/>
      <c r="H156" s="288"/>
      <c r="I156" s="289"/>
      <c r="J156" s="290"/>
      <c r="K156" s="291"/>
      <c r="O156" s="292">
        <v>1</v>
      </c>
    </row>
    <row r="157" spans="1:80">
      <c r="A157" s="293">
        <v>47</v>
      </c>
      <c r="B157" s="294" t="s">
        <v>412</v>
      </c>
      <c r="C157" s="295" t="s">
        <v>413</v>
      </c>
      <c r="D157" s="296" t="s">
        <v>176</v>
      </c>
      <c r="E157" s="297">
        <v>15.7</v>
      </c>
      <c r="F157" s="297">
        <v>0</v>
      </c>
      <c r="G157" s="298">
        <f>E157*F157</f>
        <v>0</v>
      </c>
      <c r="H157" s="299">
        <v>0</v>
      </c>
      <c r="I157" s="300">
        <f>E157*H157</f>
        <v>0</v>
      </c>
      <c r="J157" s="299">
        <v>0</v>
      </c>
      <c r="K157" s="300">
        <f>E157*J157</f>
        <v>0</v>
      </c>
      <c r="O157" s="292">
        <v>2</v>
      </c>
      <c r="AA157" s="261">
        <v>1</v>
      </c>
      <c r="AB157" s="261">
        <v>1</v>
      </c>
      <c r="AC157" s="261">
        <v>1</v>
      </c>
      <c r="AZ157" s="261">
        <v>1</v>
      </c>
      <c r="BA157" s="261">
        <f>IF(AZ157=1,G157,0)</f>
        <v>0</v>
      </c>
      <c r="BB157" s="261">
        <f>IF(AZ157=2,G157,0)</f>
        <v>0</v>
      </c>
      <c r="BC157" s="261">
        <f>IF(AZ157=3,G157,0)</f>
        <v>0</v>
      </c>
      <c r="BD157" s="261">
        <f>IF(AZ157=4,G157,0)</f>
        <v>0</v>
      </c>
      <c r="BE157" s="261">
        <f>IF(AZ157=5,G157,0)</f>
        <v>0</v>
      </c>
      <c r="CA157" s="292">
        <v>1</v>
      </c>
      <c r="CB157" s="292">
        <v>1</v>
      </c>
    </row>
    <row r="158" spans="1:80">
      <c r="A158" s="316"/>
      <c r="B158" s="317" t="s">
        <v>99</v>
      </c>
      <c r="C158" s="318" t="s">
        <v>411</v>
      </c>
      <c r="D158" s="319"/>
      <c r="E158" s="320"/>
      <c r="F158" s="321"/>
      <c r="G158" s="322">
        <f>SUM(G156:G157)</f>
        <v>0</v>
      </c>
      <c r="H158" s="323"/>
      <c r="I158" s="324">
        <f>SUM(I156:I157)</f>
        <v>0</v>
      </c>
      <c r="J158" s="323"/>
      <c r="K158" s="324">
        <f>SUM(K156:K157)</f>
        <v>0</v>
      </c>
      <c r="O158" s="292">
        <v>4</v>
      </c>
      <c r="BA158" s="325">
        <f>SUM(BA156:BA157)</f>
        <v>0</v>
      </c>
      <c r="BB158" s="325">
        <f>SUM(BB156:BB157)</f>
        <v>0</v>
      </c>
      <c r="BC158" s="325">
        <f>SUM(BC156:BC157)</f>
        <v>0</v>
      </c>
      <c r="BD158" s="325">
        <f>SUM(BD156:BD157)</f>
        <v>0</v>
      </c>
      <c r="BE158" s="325">
        <f>SUM(BE156:BE157)</f>
        <v>0</v>
      </c>
    </row>
    <row r="159" spans="1:80">
      <c r="A159" s="282" t="s">
        <v>97</v>
      </c>
      <c r="B159" s="283" t="s">
        <v>414</v>
      </c>
      <c r="C159" s="284" t="s">
        <v>415</v>
      </c>
      <c r="D159" s="285"/>
      <c r="E159" s="286"/>
      <c r="F159" s="286"/>
      <c r="G159" s="287"/>
      <c r="H159" s="288"/>
      <c r="I159" s="289"/>
      <c r="J159" s="290"/>
      <c r="K159" s="291"/>
      <c r="O159" s="292">
        <v>1</v>
      </c>
    </row>
    <row r="160" spans="1:80">
      <c r="A160" s="293">
        <v>48</v>
      </c>
      <c r="B160" s="294" t="s">
        <v>555</v>
      </c>
      <c r="C160" s="295" t="s">
        <v>556</v>
      </c>
      <c r="D160" s="296" t="s">
        <v>181</v>
      </c>
      <c r="E160" s="297">
        <v>1</v>
      </c>
      <c r="F160" s="297">
        <v>0</v>
      </c>
      <c r="G160" s="298">
        <f>E160*F160</f>
        <v>0</v>
      </c>
      <c r="H160" s="299">
        <v>0</v>
      </c>
      <c r="I160" s="300">
        <f>E160*H160</f>
        <v>0</v>
      </c>
      <c r="J160" s="299">
        <v>-8.2000000000000003E-2</v>
      </c>
      <c r="K160" s="300">
        <f>E160*J160</f>
        <v>-8.2000000000000003E-2</v>
      </c>
      <c r="O160" s="292">
        <v>2</v>
      </c>
      <c r="AA160" s="261">
        <v>1</v>
      </c>
      <c r="AB160" s="261">
        <v>1</v>
      </c>
      <c r="AC160" s="261">
        <v>1</v>
      </c>
      <c r="AZ160" s="261">
        <v>1</v>
      </c>
      <c r="BA160" s="261">
        <f>IF(AZ160=1,G160,0)</f>
        <v>0</v>
      </c>
      <c r="BB160" s="261">
        <f>IF(AZ160=2,G160,0)</f>
        <v>0</v>
      </c>
      <c r="BC160" s="261">
        <f>IF(AZ160=3,G160,0)</f>
        <v>0</v>
      </c>
      <c r="BD160" s="261">
        <f>IF(AZ160=4,G160,0)</f>
        <v>0</v>
      </c>
      <c r="BE160" s="261">
        <f>IF(AZ160=5,G160,0)</f>
        <v>0</v>
      </c>
      <c r="CA160" s="292">
        <v>1</v>
      </c>
      <c r="CB160" s="292">
        <v>1</v>
      </c>
    </row>
    <row r="161" spans="1:80">
      <c r="A161" s="301"/>
      <c r="B161" s="302"/>
      <c r="C161" s="303" t="s">
        <v>429</v>
      </c>
      <c r="D161" s="304"/>
      <c r="E161" s="304"/>
      <c r="F161" s="304"/>
      <c r="G161" s="305"/>
      <c r="I161" s="306"/>
      <c r="K161" s="306"/>
      <c r="L161" s="307" t="s">
        <v>429</v>
      </c>
      <c r="O161" s="292">
        <v>3</v>
      </c>
    </row>
    <row r="162" spans="1:80">
      <c r="A162" s="316"/>
      <c r="B162" s="317" t="s">
        <v>99</v>
      </c>
      <c r="C162" s="318" t="s">
        <v>416</v>
      </c>
      <c r="D162" s="319"/>
      <c r="E162" s="320"/>
      <c r="F162" s="321"/>
      <c r="G162" s="322">
        <f>SUM(G159:G161)</f>
        <v>0</v>
      </c>
      <c r="H162" s="323"/>
      <c r="I162" s="324">
        <f>SUM(I159:I161)</f>
        <v>0</v>
      </c>
      <c r="J162" s="323"/>
      <c r="K162" s="324">
        <f>SUM(K159:K161)</f>
        <v>-8.2000000000000003E-2</v>
      </c>
      <c r="O162" s="292">
        <v>4</v>
      </c>
      <c r="BA162" s="325">
        <f>SUM(BA159:BA161)</f>
        <v>0</v>
      </c>
      <c r="BB162" s="325">
        <f>SUM(BB159:BB161)</f>
        <v>0</v>
      </c>
      <c r="BC162" s="325">
        <f>SUM(BC159:BC161)</f>
        <v>0</v>
      </c>
      <c r="BD162" s="325">
        <f>SUM(BD159:BD161)</f>
        <v>0</v>
      </c>
      <c r="BE162" s="325">
        <f>SUM(BE159:BE161)</f>
        <v>0</v>
      </c>
    </row>
    <row r="163" spans="1:80">
      <c r="A163" s="282" t="s">
        <v>97</v>
      </c>
      <c r="B163" s="283" t="s">
        <v>424</v>
      </c>
      <c r="C163" s="284" t="s">
        <v>425</v>
      </c>
      <c r="D163" s="285"/>
      <c r="E163" s="286"/>
      <c r="F163" s="286"/>
      <c r="G163" s="287"/>
      <c r="H163" s="288"/>
      <c r="I163" s="289"/>
      <c r="J163" s="290"/>
      <c r="K163" s="291"/>
      <c r="O163" s="292">
        <v>1</v>
      </c>
    </row>
    <row r="164" spans="1:80">
      <c r="A164" s="293">
        <v>49</v>
      </c>
      <c r="B164" s="294" t="s">
        <v>427</v>
      </c>
      <c r="C164" s="295" t="s">
        <v>428</v>
      </c>
      <c r="D164" s="296" t="s">
        <v>176</v>
      </c>
      <c r="E164" s="297">
        <v>3.5</v>
      </c>
      <c r="F164" s="297">
        <v>0</v>
      </c>
      <c r="G164" s="298">
        <f>E164*F164</f>
        <v>0</v>
      </c>
      <c r="H164" s="299">
        <v>0</v>
      </c>
      <c r="I164" s="300">
        <f>E164*H164</f>
        <v>0</v>
      </c>
      <c r="J164" s="299">
        <v>0</v>
      </c>
      <c r="K164" s="300">
        <f>E164*J164</f>
        <v>0</v>
      </c>
      <c r="O164" s="292">
        <v>2</v>
      </c>
      <c r="AA164" s="261">
        <v>1</v>
      </c>
      <c r="AB164" s="261">
        <v>1</v>
      </c>
      <c r="AC164" s="261">
        <v>1</v>
      </c>
      <c r="AZ164" s="261">
        <v>1</v>
      </c>
      <c r="BA164" s="261">
        <f>IF(AZ164=1,G164,0)</f>
        <v>0</v>
      </c>
      <c r="BB164" s="261">
        <f>IF(AZ164=2,G164,0)</f>
        <v>0</v>
      </c>
      <c r="BC164" s="261">
        <f>IF(AZ164=3,G164,0)</f>
        <v>0</v>
      </c>
      <c r="BD164" s="261">
        <f>IF(AZ164=4,G164,0)</f>
        <v>0</v>
      </c>
      <c r="BE164" s="261">
        <f>IF(AZ164=5,G164,0)</f>
        <v>0</v>
      </c>
      <c r="CA164" s="292">
        <v>1</v>
      </c>
      <c r="CB164" s="292">
        <v>1</v>
      </c>
    </row>
    <row r="165" spans="1:80">
      <c r="A165" s="301"/>
      <c r="B165" s="302"/>
      <c r="C165" s="303" t="s">
        <v>429</v>
      </c>
      <c r="D165" s="304"/>
      <c r="E165" s="304"/>
      <c r="F165" s="304"/>
      <c r="G165" s="305"/>
      <c r="I165" s="306"/>
      <c r="K165" s="306"/>
      <c r="L165" s="307" t="s">
        <v>429</v>
      </c>
      <c r="O165" s="292">
        <v>3</v>
      </c>
    </row>
    <row r="166" spans="1:80">
      <c r="A166" s="316"/>
      <c r="B166" s="317" t="s">
        <v>99</v>
      </c>
      <c r="C166" s="318" t="s">
        <v>426</v>
      </c>
      <c r="D166" s="319"/>
      <c r="E166" s="320"/>
      <c r="F166" s="321"/>
      <c r="G166" s="322">
        <f>SUM(G163:G165)</f>
        <v>0</v>
      </c>
      <c r="H166" s="323"/>
      <c r="I166" s="324">
        <f>SUM(I163:I165)</f>
        <v>0</v>
      </c>
      <c r="J166" s="323"/>
      <c r="K166" s="324">
        <f>SUM(K163:K165)</f>
        <v>0</v>
      </c>
      <c r="O166" s="292">
        <v>4</v>
      </c>
      <c r="BA166" s="325">
        <f>SUM(BA163:BA165)</f>
        <v>0</v>
      </c>
      <c r="BB166" s="325">
        <f>SUM(BB163:BB165)</f>
        <v>0</v>
      </c>
      <c r="BC166" s="325">
        <f>SUM(BC163:BC165)</f>
        <v>0</v>
      </c>
      <c r="BD166" s="325">
        <f>SUM(BD163:BD165)</f>
        <v>0</v>
      </c>
      <c r="BE166" s="325">
        <f>SUM(BE163:BE165)</f>
        <v>0</v>
      </c>
    </row>
    <row r="167" spans="1:80">
      <c r="A167" s="282" t="s">
        <v>97</v>
      </c>
      <c r="B167" s="283" t="s">
        <v>430</v>
      </c>
      <c r="C167" s="284" t="s">
        <v>431</v>
      </c>
      <c r="D167" s="285"/>
      <c r="E167" s="286"/>
      <c r="F167" s="286"/>
      <c r="G167" s="287"/>
      <c r="H167" s="288"/>
      <c r="I167" s="289"/>
      <c r="J167" s="290"/>
      <c r="K167" s="291"/>
      <c r="O167" s="292">
        <v>1</v>
      </c>
    </row>
    <row r="168" spans="1:80">
      <c r="A168" s="293">
        <v>50</v>
      </c>
      <c r="B168" s="294" t="s">
        <v>433</v>
      </c>
      <c r="C168" s="295" t="s">
        <v>434</v>
      </c>
      <c r="D168" s="296" t="s">
        <v>324</v>
      </c>
      <c r="E168" s="297">
        <v>71.453935884000003</v>
      </c>
      <c r="F168" s="297">
        <v>0</v>
      </c>
      <c r="G168" s="298">
        <f>E168*F168</f>
        <v>0</v>
      </c>
      <c r="H168" s="299">
        <v>0</v>
      </c>
      <c r="I168" s="300">
        <f>E168*H168</f>
        <v>0</v>
      </c>
      <c r="J168" s="299"/>
      <c r="K168" s="300">
        <f>E168*J168</f>
        <v>0</v>
      </c>
      <c r="O168" s="292">
        <v>2</v>
      </c>
      <c r="AA168" s="261">
        <v>7</v>
      </c>
      <c r="AB168" s="261">
        <v>1</v>
      </c>
      <c r="AC168" s="261">
        <v>2</v>
      </c>
      <c r="AZ168" s="261">
        <v>1</v>
      </c>
      <c r="BA168" s="261">
        <f>IF(AZ168=1,G168,0)</f>
        <v>0</v>
      </c>
      <c r="BB168" s="261">
        <f>IF(AZ168=2,G168,0)</f>
        <v>0</v>
      </c>
      <c r="BC168" s="261">
        <f>IF(AZ168=3,G168,0)</f>
        <v>0</v>
      </c>
      <c r="BD168" s="261">
        <f>IF(AZ168=4,G168,0)</f>
        <v>0</v>
      </c>
      <c r="BE168" s="261">
        <f>IF(AZ168=5,G168,0)</f>
        <v>0</v>
      </c>
      <c r="CA168" s="292">
        <v>7</v>
      </c>
      <c r="CB168" s="292">
        <v>1</v>
      </c>
    </row>
    <row r="169" spans="1:80">
      <c r="A169" s="316"/>
      <c r="B169" s="317" t="s">
        <v>99</v>
      </c>
      <c r="C169" s="318" t="s">
        <v>432</v>
      </c>
      <c r="D169" s="319"/>
      <c r="E169" s="320"/>
      <c r="F169" s="321"/>
      <c r="G169" s="322">
        <f>SUM(G167:G168)</f>
        <v>0</v>
      </c>
      <c r="H169" s="323"/>
      <c r="I169" s="324">
        <f>SUM(I167:I168)</f>
        <v>0</v>
      </c>
      <c r="J169" s="323"/>
      <c r="K169" s="324">
        <f>SUM(K167:K168)</f>
        <v>0</v>
      </c>
      <c r="O169" s="292">
        <v>4</v>
      </c>
      <c r="BA169" s="325">
        <f>SUM(BA167:BA168)</f>
        <v>0</v>
      </c>
      <c r="BB169" s="325">
        <f>SUM(BB167:BB168)</f>
        <v>0</v>
      </c>
      <c r="BC169" s="325">
        <f>SUM(BC167:BC168)</f>
        <v>0</v>
      </c>
      <c r="BD169" s="325">
        <f>SUM(BD167:BD168)</f>
        <v>0</v>
      </c>
      <c r="BE169" s="325">
        <f>SUM(BE167:BE168)</f>
        <v>0</v>
      </c>
    </row>
    <row r="170" spans="1:80">
      <c r="A170" s="282" t="s">
        <v>97</v>
      </c>
      <c r="B170" s="283" t="s">
        <v>435</v>
      </c>
      <c r="C170" s="284" t="s">
        <v>436</v>
      </c>
      <c r="D170" s="285"/>
      <c r="E170" s="286"/>
      <c r="F170" s="286"/>
      <c r="G170" s="287"/>
      <c r="H170" s="288"/>
      <c r="I170" s="289"/>
      <c r="J170" s="290"/>
      <c r="K170" s="291"/>
      <c r="O170" s="292">
        <v>1</v>
      </c>
    </row>
    <row r="171" spans="1:80">
      <c r="A171" s="293">
        <v>51</v>
      </c>
      <c r="B171" s="294" t="s">
        <v>438</v>
      </c>
      <c r="C171" s="295" t="s">
        <v>504</v>
      </c>
      <c r="D171" s="296" t="s">
        <v>98</v>
      </c>
      <c r="E171" s="297">
        <v>2</v>
      </c>
      <c r="F171" s="297">
        <v>0</v>
      </c>
      <c r="G171" s="298">
        <f>E171*F171</f>
        <v>0</v>
      </c>
      <c r="H171" s="299">
        <v>2.0000000000000001E-4</v>
      </c>
      <c r="I171" s="300">
        <f>E171*H171</f>
        <v>4.0000000000000002E-4</v>
      </c>
      <c r="J171" s="299">
        <v>0</v>
      </c>
      <c r="K171" s="300">
        <f>E171*J171</f>
        <v>0</v>
      </c>
      <c r="O171" s="292">
        <v>2</v>
      </c>
      <c r="AA171" s="261">
        <v>1</v>
      </c>
      <c r="AB171" s="261">
        <v>7</v>
      </c>
      <c r="AC171" s="261">
        <v>7</v>
      </c>
      <c r="AZ171" s="261">
        <v>2</v>
      </c>
      <c r="BA171" s="261">
        <f>IF(AZ171=1,G171,0)</f>
        <v>0</v>
      </c>
      <c r="BB171" s="261">
        <f>IF(AZ171=2,G171,0)</f>
        <v>0</v>
      </c>
      <c r="BC171" s="261">
        <f>IF(AZ171=3,G171,0)</f>
        <v>0</v>
      </c>
      <c r="BD171" s="261">
        <f>IF(AZ171=4,G171,0)</f>
        <v>0</v>
      </c>
      <c r="BE171" s="261">
        <f>IF(AZ171=5,G171,0)</f>
        <v>0</v>
      </c>
      <c r="CA171" s="292">
        <v>1</v>
      </c>
      <c r="CB171" s="292">
        <v>7</v>
      </c>
    </row>
    <row r="172" spans="1:80">
      <c r="A172" s="316"/>
      <c r="B172" s="317" t="s">
        <v>99</v>
      </c>
      <c r="C172" s="318" t="s">
        <v>437</v>
      </c>
      <c r="D172" s="319"/>
      <c r="E172" s="320"/>
      <c r="F172" s="321"/>
      <c r="G172" s="322">
        <f>SUM(G170:G171)</f>
        <v>0</v>
      </c>
      <c r="H172" s="323"/>
      <c r="I172" s="324">
        <f>SUM(I170:I171)</f>
        <v>4.0000000000000002E-4</v>
      </c>
      <c r="J172" s="323"/>
      <c r="K172" s="324">
        <f>SUM(K170:K171)</f>
        <v>0</v>
      </c>
      <c r="O172" s="292">
        <v>4</v>
      </c>
      <c r="BA172" s="325">
        <f>SUM(BA170:BA171)</f>
        <v>0</v>
      </c>
      <c r="BB172" s="325">
        <f>SUM(BB170:BB171)</f>
        <v>0</v>
      </c>
      <c r="BC172" s="325">
        <f>SUM(BC170:BC171)</f>
        <v>0</v>
      </c>
      <c r="BD172" s="325">
        <f>SUM(BD170:BD171)</f>
        <v>0</v>
      </c>
      <c r="BE172" s="325">
        <f>SUM(BE170:BE171)</f>
        <v>0</v>
      </c>
    </row>
    <row r="173" spans="1:80">
      <c r="A173" s="282" t="s">
        <v>97</v>
      </c>
      <c r="B173" s="283" t="s">
        <v>447</v>
      </c>
      <c r="C173" s="284" t="s">
        <v>448</v>
      </c>
      <c r="D173" s="285"/>
      <c r="E173" s="286"/>
      <c r="F173" s="286"/>
      <c r="G173" s="287"/>
      <c r="H173" s="288"/>
      <c r="I173" s="289"/>
      <c r="J173" s="290"/>
      <c r="K173" s="291"/>
      <c r="O173" s="292">
        <v>1</v>
      </c>
    </row>
    <row r="174" spans="1:80">
      <c r="A174" s="293">
        <v>52</v>
      </c>
      <c r="B174" s="294" t="s">
        <v>450</v>
      </c>
      <c r="C174" s="295" t="s">
        <v>451</v>
      </c>
      <c r="D174" s="296" t="s">
        <v>324</v>
      </c>
      <c r="E174" s="297">
        <v>15.965</v>
      </c>
      <c r="F174" s="297">
        <v>0</v>
      </c>
      <c r="G174" s="298">
        <f>E174*F174</f>
        <v>0</v>
      </c>
      <c r="H174" s="299">
        <v>0</v>
      </c>
      <c r="I174" s="300">
        <f>E174*H174</f>
        <v>0</v>
      </c>
      <c r="J174" s="299"/>
      <c r="K174" s="300">
        <f>E174*J174</f>
        <v>0</v>
      </c>
      <c r="O174" s="292">
        <v>2</v>
      </c>
      <c r="AA174" s="261">
        <v>8</v>
      </c>
      <c r="AB174" s="261">
        <v>0</v>
      </c>
      <c r="AC174" s="261">
        <v>3</v>
      </c>
      <c r="AZ174" s="261">
        <v>1</v>
      </c>
      <c r="BA174" s="261">
        <f>IF(AZ174=1,G174,0)</f>
        <v>0</v>
      </c>
      <c r="BB174" s="261">
        <f>IF(AZ174=2,G174,0)</f>
        <v>0</v>
      </c>
      <c r="BC174" s="261">
        <f>IF(AZ174=3,G174,0)</f>
        <v>0</v>
      </c>
      <c r="BD174" s="261">
        <f>IF(AZ174=4,G174,0)</f>
        <v>0</v>
      </c>
      <c r="BE174" s="261">
        <f>IF(AZ174=5,G174,0)</f>
        <v>0</v>
      </c>
      <c r="CA174" s="292">
        <v>8</v>
      </c>
      <c r="CB174" s="292">
        <v>0</v>
      </c>
    </row>
    <row r="175" spans="1:80">
      <c r="A175" s="293">
        <v>53</v>
      </c>
      <c r="B175" s="294" t="s">
        <v>452</v>
      </c>
      <c r="C175" s="295" t="s">
        <v>453</v>
      </c>
      <c r="D175" s="296" t="s">
        <v>324</v>
      </c>
      <c r="E175" s="297">
        <v>143.685</v>
      </c>
      <c r="F175" s="297">
        <v>0</v>
      </c>
      <c r="G175" s="298">
        <f>E175*F175</f>
        <v>0</v>
      </c>
      <c r="H175" s="299">
        <v>0</v>
      </c>
      <c r="I175" s="300">
        <f>E175*H175</f>
        <v>0</v>
      </c>
      <c r="J175" s="299"/>
      <c r="K175" s="300">
        <f>E175*J175</f>
        <v>0</v>
      </c>
      <c r="O175" s="292">
        <v>2</v>
      </c>
      <c r="AA175" s="261">
        <v>8</v>
      </c>
      <c r="AB175" s="261">
        <v>0</v>
      </c>
      <c r="AC175" s="261">
        <v>3</v>
      </c>
      <c r="AZ175" s="261">
        <v>1</v>
      </c>
      <c r="BA175" s="261">
        <f>IF(AZ175=1,G175,0)</f>
        <v>0</v>
      </c>
      <c r="BB175" s="261">
        <f>IF(AZ175=2,G175,0)</f>
        <v>0</v>
      </c>
      <c r="BC175" s="261">
        <f>IF(AZ175=3,G175,0)</f>
        <v>0</v>
      </c>
      <c r="BD175" s="261">
        <f>IF(AZ175=4,G175,0)</f>
        <v>0</v>
      </c>
      <c r="BE175" s="261">
        <f>IF(AZ175=5,G175,0)</f>
        <v>0</v>
      </c>
      <c r="CA175" s="292">
        <v>8</v>
      </c>
      <c r="CB175" s="292">
        <v>0</v>
      </c>
    </row>
    <row r="176" spans="1:80">
      <c r="A176" s="301"/>
      <c r="B176" s="302"/>
      <c r="C176" s="303"/>
      <c r="D176" s="304"/>
      <c r="E176" s="304"/>
      <c r="F176" s="304"/>
      <c r="G176" s="305"/>
      <c r="I176" s="306"/>
      <c r="K176" s="306"/>
      <c r="L176" s="307"/>
      <c r="O176" s="292">
        <v>3</v>
      </c>
    </row>
    <row r="177" spans="1:80">
      <c r="A177" s="293">
        <v>54</v>
      </c>
      <c r="B177" s="294" t="s">
        <v>454</v>
      </c>
      <c r="C177" s="295" t="s">
        <v>455</v>
      </c>
      <c r="D177" s="296" t="s">
        <v>324</v>
      </c>
      <c r="E177" s="297">
        <v>15.965</v>
      </c>
      <c r="F177" s="297">
        <v>0</v>
      </c>
      <c r="G177" s="298">
        <f>E177*F177</f>
        <v>0</v>
      </c>
      <c r="H177" s="299">
        <v>0</v>
      </c>
      <c r="I177" s="300">
        <f>E177*H177</f>
        <v>0</v>
      </c>
      <c r="J177" s="299"/>
      <c r="K177" s="300">
        <f>E177*J177</f>
        <v>0</v>
      </c>
      <c r="O177" s="292">
        <v>2</v>
      </c>
      <c r="AA177" s="261">
        <v>8</v>
      </c>
      <c r="AB177" s="261">
        <v>0</v>
      </c>
      <c r="AC177" s="261">
        <v>3</v>
      </c>
      <c r="AZ177" s="261">
        <v>1</v>
      </c>
      <c r="BA177" s="261">
        <f>IF(AZ177=1,G177,0)</f>
        <v>0</v>
      </c>
      <c r="BB177" s="261">
        <f>IF(AZ177=2,G177,0)</f>
        <v>0</v>
      </c>
      <c r="BC177" s="261">
        <f>IF(AZ177=3,G177,0)</f>
        <v>0</v>
      </c>
      <c r="BD177" s="261">
        <f>IF(AZ177=4,G177,0)</f>
        <v>0</v>
      </c>
      <c r="BE177" s="261">
        <f>IF(AZ177=5,G177,0)</f>
        <v>0</v>
      </c>
      <c r="CA177" s="292">
        <v>8</v>
      </c>
      <c r="CB177" s="292">
        <v>0</v>
      </c>
    </row>
    <row r="178" spans="1:80">
      <c r="A178" s="316"/>
      <c r="B178" s="317" t="s">
        <v>99</v>
      </c>
      <c r="C178" s="318" t="s">
        <v>449</v>
      </c>
      <c r="D178" s="319"/>
      <c r="E178" s="320"/>
      <c r="F178" s="321"/>
      <c r="G178" s="322">
        <f>SUM(G173:G177)</f>
        <v>0</v>
      </c>
      <c r="H178" s="323"/>
      <c r="I178" s="324">
        <f>SUM(I173:I177)</f>
        <v>0</v>
      </c>
      <c r="J178" s="323"/>
      <c r="K178" s="324">
        <f>SUM(K173:K177)</f>
        <v>0</v>
      </c>
      <c r="O178" s="292">
        <v>4</v>
      </c>
      <c r="BA178" s="325">
        <f>SUM(BA173:BA177)</f>
        <v>0</v>
      </c>
      <c r="BB178" s="325">
        <f>SUM(BB173:BB177)</f>
        <v>0</v>
      </c>
      <c r="BC178" s="325">
        <f>SUM(BC173:BC177)</f>
        <v>0</v>
      </c>
      <c r="BD178" s="325">
        <f>SUM(BD173:BD177)</f>
        <v>0</v>
      </c>
      <c r="BE178" s="325">
        <f>SUM(BE173:BE177)</f>
        <v>0</v>
      </c>
    </row>
    <row r="179" spans="1:80">
      <c r="E179" s="261"/>
    </row>
    <row r="180" spans="1:80">
      <c r="E180" s="261"/>
    </row>
    <row r="181" spans="1:80">
      <c r="E181" s="261"/>
    </row>
    <row r="182" spans="1:80">
      <c r="E182" s="261"/>
    </row>
    <row r="183" spans="1:80">
      <c r="E183" s="261"/>
    </row>
    <row r="184" spans="1:80">
      <c r="E184" s="261"/>
    </row>
    <row r="185" spans="1:80">
      <c r="E185" s="261"/>
    </row>
    <row r="186" spans="1:80">
      <c r="E186" s="261"/>
    </row>
    <row r="187" spans="1:80">
      <c r="E187" s="261"/>
    </row>
    <row r="188" spans="1:80">
      <c r="E188" s="261"/>
    </row>
    <row r="189" spans="1:80">
      <c r="E189" s="261"/>
    </row>
    <row r="190" spans="1:80">
      <c r="E190" s="261"/>
    </row>
    <row r="191" spans="1:80">
      <c r="E191" s="261"/>
    </row>
    <row r="192" spans="1:80">
      <c r="E192" s="261"/>
    </row>
    <row r="193" spans="1:7">
      <c r="E193" s="261"/>
    </row>
    <row r="194" spans="1:7">
      <c r="E194" s="261"/>
    </row>
    <row r="195" spans="1:7">
      <c r="E195" s="261"/>
    </row>
    <row r="196" spans="1:7">
      <c r="E196" s="261"/>
    </row>
    <row r="197" spans="1:7">
      <c r="E197" s="261"/>
    </row>
    <row r="198" spans="1:7">
      <c r="E198" s="261"/>
    </row>
    <row r="199" spans="1:7">
      <c r="E199" s="261"/>
    </row>
    <row r="200" spans="1:7">
      <c r="E200" s="261"/>
    </row>
    <row r="201" spans="1:7">
      <c r="E201" s="261"/>
    </row>
    <row r="202" spans="1:7">
      <c r="A202" s="315"/>
      <c r="B202" s="315"/>
      <c r="C202" s="315"/>
      <c r="D202" s="315"/>
      <c r="E202" s="315"/>
      <c r="F202" s="315"/>
      <c r="G202" s="315"/>
    </row>
    <row r="203" spans="1:7">
      <c r="A203" s="315"/>
      <c r="B203" s="315"/>
      <c r="C203" s="315"/>
      <c r="D203" s="315"/>
      <c r="E203" s="315"/>
      <c r="F203" s="315"/>
      <c r="G203" s="315"/>
    </row>
    <row r="204" spans="1:7">
      <c r="A204" s="315"/>
      <c r="B204" s="315"/>
      <c r="C204" s="315"/>
      <c r="D204" s="315"/>
      <c r="E204" s="315"/>
      <c r="F204" s="315"/>
      <c r="G204" s="315"/>
    </row>
    <row r="205" spans="1:7">
      <c r="A205" s="315"/>
      <c r="B205" s="315"/>
      <c r="C205" s="315"/>
      <c r="D205" s="315"/>
      <c r="E205" s="315"/>
      <c r="F205" s="315"/>
      <c r="G205" s="315"/>
    </row>
    <row r="206" spans="1:7">
      <c r="E206" s="261"/>
    </row>
    <row r="207" spans="1:7">
      <c r="E207" s="261"/>
    </row>
    <row r="208" spans="1:7">
      <c r="E208" s="261"/>
    </row>
    <row r="209" spans="5:5">
      <c r="E209" s="261"/>
    </row>
    <row r="210" spans="5:5">
      <c r="E210" s="261"/>
    </row>
    <row r="211" spans="5:5">
      <c r="E211" s="261"/>
    </row>
    <row r="212" spans="5:5">
      <c r="E212" s="261"/>
    </row>
    <row r="213" spans="5:5">
      <c r="E213" s="261"/>
    </row>
    <row r="214" spans="5:5">
      <c r="E214" s="261"/>
    </row>
    <row r="215" spans="5:5">
      <c r="E215" s="261"/>
    </row>
    <row r="216" spans="5:5">
      <c r="E216" s="261"/>
    </row>
    <row r="217" spans="5:5">
      <c r="E217" s="261"/>
    </row>
    <row r="218" spans="5:5">
      <c r="E218" s="261"/>
    </row>
    <row r="219" spans="5:5">
      <c r="E219" s="261"/>
    </row>
    <row r="220" spans="5:5">
      <c r="E220" s="261"/>
    </row>
    <row r="221" spans="5:5">
      <c r="E221" s="261"/>
    </row>
    <row r="222" spans="5:5">
      <c r="E222" s="261"/>
    </row>
    <row r="223" spans="5:5">
      <c r="E223" s="261"/>
    </row>
    <row r="224" spans="5:5">
      <c r="E224" s="261"/>
    </row>
    <row r="225" spans="1:7">
      <c r="E225" s="261"/>
    </row>
    <row r="226" spans="1:7">
      <c r="E226" s="261"/>
    </row>
    <row r="227" spans="1:7">
      <c r="E227" s="261"/>
    </row>
    <row r="228" spans="1:7">
      <c r="E228" s="261"/>
    </row>
    <row r="229" spans="1:7">
      <c r="E229" s="261"/>
    </row>
    <row r="230" spans="1:7">
      <c r="E230" s="261"/>
    </row>
    <row r="231" spans="1:7">
      <c r="E231" s="261"/>
    </row>
    <row r="232" spans="1:7">
      <c r="E232" s="261"/>
    </row>
    <row r="233" spans="1:7">
      <c r="E233" s="261"/>
    </row>
    <row r="234" spans="1:7">
      <c r="E234" s="261"/>
    </row>
    <row r="235" spans="1:7">
      <c r="E235" s="261"/>
    </row>
    <row r="236" spans="1:7">
      <c r="E236" s="261"/>
    </row>
    <row r="237" spans="1:7">
      <c r="A237" s="326"/>
      <c r="B237" s="326"/>
    </row>
    <row r="238" spans="1:7">
      <c r="A238" s="315"/>
      <c r="B238" s="315"/>
      <c r="C238" s="327"/>
      <c r="D238" s="327"/>
      <c r="E238" s="328"/>
      <c r="F238" s="327"/>
      <c r="G238" s="329"/>
    </row>
    <row r="239" spans="1:7">
      <c r="A239" s="330"/>
      <c r="B239" s="330"/>
      <c r="C239" s="315"/>
      <c r="D239" s="315"/>
      <c r="E239" s="331"/>
      <c r="F239" s="315"/>
      <c r="G239" s="315"/>
    </row>
    <row r="240" spans="1:7">
      <c r="A240" s="315"/>
      <c r="B240" s="315"/>
      <c r="C240" s="315"/>
      <c r="D240" s="315"/>
      <c r="E240" s="331"/>
      <c r="F240" s="315"/>
      <c r="G240" s="315"/>
    </row>
    <row r="241" spans="1:7">
      <c r="A241" s="315"/>
      <c r="B241" s="315"/>
      <c r="C241" s="315"/>
      <c r="D241" s="315"/>
      <c r="E241" s="331"/>
      <c r="F241" s="315"/>
      <c r="G241" s="315"/>
    </row>
    <row r="242" spans="1:7">
      <c r="A242" s="315"/>
      <c r="B242" s="315"/>
      <c r="C242" s="315"/>
      <c r="D242" s="315"/>
      <c r="E242" s="331"/>
      <c r="F242" s="315"/>
      <c r="G242" s="315"/>
    </row>
    <row r="243" spans="1:7">
      <c r="A243" s="315"/>
      <c r="B243" s="315"/>
      <c r="C243" s="315"/>
      <c r="D243" s="315"/>
      <c r="E243" s="331"/>
      <c r="F243" s="315"/>
      <c r="G243" s="315"/>
    </row>
    <row r="244" spans="1:7">
      <c r="A244" s="315"/>
      <c r="B244" s="315"/>
      <c r="C244" s="315"/>
      <c r="D244" s="315"/>
      <c r="E244" s="331"/>
      <c r="F244" s="315"/>
      <c r="G244" s="315"/>
    </row>
    <row r="245" spans="1:7">
      <c r="A245" s="315"/>
      <c r="B245" s="315"/>
      <c r="C245" s="315"/>
      <c r="D245" s="315"/>
      <c r="E245" s="331"/>
      <c r="F245" s="315"/>
      <c r="G245" s="315"/>
    </row>
    <row r="246" spans="1:7">
      <c r="A246" s="315"/>
      <c r="B246" s="315"/>
      <c r="C246" s="315"/>
      <c r="D246" s="315"/>
      <c r="E246" s="331"/>
      <c r="F246" s="315"/>
      <c r="G246" s="315"/>
    </row>
    <row r="247" spans="1:7">
      <c r="A247" s="315"/>
      <c r="B247" s="315"/>
      <c r="C247" s="315"/>
      <c r="D247" s="315"/>
      <c r="E247" s="331"/>
      <c r="F247" s="315"/>
      <c r="G247" s="315"/>
    </row>
    <row r="248" spans="1:7">
      <c r="A248" s="315"/>
      <c r="B248" s="315"/>
      <c r="C248" s="315"/>
      <c r="D248" s="315"/>
      <c r="E248" s="331"/>
      <c r="F248" s="315"/>
      <c r="G248" s="315"/>
    </row>
    <row r="249" spans="1:7">
      <c r="A249" s="315"/>
      <c r="B249" s="315"/>
      <c r="C249" s="315"/>
      <c r="D249" s="315"/>
      <c r="E249" s="331"/>
      <c r="F249" s="315"/>
      <c r="G249" s="315"/>
    </row>
    <row r="250" spans="1:7">
      <c r="A250" s="315"/>
      <c r="B250" s="315"/>
      <c r="C250" s="315"/>
      <c r="D250" s="315"/>
      <c r="E250" s="331"/>
      <c r="F250" s="315"/>
      <c r="G250" s="315"/>
    </row>
    <row r="251" spans="1:7">
      <c r="A251" s="315"/>
      <c r="B251" s="315"/>
      <c r="C251" s="315"/>
      <c r="D251" s="315"/>
      <c r="E251" s="331"/>
      <c r="F251" s="315"/>
      <c r="G251" s="315"/>
    </row>
  </sheetData>
  <mergeCells count="80">
    <mergeCell ref="C176:G176"/>
    <mergeCell ref="C165:G165"/>
    <mergeCell ref="C161:G161"/>
    <mergeCell ref="C146:D146"/>
    <mergeCell ref="C148:D148"/>
    <mergeCell ref="C150:D150"/>
    <mergeCell ref="C154:G154"/>
    <mergeCell ref="C134:D134"/>
    <mergeCell ref="C135:D135"/>
    <mergeCell ref="C139:G139"/>
    <mergeCell ref="C141:G141"/>
    <mergeCell ref="C143:D143"/>
    <mergeCell ref="C145:G145"/>
    <mergeCell ref="C124:D124"/>
    <mergeCell ref="C127:D127"/>
    <mergeCell ref="C129:G129"/>
    <mergeCell ref="C130:D130"/>
    <mergeCell ref="C116:G116"/>
    <mergeCell ref="C120:G120"/>
    <mergeCell ref="C103:G103"/>
    <mergeCell ref="C104:D104"/>
    <mergeCell ref="C106:D106"/>
    <mergeCell ref="C108:G108"/>
    <mergeCell ref="C109:D109"/>
    <mergeCell ref="C111:G111"/>
    <mergeCell ref="C112:D112"/>
    <mergeCell ref="C98:G98"/>
    <mergeCell ref="C99:D99"/>
    <mergeCell ref="C84:D84"/>
    <mergeCell ref="C87:G87"/>
    <mergeCell ref="C89:D89"/>
    <mergeCell ref="C91:D91"/>
    <mergeCell ref="C68:D68"/>
    <mergeCell ref="C69:D69"/>
    <mergeCell ref="C74:D74"/>
    <mergeCell ref="C75:D75"/>
    <mergeCell ref="C76:D76"/>
    <mergeCell ref="C77:D77"/>
    <mergeCell ref="C78:D78"/>
    <mergeCell ref="C79:D79"/>
    <mergeCell ref="C55:D55"/>
    <mergeCell ref="C56:D56"/>
    <mergeCell ref="C61:D61"/>
    <mergeCell ref="C63:D63"/>
    <mergeCell ref="C64:D64"/>
    <mergeCell ref="C65:D65"/>
    <mergeCell ref="C66:D66"/>
    <mergeCell ref="C67:D67"/>
    <mergeCell ref="C47:D47"/>
    <mergeCell ref="C50:D50"/>
    <mergeCell ref="C51:D51"/>
    <mergeCell ref="C52:D52"/>
    <mergeCell ref="C53:D53"/>
    <mergeCell ref="C54:D54"/>
    <mergeCell ref="C41:D41"/>
    <mergeCell ref="C42:D42"/>
    <mergeCell ref="C43:D43"/>
    <mergeCell ref="C44:D44"/>
    <mergeCell ref="C45:D45"/>
    <mergeCell ref="C46:D46"/>
    <mergeCell ref="C34:D34"/>
    <mergeCell ref="C35:D35"/>
    <mergeCell ref="C37:G37"/>
    <mergeCell ref="C38:G38"/>
    <mergeCell ref="C39:G39"/>
    <mergeCell ref="C40:G40"/>
    <mergeCell ref="C25:D25"/>
    <mergeCell ref="C29:D29"/>
    <mergeCell ref="C30:D30"/>
    <mergeCell ref="C31:D31"/>
    <mergeCell ref="C32:D32"/>
    <mergeCell ref="C33:D33"/>
    <mergeCell ref="A1:G1"/>
    <mergeCell ref="A3:B3"/>
    <mergeCell ref="A4:B4"/>
    <mergeCell ref="E4:G4"/>
    <mergeCell ref="C11:G11"/>
    <mergeCell ref="C13:G13"/>
    <mergeCell ref="C15:D15"/>
    <mergeCell ref="C16:D16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codeName="List25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100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102</v>
      </c>
      <c r="D2" s="105" t="s">
        <v>559</v>
      </c>
      <c r="E2" s="106"/>
      <c r="F2" s="107" t="s">
        <v>33</v>
      </c>
      <c r="G2" s="108"/>
    </row>
    <row r="3" spans="1:57" ht="3" hidden="1" customHeight="1">
      <c r="A3" s="109"/>
      <c r="B3" s="110"/>
      <c r="C3" s="111"/>
      <c r="D3" s="111"/>
      <c r="E3" s="112"/>
      <c r="F3" s="113"/>
      <c r="G3" s="114"/>
    </row>
    <row r="4" spans="1:57" ht="12" customHeight="1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>
      <c r="A5" s="117" t="s">
        <v>558</v>
      </c>
      <c r="B5" s="118"/>
      <c r="C5" s="119" t="s">
        <v>559</v>
      </c>
      <c r="D5" s="120"/>
      <c r="E5" s="118"/>
      <c r="F5" s="113" t="s">
        <v>36</v>
      </c>
      <c r="G5" s="114"/>
    </row>
    <row r="6" spans="1:57" ht="12.95" customHeight="1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>
      <c r="A7" s="124" t="s">
        <v>102</v>
      </c>
      <c r="B7" s="125"/>
      <c r="C7" s="126" t="s">
        <v>103</v>
      </c>
      <c r="D7" s="127"/>
      <c r="E7" s="127"/>
      <c r="F7" s="128" t="s">
        <v>39</v>
      </c>
      <c r="G7" s="122">
        <f>IF(G6=0,,ROUND((F30+F32)/G6,1))</f>
        <v>0</v>
      </c>
    </row>
    <row r="8" spans="1:57">
      <c r="A8" s="129" t="s">
        <v>40</v>
      </c>
      <c r="B8" s="113"/>
      <c r="C8" s="130" t="s">
        <v>166</v>
      </c>
      <c r="D8" s="130"/>
      <c r="E8" s="131"/>
      <c r="F8" s="132" t="s">
        <v>41</v>
      </c>
      <c r="G8" s="133"/>
      <c r="H8" s="134"/>
      <c r="I8" s="135"/>
    </row>
    <row r="9" spans="1:57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>
      <c r="A10" s="129" t="s">
        <v>43</v>
      </c>
      <c r="B10" s="113"/>
      <c r="C10" s="130" t="s">
        <v>165</v>
      </c>
      <c r="D10" s="130"/>
      <c r="E10" s="130"/>
      <c r="F10" s="138"/>
      <c r="G10" s="139"/>
      <c r="H10" s="140"/>
    </row>
    <row r="11" spans="1:57" ht="13.5" customHeight="1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>
      <c r="A15" s="157"/>
      <c r="B15" s="158" t="s">
        <v>51</v>
      </c>
      <c r="C15" s="159">
        <f>'SO 04 42-2019 Rek'!E28</f>
        <v>0</v>
      </c>
      <c r="D15" s="160" t="str">
        <f>'SO 04 42-2019 Rek'!A33</f>
        <v>Ztížené výrobní podmínky</v>
      </c>
      <c r="E15" s="161"/>
      <c r="F15" s="162"/>
      <c r="G15" s="159">
        <f>'SO 04 42-2019 Rek'!I33</f>
        <v>0</v>
      </c>
    </row>
    <row r="16" spans="1:57" ht="15.95" customHeight="1">
      <c r="A16" s="157" t="s">
        <v>52</v>
      </c>
      <c r="B16" s="158" t="s">
        <v>53</v>
      </c>
      <c r="C16" s="159">
        <f>'SO 04 42-2019 Rek'!F28</f>
        <v>0</v>
      </c>
      <c r="D16" s="109" t="str">
        <f>'SO 04 42-2019 Rek'!A34</f>
        <v>Oborová přirážka</v>
      </c>
      <c r="E16" s="163"/>
      <c r="F16" s="164"/>
      <c r="G16" s="159">
        <f>'SO 04 42-2019 Rek'!I34</f>
        <v>0</v>
      </c>
    </row>
    <row r="17" spans="1:7" ht="15.95" customHeight="1">
      <c r="A17" s="157" t="s">
        <v>54</v>
      </c>
      <c r="B17" s="158" t="s">
        <v>55</v>
      </c>
      <c r="C17" s="159">
        <f>'SO 04 42-2019 Rek'!H28</f>
        <v>0</v>
      </c>
      <c r="D17" s="109" t="str">
        <f>'SO 04 42-2019 Rek'!A35</f>
        <v>Přesun stavebních kapacit</v>
      </c>
      <c r="E17" s="163"/>
      <c r="F17" s="164"/>
      <c r="G17" s="159">
        <f>'SO 04 42-2019 Rek'!I35</f>
        <v>0</v>
      </c>
    </row>
    <row r="18" spans="1:7" ht="15.95" customHeight="1">
      <c r="A18" s="165" t="s">
        <v>56</v>
      </c>
      <c r="B18" s="166" t="s">
        <v>57</v>
      </c>
      <c r="C18" s="159">
        <f>'SO 04 42-2019 Rek'!G28</f>
        <v>0</v>
      </c>
      <c r="D18" s="109" t="str">
        <f>'SO 04 42-2019 Rek'!A36</f>
        <v>Mimostaveništní doprava</v>
      </c>
      <c r="E18" s="163"/>
      <c r="F18" s="164"/>
      <c r="G18" s="159">
        <f>'SO 04 42-2019 Rek'!I36</f>
        <v>0</v>
      </c>
    </row>
    <row r="19" spans="1:7" ht="15.95" customHeight="1">
      <c r="A19" s="167" t="s">
        <v>58</v>
      </c>
      <c r="B19" s="158"/>
      <c r="C19" s="159">
        <f>SUM(C15:C18)</f>
        <v>0</v>
      </c>
      <c r="D19" s="109" t="str">
        <f>'SO 04 42-2019 Rek'!A37</f>
        <v>Zařízení staveniště</v>
      </c>
      <c r="E19" s="163"/>
      <c r="F19" s="164"/>
      <c r="G19" s="159">
        <f>'SO 04 42-2019 Rek'!I37</f>
        <v>0</v>
      </c>
    </row>
    <row r="20" spans="1:7" ht="15.95" customHeight="1">
      <c r="A20" s="167"/>
      <c r="B20" s="158"/>
      <c r="C20" s="159"/>
      <c r="D20" s="109" t="str">
        <f>'SO 04 42-2019 Rek'!A38</f>
        <v>Provoz investora</v>
      </c>
      <c r="E20" s="163"/>
      <c r="F20" s="164"/>
      <c r="G20" s="159">
        <f>'SO 04 42-2019 Rek'!I38</f>
        <v>0</v>
      </c>
    </row>
    <row r="21" spans="1:7" ht="15.95" customHeight="1">
      <c r="A21" s="167" t="s">
        <v>29</v>
      </c>
      <c r="B21" s="158"/>
      <c r="C21" s="159">
        <f>'SO 04 42-2019 Rek'!I28</f>
        <v>0</v>
      </c>
      <c r="D21" s="109" t="str">
        <f>'SO 04 42-2019 Rek'!A39</f>
        <v>Kompletační činnost (IČD)</v>
      </c>
      <c r="E21" s="163"/>
      <c r="F21" s="164"/>
      <c r="G21" s="159">
        <f>'SO 04 42-2019 Rek'!I39</f>
        <v>0</v>
      </c>
    </row>
    <row r="22" spans="1:7" ht="15.95" customHeight="1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'SO 04 42-2019 Rek'!H41</f>
        <v>0</v>
      </c>
    </row>
    <row r="24" spans="1:7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>
      <c r="A27" s="168"/>
      <c r="B27" s="184"/>
      <c r="C27" s="180"/>
      <c r="D27" s="137"/>
      <c r="F27" s="181"/>
      <c r="G27" s="182"/>
    </row>
    <row r="28" spans="1:7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>
      <c r="A29" s="168"/>
      <c r="B29" s="137"/>
      <c r="C29" s="186"/>
      <c r="D29" s="187"/>
      <c r="E29" s="186"/>
      <c r="F29" s="137"/>
      <c r="G29" s="182"/>
    </row>
    <row r="30" spans="1:7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codeName="List35"/>
  <dimension ref="A1:BE92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05" t="s">
        <v>2</v>
      </c>
      <c r="B1" s="206"/>
      <c r="C1" s="207" t="s">
        <v>104</v>
      </c>
      <c r="D1" s="208"/>
      <c r="E1" s="209"/>
      <c r="F1" s="208"/>
      <c r="G1" s="210" t="s">
        <v>75</v>
      </c>
      <c r="H1" s="211" t="s">
        <v>102</v>
      </c>
      <c r="I1" s="212"/>
    </row>
    <row r="2" spans="1:9" ht="13.5" thickBot="1">
      <c r="A2" s="213" t="s">
        <v>76</v>
      </c>
      <c r="B2" s="214"/>
      <c r="C2" s="215" t="s">
        <v>560</v>
      </c>
      <c r="D2" s="216"/>
      <c r="E2" s="217"/>
      <c r="F2" s="216"/>
      <c r="G2" s="218" t="s">
        <v>559</v>
      </c>
      <c r="H2" s="219"/>
      <c r="I2" s="220"/>
    </row>
    <row r="3" spans="1:9" ht="13.5" thickTop="1">
      <c r="F3" s="137"/>
    </row>
    <row r="4" spans="1:9" ht="19.5" customHeight="1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9" ht="13.5" thickBot="1"/>
    <row r="6" spans="1:9" s="137" customFormat="1" ht="13.5" thickBot="1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9" s="137" customFormat="1">
      <c r="A7" s="332" t="str">
        <f>'SO 04 42-2019 Pol'!B7</f>
        <v>11</v>
      </c>
      <c r="B7" s="70" t="str">
        <f>'SO 04 42-2019 Pol'!C7</f>
        <v>Přípravné a přidružené práce</v>
      </c>
      <c r="D7" s="230"/>
      <c r="E7" s="333">
        <f>'SO 04 42-2019 Pol'!BA24</f>
        <v>0</v>
      </c>
      <c r="F7" s="334">
        <f>'SO 04 42-2019 Pol'!BB24</f>
        <v>0</v>
      </c>
      <c r="G7" s="334">
        <f>'SO 04 42-2019 Pol'!BC24</f>
        <v>0</v>
      </c>
      <c r="H7" s="334">
        <f>'SO 04 42-2019 Pol'!BD24</f>
        <v>0</v>
      </c>
      <c r="I7" s="335">
        <f>'SO 04 42-2019 Pol'!BE24</f>
        <v>0</v>
      </c>
    </row>
    <row r="8" spans="1:9" s="137" customFormat="1">
      <c r="A8" s="332" t="str">
        <f>'SO 04 42-2019 Pol'!B25</f>
        <v>12</v>
      </c>
      <c r="B8" s="70" t="str">
        <f>'SO 04 42-2019 Pol'!C25</f>
        <v>Odkopávky a prokopávky</v>
      </c>
      <c r="D8" s="230"/>
      <c r="E8" s="333">
        <f>'SO 04 42-2019 Pol'!BA31</f>
        <v>0</v>
      </c>
      <c r="F8" s="334">
        <f>'SO 04 42-2019 Pol'!BB31</f>
        <v>0</v>
      </c>
      <c r="G8" s="334">
        <f>'SO 04 42-2019 Pol'!BC31</f>
        <v>0</v>
      </c>
      <c r="H8" s="334">
        <f>'SO 04 42-2019 Pol'!BD31</f>
        <v>0</v>
      </c>
      <c r="I8" s="335">
        <f>'SO 04 42-2019 Pol'!BE31</f>
        <v>0</v>
      </c>
    </row>
    <row r="9" spans="1:9" s="137" customFormat="1">
      <c r="A9" s="332" t="str">
        <f>'SO 04 42-2019 Pol'!B32</f>
        <v>13</v>
      </c>
      <c r="B9" s="70" t="str">
        <f>'SO 04 42-2019 Pol'!C32</f>
        <v>Hloubené vykopávky</v>
      </c>
      <c r="D9" s="230"/>
      <c r="E9" s="333">
        <f>'SO 04 42-2019 Pol'!BA72</f>
        <v>0</v>
      </c>
      <c r="F9" s="334">
        <f>'SO 04 42-2019 Pol'!BB72</f>
        <v>0</v>
      </c>
      <c r="G9" s="334">
        <f>'SO 04 42-2019 Pol'!BC72</f>
        <v>0</v>
      </c>
      <c r="H9" s="334">
        <f>'SO 04 42-2019 Pol'!BD72</f>
        <v>0</v>
      </c>
      <c r="I9" s="335">
        <f>'SO 04 42-2019 Pol'!BE72</f>
        <v>0</v>
      </c>
    </row>
    <row r="10" spans="1:9" s="137" customFormat="1">
      <c r="A10" s="332" t="str">
        <f>'SO 04 42-2019 Pol'!B73</f>
        <v>16</v>
      </c>
      <c r="B10" s="70" t="str">
        <f>'SO 04 42-2019 Pol'!C73</f>
        <v>Přemístění výkopku</v>
      </c>
      <c r="D10" s="230"/>
      <c r="E10" s="333">
        <f>'SO 04 42-2019 Pol'!BA86</f>
        <v>0</v>
      </c>
      <c r="F10" s="334">
        <f>'SO 04 42-2019 Pol'!BB86</f>
        <v>0</v>
      </c>
      <c r="G10" s="334">
        <f>'SO 04 42-2019 Pol'!BC86</f>
        <v>0</v>
      </c>
      <c r="H10" s="334">
        <f>'SO 04 42-2019 Pol'!BD86</f>
        <v>0</v>
      </c>
      <c r="I10" s="335">
        <f>'SO 04 42-2019 Pol'!BE86</f>
        <v>0</v>
      </c>
    </row>
    <row r="11" spans="1:9" s="137" customFormat="1">
      <c r="A11" s="332" t="str">
        <f>'SO 04 42-2019 Pol'!B87</f>
        <v>17</v>
      </c>
      <c r="B11" s="70" t="str">
        <f>'SO 04 42-2019 Pol'!C87</f>
        <v>Konstrukce ze zemin</v>
      </c>
      <c r="D11" s="230"/>
      <c r="E11" s="333">
        <f>'SO 04 42-2019 Pol'!BA97</f>
        <v>0</v>
      </c>
      <c r="F11" s="334">
        <f>'SO 04 42-2019 Pol'!BB97</f>
        <v>0</v>
      </c>
      <c r="G11" s="334">
        <f>'SO 04 42-2019 Pol'!BC97</f>
        <v>0</v>
      </c>
      <c r="H11" s="334">
        <f>'SO 04 42-2019 Pol'!BD97</f>
        <v>0</v>
      </c>
      <c r="I11" s="335">
        <f>'SO 04 42-2019 Pol'!BE97</f>
        <v>0</v>
      </c>
    </row>
    <row r="12" spans="1:9" s="137" customFormat="1">
      <c r="A12" s="332" t="str">
        <f>'SO 04 42-2019 Pol'!B98</f>
        <v>18</v>
      </c>
      <c r="B12" s="70" t="str">
        <f>'SO 04 42-2019 Pol'!C98</f>
        <v>Povrchové úpravy terénu</v>
      </c>
      <c r="D12" s="230"/>
      <c r="E12" s="333">
        <f>'SO 04 42-2019 Pol'!BA111</f>
        <v>0</v>
      </c>
      <c r="F12" s="334">
        <f>'SO 04 42-2019 Pol'!BB111</f>
        <v>0</v>
      </c>
      <c r="G12" s="334">
        <f>'SO 04 42-2019 Pol'!BC111</f>
        <v>0</v>
      </c>
      <c r="H12" s="334">
        <f>'SO 04 42-2019 Pol'!BD111</f>
        <v>0</v>
      </c>
      <c r="I12" s="335">
        <f>'SO 04 42-2019 Pol'!BE111</f>
        <v>0</v>
      </c>
    </row>
    <row r="13" spans="1:9" s="137" customFormat="1">
      <c r="A13" s="332" t="str">
        <f>'SO 04 42-2019 Pol'!B112</f>
        <v>19</v>
      </c>
      <c r="B13" s="70" t="str">
        <f>'SO 04 42-2019 Pol'!C112</f>
        <v>Hloubení pro podzemní stěny a doly</v>
      </c>
      <c r="D13" s="230"/>
      <c r="E13" s="333">
        <f>'SO 04 42-2019 Pol'!BA114</f>
        <v>0</v>
      </c>
      <c r="F13" s="334">
        <f>'SO 04 42-2019 Pol'!BB114</f>
        <v>0</v>
      </c>
      <c r="G13" s="334">
        <f>'SO 04 42-2019 Pol'!BC114</f>
        <v>0</v>
      </c>
      <c r="H13" s="334">
        <f>'SO 04 42-2019 Pol'!BD114</f>
        <v>0</v>
      </c>
      <c r="I13" s="335">
        <f>'SO 04 42-2019 Pol'!BE114</f>
        <v>0</v>
      </c>
    </row>
    <row r="14" spans="1:9" s="137" customFormat="1">
      <c r="A14" s="332" t="str">
        <f>'SO 04 42-2019 Pol'!B115</f>
        <v>21</v>
      </c>
      <c r="B14" s="70" t="str">
        <f>'SO 04 42-2019 Pol'!C115</f>
        <v>Úprava podloží a základ.spáry</v>
      </c>
      <c r="D14" s="230"/>
      <c r="E14" s="333">
        <f>'SO 04 42-2019 Pol'!BA119</f>
        <v>0</v>
      </c>
      <c r="F14" s="334">
        <f>'SO 04 42-2019 Pol'!BB119</f>
        <v>0</v>
      </c>
      <c r="G14" s="334">
        <f>'SO 04 42-2019 Pol'!BC119</f>
        <v>0</v>
      </c>
      <c r="H14" s="334">
        <f>'SO 04 42-2019 Pol'!BD119</f>
        <v>0</v>
      </c>
      <c r="I14" s="335">
        <f>'SO 04 42-2019 Pol'!BE119</f>
        <v>0</v>
      </c>
    </row>
    <row r="15" spans="1:9" s="137" customFormat="1">
      <c r="A15" s="332" t="str">
        <f>'SO 04 42-2019 Pol'!B120</f>
        <v>27</v>
      </c>
      <c r="B15" s="70" t="str">
        <f>'SO 04 42-2019 Pol'!C120</f>
        <v>Základy</v>
      </c>
      <c r="D15" s="230"/>
      <c r="E15" s="333">
        <f>'SO 04 42-2019 Pol'!BA132</f>
        <v>0</v>
      </c>
      <c r="F15" s="334">
        <f>'SO 04 42-2019 Pol'!BB132</f>
        <v>0</v>
      </c>
      <c r="G15" s="334">
        <f>'SO 04 42-2019 Pol'!BC132</f>
        <v>0</v>
      </c>
      <c r="H15" s="334">
        <f>'SO 04 42-2019 Pol'!BD132</f>
        <v>0</v>
      </c>
      <c r="I15" s="335">
        <f>'SO 04 42-2019 Pol'!BE132</f>
        <v>0</v>
      </c>
    </row>
    <row r="16" spans="1:9" s="137" customFormat="1">
      <c r="A16" s="332" t="str">
        <f>'SO 04 42-2019 Pol'!B133</f>
        <v>38</v>
      </c>
      <c r="B16" s="70" t="str">
        <f>'SO 04 42-2019 Pol'!C133</f>
        <v>Kompletní konstrukce</v>
      </c>
      <c r="D16" s="230"/>
      <c r="E16" s="333">
        <f>'SO 04 42-2019 Pol'!BA136</f>
        <v>0</v>
      </c>
      <c r="F16" s="334">
        <f>'SO 04 42-2019 Pol'!BB136</f>
        <v>0</v>
      </c>
      <c r="G16" s="334">
        <f>'SO 04 42-2019 Pol'!BC136</f>
        <v>0</v>
      </c>
      <c r="H16" s="334">
        <f>'SO 04 42-2019 Pol'!BD136</f>
        <v>0</v>
      </c>
      <c r="I16" s="335">
        <f>'SO 04 42-2019 Pol'!BE136</f>
        <v>0</v>
      </c>
    </row>
    <row r="17" spans="1:57" s="137" customFormat="1">
      <c r="A17" s="332" t="str">
        <f>'SO 04 42-2019 Pol'!B137</f>
        <v>56</v>
      </c>
      <c r="B17" s="70" t="str">
        <f>'SO 04 42-2019 Pol'!C137</f>
        <v>Podkladní vrstvy komunikací a zpevněných ploch</v>
      </c>
      <c r="D17" s="230"/>
      <c r="E17" s="333">
        <f>'SO 04 42-2019 Pol'!BA147</f>
        <v>0</v>
      </c>
      <c r="F17" s="334">
        <f>'SO 04 42-2019 Pol'!BB147</f>
        <v>0</v>
      </c>
      <c r="G17" s="334">
        <f>'SO 04 42-2019 Pol'!BC147</f>
        <v>0</v>
      </c>
      <c r="H17" s="334">
        <f>'SO 04 42-2019 Pol'!BD147</f>
        <v>0</v>
      </c>
      <c r="I17" s="335">
        <f>'SO 04 42-2019 Pol'!BE147</f>
        <v>0</v>
      </c>
    </row>
    <row r="18" spans="1:57" s="137" customFormat="1">
      <c r="A18" s="332" t="str">
        <f>'SO 04 42-2019 Pol'!B148</f>
        <v>57</v>
      </c>
      <c r="B18" s="70" t="str">
        <f>'SO 04 42-2019 Pol'!C148</f>
        <v>Kryty štěrkových a živičných komunikací</v>
      </c>
      <c r="D18" s="230"/>
      <c r="E18" s="333">
        <f>'SO 04 42-2019 Pol'!BA153</f>
        <v>0</v>
      </c>
      <c r="F18" s="334">
        <f>'SO 04 42-2019 Pol'!BB153</f>
        <v>0</v>
      </c>
      <c r="G18" s="334">
        <f>'SO 04 42-2019 Pol'!BC153</f>
        <v>0</v>
      </c>
      <c r="H18" s="334">
        <f>'SO 04 42-2019 Pol'!BD153</f>
        <v>0</v>
      </c>
      <c r="I18" s="335">
        <f>'SO 04 42-2019 Pol'!BE153</f>
        <v>0</v>
      </c>
    </row>
    <row r="19" spans="1:57" s="137" customFormat="1">
      <c r="A19" s="332" t="str">
        <f>'SO 04 42-2019 Pol'!B154</f>
        <v>59</v>
      </c>
      <c r="B19" s="70" t="str">
        <f>'SO 04 42-2019 Pol'!C154</f>
        <v>Dlažby a předlažby komunikací</v>
      </c>
      <c r="D19" s="230"/>
      <c r="E19" s="333">
        <f>'SO 04 42-2019 Pol'!BA162</f>
        <v>0</v>
      </c>
      <c r="F19" s="334">
        <f>'SO 04 42-2019 Pol'!BB162</f>
        <v>0</v>
      </c>
      <c r="G19" s="334">
        <f>'SO 04 42-2019 Pol'!BC162</f>
        <v>0</v>
      </c>
      <c r="H19" s="334">
        <f>'SO 04 42-2019 Pol'!BD162</f>
        <v>0</v>
      </c>
      <c r="I19" s="335">
        <f>'SO 04 42-2019 Pol'!BE162</f>
        <v>0</v>
      </c>
    </row>
    <row r="20" spans="1:57" s="137" customFormat="1">
      <c r="A20" s="332" t="str">
        <f>'SO 04 42-2019 Pol'!B163</f>
        <v>63</v>
      </c>
      <c r="B20" s="70" t="str">
        <f>'SO 04 42-2019 Pol'!C163</f>
        <v>Podlahy a podlahové konstrukce</v>
      </c>
      <c r="D20" s="230"/>
      <c r="E20" s="333">
        <f>'SO 04 42-2019 Pol'!BA167</f>
        <v>0</v>
      </c>
      <c r="F20" s="334">
        <f>'SO 04 42-2019 Pol'!BB167</f>
        <v>0</v>
      </c>
      <c r="G20" s="334">
        <f>'SO 04 42-2019 Pol'!BC167</f>
        <v>0</v>
      </c>
      <c r="H20" s="334">
        <f>'SO 04 42-2019 Pol'!BD167</f>
        <v>0</v>
      </c>
      <c r="I20" s="335">
        <f>'SO 04 42-2019 Pol'!BE167</f>
        <v>0</v>
      </c>
    </row>
    <row r="21" spans="1:57" s="137" customFormat="1">
      <c r="A21" s="332" t="str">
        <f>'SO 04 42-2019 Pol'!B168</f>
        <v>91</v>
      </c>
      <c r="B21" s="70" t="str">
        <f>'SO 04 42-2019 Pol'!C168</f>
        <v>Doplňující práce na komunikaci</v>
      </c>
      <c r="D21" s="230"/>
      <c r="E21" s="333">
        <f>'SO 04 42-2019 Pol'!BA193</f>
        <v>0</v>
      </c>
      <c r="F21" s="334">
        <f>'SO 04 42-2019 Pol'!BB193</f>
        <v>0</v>
      </c>
      <c r="G21" s="334">
        <f>'SO 04 42-2019 Pol'!BC193</f>
        <v>0</v>
      </c>
      <c r="H21" s="334">
        <f>'SO 04 42-2019 Pol'!BD193</f>
        <v>0</v>
      </c>
      <c r="I21" s="335">
        <f>'SO 04 42-2019 Pol'!BE193</f>
        <v>0</v>
      </c>
    </row>
    <row r="22" spans="1:57" s="137" customFormat="1">
      <c r="A22" s="332" t="str">
        <f>'SO 04 42-2019 Pol'!B194</f>
        <v>94</v>
      </c>
      <c r="B22" s="70" t="str">
        <f>'SO 04 42-2019 Pol'!C194</f>
        <v>Lešení a stavební výtahy</v>
      </c>
      <c r="D22" s="230"/>
      <c r="E22" s="333">
        <f>'SO 04 42-2019 Pol'!BA197</f>
        <v>0</v>
      </c>
      <c r="F22" s="334">
        <f>'SO 04 42-2019 Pol'!BB197</f>
        <v>0</v>
      </c>
      <c r="G22" s="334">
        <f>'SO 04 42-2019 Pol'!BC197</f>
        <v>0</v>
      </c>
      <c r="H22" s="334">
        <f>'SO 04 42-2019 Pol'!BD197</f>
        <v>0</v>
      </c>
      <c r="I22" s="335">
        <f>'SO 04 42-2019 Pol'!BE197</f>
        <v>0</v>
      </c>
    </row>
    <row r="23" spans="1:57" s="137" customFormat="1">
      <c r="A23" s="332" t="str">
        <f>'SO 04 42-2019 Pol'!B198</f>
        <v>95</v>
      </c>
      <c r="B23" s="70" t="str">
        <f>'SO 04 42-2019 Pol'!C198</f>
        <v>Dokončovací konstrukce na pozemních stavbách</v>
      </c>
      <c r="D23" s="230"/>
      <c r="E23" s="333">
        <f>'SO 04 42-2019 Pol'!BA201</f>
        <v>0</v>
      </c>
      <c r="F23" s="334">
        <f>'SO 04 42-2019 Pol'!BB201</f>
        <v>0</v>
      </c>
      <c r="G23" s="334">
        <f>'SO 04 42-2019 Pol'!BC201</f>
        <v>0</v>
      </c>
      <c r="H23" s="334">
        <f>'SO 04 42-2019 Pol'!BD201</f>
        <v>0</v>
      </c>
      <c r="I23" s="335">
        <f>'SO 04 42-2019 Pol'!BE201</f>
        <v>0</v>
      </c>
    </row>
    <row r="24" spans="1:57" s="137" customFormat="1">
      <c r="A24" s="332" t="str">
        <f>'SO 04 42-2019 Pol'!B202</f>
        <v>96</v>
      </c>
      <c r="B24" s="70" t="str">
        <f>'SO 04 42-2019 Pol'!C202</f>
        <v>Bourání konstrukcí</v>
      </c>
      <c r="D24" s="230"/>
      <c r="E24" s="333">
        <f>'SO 04 42-2019 Pol'!BA206</f>
        <v>0</v>
      </c>
      <c r="F24" s="334">
        <f>'SO 04 42-2019 Pol'!BB206</f>
        <v>0</v>
      </c>
      <c r="G24" s="334">
        <f>'SO 04 42-2019 Pol'!BC206</f>
        <v>0</v>
      </c>
      <c r="H24" s="334">
        <f>'SO 04 42-2019 Pol'!BD206</f>
        <v>0</v>
      </c>
      <c r="I24" s="335">
        <f>'SO 04 42-2019 Pol'!BE206</f>
        <v>0</v>
      </c>
    </row>
    <row r="25" spans="1:57" s="137" customFormat="1">
      <c r="A25" s="332" t="str">
        <f>'SO 04 42-2019 Pol'!B207</f>
        <v>99</v>
      </c>
      <c r="B25" s="70" t="str">
        <f>'SO 04 42-2019 Pol'!C207</f>
        <v>Staveništní přesun hmot</v>
      </c>
      <c r="D25" s="230"/>
      <c r="E25" s="333">
        <f>'SO 04 42-2019 Pol'!BA209</f>
        <v>0</v>
      </c>
      <c r="F25" s="334">
        <f>'SO 04 42-2019 Pol'!BB209</f>
        <v>0</v>
      </c>
      <c r="G25" s="334">
        <f>'SO 04 42-2019 Pol'!BC209</f>
        <v>0</v>
      </c>
      <c r="H25" s="334">
        <f>'SO 04 42-2019 Pol'!BD209</f>
        <v>0</v>
      </c>
      <c r="I25" s="335">
        <f>'SO 04 42-2019 Pol'!BE209</f>
        <v>0</v>
      </c>
    </row>
    <row r="26" spans="1:57" s="137" customFormat="1">
      <c r="A26" s="332" t="str">
        <f>'SO 04 42-2019 Pol'!B210</f>
        <v>792</v>
      </c>
      <c r="B26" s="70" t="str">
        <f>'SO 04 42-2019 Pol'!C210</f>
        <v>Mobiliář</v>
      </c>
      <c r="D26" s="230"/>
      <c r="E26" s="333">
        <f>'SO 04 42-2019 Pol'!BA213</f>
        <v>0</v>
      </c>
      <c r="F26" s="334">
        <f>'SO 04 42-2019 Pol'!BB213</f>
        <v>0</v>
      </c>
      <c r="G26" s="334">
        <f>'SO 04 42-2019 Pol'!BC213</f>
        <v>0</v>
      </c>
      <c r="H26" s="334">
        <f>'SO 04 42-2019 Pol'!BD213</f>
        <v>0</v>
      </c>
      <c r="I26" s="335">
        <f>'SO 04 42-2019 Pol'!BE213</f>
        <v>0</v>
      </c>
    </row>
    <row r="27" spans="1:57" s="137" customFormat="1" ht="13.5" thickBot="1">
      <c r="A27" s="332" t="str">
        <f>'SO 04 42-2019 Pol'!B214</f>
        <v>D96</v>
      </c>
      <c r="B27" s="70" t="str">
        <f>'SO 04 42-2019 Pol'!C214</f>
        <v>Přesuny suti a vybouraných hmot</v>
      </c>
      <c r="D27" s="230"/>
      <c r="E27" s="333">
        <f>'SO 04 42-2019 Pol'!BA219</f>
        <v>0</v>
      </c>
      <c r="F27" s="334">
        <f>'SO 04 42-2019 Pol'!BB219</f>
        <v>0</v>
      </c>
      <c r="G27" s="334">
        <f>'SO 04 42-2019 Pol'!BC219</f>
        <v>0</v>
      </c>
      <c r="H27" s="334">
        <f>'SO 04 42-2019 Pol'!BD219</f>
        <v>0</v>
      </c>
      <c r="I27" s="335">
        <f>'SO 04 42-2019 Pol'!BE219</f>
        <v>0</v>
      </c>
    </row>
    <row r="28" spans="1:57" s="14" customFormat="1" ht="13.5" thickBot="1">
      <c r="A28" s="231"/>
      <c r="B28" s="232" t="s">
        <v>79</v>
      </c>
      <c r="C28" s="232"/>
      <c r="D28" s="233"/>
      <c r="E28" s="234">
        <f>SUM(E7:E27)</f>
        <v>0</v>
      </c>
      <c r="F28" s="235">
        <f>SUM(F7:F27)</f>
        <v>0</v>
      </c>
      <c r="G28" s="235">
        <f>SUM(G7:G27)</f>
        <v>0</v>
      </c>
      <c r="H28" s="235">
        <f>SUM(H7:H27)</f>
        <v>0</v>
      </c>
      <c r="I28" s="236">
        <f>SUM(I7:I27)</f>
        <v>0</v>
      </c>
    </row>
    <row r="29" spans="1:57">
      <c r="A29" s="137"/>
      <c r="B29" s="137"/>
      <c r="C29" s="137"/>
      <c r="D29" s="137"/>
      <c r="E29" s="137"/>
      <c r="F29" s="137"/>
      <c r="G29" s="137"/>
      <c r="H29" s="137"/>
      <c r="I29" s="137"/>
    </row>
    <row r="30" spans="1:57" ht="19.5" customHeight="1">
      <c r="A30" s="222" t="s">
        <v>80</v>
      </c>
      <c r="B30" s="222"/>
      <c r="C30" s="222"/>
      <c r="D30" s="222"/>
      <c r="E30" s="222"/>
      <c r="F30" s="222"/>
      <c r="G30" s="237"/>
      <c r="H30" s="222"/>
      <c r="I30" s="222"/>
      <c r="BA30" s="143"/>
      <c r="BB30" s="143"/>
      <c r="BC30" s="143"/>
      <c r="BD30" s="143"/>
      <c r="BE30" s="143"/>
    </row>
    <row r="31" spans="1:57" ht="13.5" thickBot="1"/>
    <row r="32" spans="1:57">
      <c r="A32" s="175" t="s">
        <v>81</v>
      </c>
      <c r="B32" s="176"/>
      <c r="C32" s="176"/>
      <c r="D32" s="238"/>
      <c r="E32" s="239" t="s">
        <v>82</v>
      </c>
      <c r="F32" s="240" t="s">
        <v>12</v>
      </c>
      <c r="G32" s="241" t="s">
        <v>83</v>
      </c>
      <c r="H32" s="242"/>
      <c r="I32" s="243" t="s">
        <v>82</v>
      </c>
    </row>
    <row r="33" spans="1:53">
      <c r="A33" s="167" t="s">
        <v>157</v>
      </c>
      <c r="B33" s="158"/>
      <c r="C33" s="158"/>
      <c r="D33" s="244"/>
      <c r="E33" s="245"/>
      <c r="F33" s="246"/>
      <c r="G33" s="247">
        <v>0</v>
      </c>
      <c r="H33" s="248"/>
      <c r="I33" s="249">
        <f>E33+F33*G33/100</f>
        <v>0</v>
      </c>
      <c r="BA33" s="1">
        <v>0</v>
      </c>
    </row>
    <row r="34" spans="1:53">
      <c r="A34" s="167" t="s">
        <v>158</v>
      </c>
      <c r="B34" s="158"/>
      <c r="C34" s="158"/>
      <c r="D34" s="244"/>
      <c r="E34" s="245"/>
      <c r="F34" s="246"/>
      <c r="G34" s="247">
        <v>0</v>
      </c>
      <c r="H34" s="248"/>
      <c r="I34" s="249">
        <f>E34+F34*G34/100</f>
        <v>0</v>
      </c>
      <c r="BA34" s="1">
        <v>0</v>
      </c>
    </row>
    <row r="35" spans="1:53">
      <c r="A35" s="167" t="s">
        <v>159</v>
      </c>
      <c r="B35" s="158"/>
      <c r="C35" s="158"/>
      <c r="D35" s="244"/>
      <c r="E35" s="245"/>
      <c r="F35" s="246"/>
      <c r="G35" s="247">
        <v>0</v>
      </c>
      <c r="H35" s="248"/>
      <c r="I35" s="249">
        <f>E35+F35*G35/100</f>
        <v>0</v>
      </c>
      <c r="BA35" s="1">
        <v>0</v>
      </c>
    </row>
    <row r="36" spans="1:53">
      <c r="A36" s="167" t="s">
        <v>160</v>
      </c>
      <c r="B36" s="158"/>
      <c r="C36" s="158"/>
      <c r="D36" s="244"/>
      <c r="E36" s="245"/>
      <c r="F36" s="246"/>
      <c r="G36" s="247">
        <v>0</v>
      </c>
      <c r="H36" s="248"/>
      <c r="I36" s="249">
        <f>E36+F36*G36/100</f>
        <v>0</v>
      </c>
      <c r="BA36" s="1">
        <v>0</v>
      </c>
    </row>
    <row r="37" spans="1:53">
      <c r="A37" s="167" t="s">
        <v>161</v>
      </c>
      <c r="B37" s="158"/>
      <c r="C37" s="158"/>
      <c r="D37" s="244"/>
      <c r="E37" s="245"/>
      <c r="F37" s="246"/>
      <c r="G37" s="247">
        <v>0</v>
      </c>
      <c r="H37" s="248"/>
      <c r="I37" s="249">
        <f>E37+F37*G37/100</f>
        <v>0</v>
      </c>
      <c r="BA37" s="1">
        <v>1</v>
      </c>
    </row>
    <row r="38" spans="1:53">
      <c r="A38" s="167" t="s">
        <v>162</v>
      </c>
      <c r="B38" s="158"/>
      <c r="C38" s="158"/>
      <c r="D38" s="244"/>
      <c r="E38" s="245"/>
      <c r="F38" s="246"/>
      <c r="G38" s="247">
        <v>0</v>
      </c>
      <c r="H38" s="248"/>
      <c r="I38" s="249">
        <f>E38+F38*G38/100</f>
        <v>0</v>
      </c>
      <c r="BA38" s="1">
        <v>1</v>
      </c>
    </row>
    <row r="39" spans="1:53">
      <c r="A39" s="167" t="s">
        <v>163</v>
      </c>
      <c r="B39" s="158"/>
      <c r="C39" s="158"/>
      <c r="D39" s="244"/>
      <c r="E39" s="245"/>
      <c r="F39" s="246"/>
      <c r="G39" s="247">
        <v>0</v>
      </c>
      <c r="H39" s="248"/>
      <c r="I39" s="249">
        <f>E39+F39*G39/100</f>
        <v>0</v>
      </c>
      <c r="BA39" s="1">
        <v>2</v>
      </c>
    </row>
    <row r="40" spans="1:53">
      <c r="A40" s="167" t="s">
        <v>164</v>
      </c>
      <c r="B40" s="158"/>
      <c r="C40" s="158"/>
      <c r="D40" s="244"/>
      <c r="E40" s="245"/>
      <c r="F40" s="246"/>
      <c r="G40" s="247">
        <v>0</v>
      </c>
      <c r="H40" s="248"/>
      <c r="I40" s="249">
        <f>E40+F40*G40/100</f>
        <v>0</v>
      </c>
      <c r="BA40" s="1">
        <v>2</v>
      </c>
    </row>
    <row r="41" spans="1:53" ht="13.5" thickBot="1">
      <c r="A41" s="250"/>
      <c r="B41" s="251" t="s">
        <v>84</v>
      </c>
      <c r="C41" s="252"/>
      <c r="D41" s="253"/>
      <c r="E41" s="254"/>
      <c r="F41" s="255"/>
      <c r="G41" s="255"/>
      <c r="H41" s="256">
        <f>SUM(I33:I40)</f>
        <v>0</v>
      </c>
      <c r="I41" s="257"/>
    </row>
    <row r="43" spans="1:53">
      <c r="B43" s="14"/>
      <c r="F43" s="258"/>
      <c r="G43" s="259"/>
      <c r="H43" s="259"/>
      <c r="I43" s="54"/>
    </row>
    <row r="44" spans="1:53">
      <c r="F44" s="258"/>
      <c r="G44" s="259"/>
      <c r="H44" s="259"/>
      <c r="I44" s="54"/>
    </row>
    <row r="45" spans="1:53">
      <c r="F45" s="258"/>
      <c r="G45" s="259"/>
      <c r="H45" s="259"/>
      <c r="I45" s="54"/>
    </row>
    <row r="46" spans="1:53">
      <c r="F46" s="258"/>
      <c r="G46" s="259"/>
      <c r="H46" s="259"/>
      <c r="I46" s="54"/>
    </row>
    <row r="47" spans="1:53">
      <c r="F47" s="258"/>
      <c r="G47" s="259"/>
      <c r="H47" s="259"/>
      <c r="I47" s="54"/>
    </row>
    <row r="48" spans="1:53">
      <c r="F48" s="258"/>
      <c r="G48" s="259"/>
      <c r="H48" s="259"/>
      <c r="I48" s="54"/>
    </row>
    <row r="49" spans="6:9">
      <c r="F49" s="258"/>
      <c r="G49" s="259"/>
      <c r="H49" s="259"/>
      <c r="I49" s="54"/>
    </row>
    <row r="50" spans="6:9">
      <c r="F50" s="258"/>
      <c r="G50" s="259"/>
      <c r="H50" s="259"/>
      <c r="I50" s="54"/>
    </row>
    <row r="51" spans="6:9">
      <c r="F51" s="258"/>
      <c r="G51" s="259"/>
      <c r="H51" s="259"/>
      <c r="I51" s="54"/>
    </row>
    <row r="52" spans="6:9">
      <c r="F52" s="258"/>
      <c r="G52" s="259"/>
      <c r="H52" s="259"/>
      <c r="I52" s="54"/>
    </row>
    <row r="53" spans="6:9">
      <c r="F53" s="258"/>
      <c r="G53" s="259"/>
      <c r="H53" s="259"/>
      <c r="I53" s="54"/>
    </row>
    <row r="54" spans="6:9">
      <c r="F54" s="258"/>
      <c r="G54" s="259"/>
      <c r="H54" s="259"/>
      <c r="I54" s="54"/>
    </row>
    <row r="55" spans="6:9">
      <c r="F55" s="258"/>
      <c r="G55" s="259"/>
      <c r="H55" s="259"/>
      <c r="I55" s="54"/>
    </row>
    <row r="56" spans="6:9">
      <c r="F56" s="258"/>
      <c r="G56" s="259"/>
      <c r="H56" s="259"/>
      <c r="I56" s="54"/>
    </row>
    <row r="57" spans="6:9">
      <c r="F57" s="258"/>
      <c r="G57" s="259"/>
      <c r="H57" s="259"/>
      <c r="I57" s="54"/>
    </row>
    <row r="58" spans="6:9">
      <c r="F58" s="258"/>
      <c r="G58" s="259"/>
      <c r="H58" s="259"/>
      <c r="I58" s="54"/>
    </row>
    <row r="59" spans="6:9">
      <c r="F59" s="258"/>
      <c r="G59" s="259"/>
      <c r="H59" s="259"/>
      <c r="I59" s="54"/>
    </row>
    <row r="60" spans="6:9">
      <c r="F60" s="258"/>
      <c r="G60" s="259"/>
      <c r="H60" s="259"/>
      <c r="I60" s="54"/>
    </row>
    <row r="61" spans="6:9">
      <c r="F61" s="258"/>
      <c r="G61" s="259"/>
      <c r="H61" s="259"/>
      <c r="I61" s="54"/>
    </row>
    <row r="62" spans="6:9">
      <c r="F62" s="258"/>
      <c r="G62" s="259"/>
      <c r="H62" s="259"/>
      <c r="I62" s="54"/>
    </row>
    <row r="63" spans="6:9">
      <c r="F63" s="258"/>
      <c r="G63" s="259"/>
      <c r="H63" s="259"/>
      <c r="I63" s="54"/>
    </row>
    <row r="64" spans="6:9">
      <c r="F64" s="258"/>
      <c r="G64" s="259"/>
      <c r="H64" s="259"/>
      <c r="I64" s="54"/>
    </row>
    <row r="65" spans="6:9">
      <c r="F65" s="258"/>
      <c r="G65" s="259"/>
      <c r="H65" s="259"/>
      <c r="I65" s="54"/>
    </row>
    <row r="66" spans="6:9">
      <c r="F66" s="258"/>
      <c r="G66" s="259"/>
      <c r="H66" s="259"/>
      <c r="I66" s="54"/>
    </row>
    <row r="67" spans="6:9">
      <c r="F67" s="258"/>
      <c r="G67" s="259"/>
      <c r="H67" s="259"/>
      <c r="I67" s="54"/>
    </row>
    <row r="68" spans="6:9">
      <c r="F68" s="258"/>
      <c r="G68" s="259"/>
      <c r="H68" s="259"/>
      <c r="I68" s="54"/>
    </row>
    <row r="69" spans="6:9">
      <c r="F69" s="258"/>
      <c r="G69" s="259"/>
      <c r="H69" s="259"/>
      <c r="I69" s="54"/>
    </row>
    <row r="70" spans="6:9">
      <c r="F70" s="258"/>
      <c r="G70" s="259"/>
      <c r="H70" s="259"/>
      <c r="I70" s="54"/>
    </row>
    <row r="71" spans="6:9">
      <c r="F71" s="258"/>
      <c r="G71" s="259"/>
      <c r="H71" s="259"/>
      <c r="I71" s="54"/>
    </row>
    <row r="72" spans="6:9">
      <c r="F72" s="258"/>
      <c r="G72" s="259"/>
      <c r="H72" s="259"/>
      <c r="I72" s="54"/>
    </row>
    <row r="73" spans="6:9">
      <c r="F73" s="258"/>
      <c r="G73" s="259"/>
      <c r="H73" s="259"/>
      <c r="I73" s="54"/>
    </row>
    <row r="74" spans="6:9">
      <c r="F74" s="258"/>
      <c r="G74" s="259"/>
      <c r="H74" s="259"/>
      <c r="I74" s="54"/>
    </row>
    <row r="75" spans="6:9">
      <c r="F75" s="258"/>
      <c r="G75" s="259"/>
      <c r="H75" s="259"/>
      <c r="I75" s="54"/>
    </row>
    <row r="76" spans="6:9">
      <c r="F76" s="258"/>
      <c r="G76" s="259"/>
      <c r="H76" s="259"/>
      <c r="I76" s="54"/>
    </row>
    <row r="77" spans="6:9">
      <c r="F77" s="258"/>
      <c r="G77" s="259"/>
      <c r="H77" s="259"/>
      <c r="I77" s="54"/>
    </row>
    <row r="78" spans="6:9">
      <c r="F78" s="258"/>
      <c r="G78" s="259"/>
      <c r="H78" s="259"/>
      <c r="I78" s="54"/>
    </row>
    <row r="79" spans="6:9">
      <c r="F79" s="258"/>
      <c r="G79" s="259"/>
      <c r="H79" s="259"/>
      <c r="I79" s="54"/>
    </row>
    <row r="80" spans="6:9">
      <c r="F80" s="258"/>
      <c r="G80" s="259"/>
      <c r="H80" s="259"/>
      <c r="I80" s="54"/>
    </row>
    <row r="81" spans="6:9">
      <c r="F81" s="258"/>
      <c r="G81" s="259"/>
      <c r="H81" s="259"/>
      <c r="I81" s="54"/>
    </row>
    <row r="82" spans="6:9">
      <c r="F82" s="258"/>
      <c r="G82" s="259"/>
      <c r="H82" s="259"/>
      <c r="I82" s="54"/>
    </row>
    <row r="83" spans="6:9">
      <c r="F83" s="258"/>
      <c r="G83" s="259"/>
      <c r="H83" s="259"/>
      <c r="I83" s="54"/>
    </row>
    <row r="84" spans="6:9">
      <c r="F84" s="258"/>
      <c r="G84" s="259"/>
      <c r="H84" s="259"/>
      <c r="I84" s="54"/>
    </row>
    <row r="85" spans="6:9">
      <c r="F85" s="258"/>
      <c r="G85" s="259"/>
      <c r="H85" s="259"/>
      <c r="I85" s="54"/>
    </row>
    <row r="86" spans="6:9">
      <c r="F86" s="258"/>
      <c r="G86" s="259"/>
      <c r="H86" s="259"/>
      <c r="I86" s="54"/>
    </row>
    <row r="87" spans="6:9">
      <c r="F87" s="258"/>
      <c r="G87" s="259"/>
      <c r="H87" s="259"/>
      <c r="I87" s="54"/>
    </row>
    <row r="88" spans="6:9">
      <c r="F88" s="258"/>
      <c r="G88" s="259"/>
      <c r="H88" s="259"/>
      <c r="I88" s="54"/>
    </row>
    <row r="89" spans="6:9">
      <c r="F89" s="258"/>
      <c r="G89" s="259"/>
      <c r="H89" s="259"/>
      <c r="I89" s="54"/>
    </row>
    <row r="90" spans="6:9">
      <c r="F90" s="258"/>
      <c r="G90" s="259"/>
      <c r="H90" s="259"/>
      <c r="I90" s="54"/>
    </row>
    <row r="91" spans="6:9">
      <c r="F91" s="258"/>
      <c r="G91" s="259"/>
      <c r="H91" s="259"/>
      <c r="I91" s="54"/>
    </row>
    <row r="92" spans="6:9">
      <c r="F92" s="258"/>
      <c r="G92" s="259"/>
      <c r="H92" s="259"/>
      <c r="I92" s="54"/>
    </row>
  </sheetData>
  <mergeCells count="4">
    <mergeCell ref="A1:B1"/>
    <mergeCell ref="A2:B2"/>
    <mergeCell ref="G2:I2"/>
    <mergeCell ref="H41:I4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 codeName="List6"/>
  <dimension ref="A1:CB292"/>
  <sheetViews>
    <sheetView showGridLines="0" showZeros="0" zoomScaleNormal="100" zoomScaleSheetLayoutView="100" workbookViewId="0">
      <selection activeCell="J1" sqref="J1:J65536 K1:K65536"/>
    </sheetView>
  </sheetViews>
  <sheetFormatPr defaultRowHeight="12.75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hidden="1" customWidth="1"/>
    <col min="9" max="9" width="11.5703125" style="261" hidden="1" customWidth="1"/>
    <col min="10" max="10" width="11" style="261" hidden="1" customWidth="1"/>
    <col min="11" max="11" width="10.42578125" style="261" hidden="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>
      <c r="A1" s="260" t="s">
        <v>101</v>
      </c>
      <c r="B1" s="260"/>
      <c r="C1" s="260"/>
      <c r="D1" s="260"/>
      <c r="E1" s="260"/>
      <c r="F1" s="260"/>
      <c r="G1" s="260"/>
    </row>
    <row r="2" spans="1:80" ht="14.25" customHeight="1" thickBot="1">
      <c r="B2" s="262"/>
      <c r="C2" s="263"/>
      <c r="D2" s="263"/>
      <c r="E2" s="264"/>
      <c r="F2" s="263"/>
      <c r="G2" s="263"/>
    </row>
    <row r="3" spans="1:80" ht="13.5" thickTop="1">
      <c r="A3" s="205" t="s">
        <v>2</v>
      </c>
      <c r="B3" s="206"/>
      <c r="C3" s="207" t="s">
        <v>104</v>
      </c>
      <c r="D3" s="265"/>
      <c r="E3" s="266" t="s">
        <v>85</v>
      </c>
      <c r="F3" s="267" t="str">
        <f>'SO 04 42-2019 Rek'!H1</f>
        <v>42-2019</v>
      </c>
      <c r="G3" s="268"/>
    </row>
    <row r="4" spans="1:80" ht="13.5" thickBot="1">
      <c r="A4" s="269" t="s">
        <v>76</v>
      </c>
      <c r="B4" s="214"/>
      <c r="C4" s="215" t="s">
        <v>560</v>
      </c>
      <c r="D4" s="270"/>
      <c r="E4" s="271" t="str">
        <f>'SO 04 42-2019 Rek'!G2</f>
        <v>Stanoviště ST 24- Francouzská 4</v>
      </c>
      <c r="F4" s="272"/>
      <c r="G4" s="273"/>
    </row>
    <row r="5" spans="1:80" ht="13.5" thickTop="1">
      <c r="A5" s="274"/>
      <c r="G5" s="276"/>
    </row>
    <row r="6" spans="1:80" ht="27" customHeight="1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>
      <c r="A7" s="282" t="s">
        <v>97</v>
      </c>
      <c r="B7" s="283" t="s">
        <v>171</v>
      </c>
      <c r="C7" s="284" t="s">
        <v>172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>
      <c r="A8" s="293">
        <v>1</v>
      </c>
      <c r="B8" s="294" t="s">
        <v>174</v>
      </c>
      <c r="C8" s="295" t="s">
        <v>175</v>
      </c>
      <c r="D8" s="296" t="s">
        <v>176</v>
      </c>
      <c r="E8" s="297">
        <v>10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>
        <v>0</v>
      </c>
      <c r="K8" s="300">
        <f>E8*J8</f>
        <v>0</v>
      </c>
      <c r="O8" s="292">
        <v>2</v>
      </c>
      <c r="AA8" s="261">
        <v>1</v>
      </c>
      <c r="AB8" s="261">
        <v>1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1</v>
      </c>
    </row>
    <row r="9" spans="1:80">
      <c r="A9" s="293">
        <v>2</v>
      </c>
      <c r="B9" s="294" t="s">
        <v>177</v>
      </c>
      <c r="C9" s="295" t="s">
        <v>178</v>
      </c>
      <c r="D9" s="296" t="s">
        <v>109</v>
      </c>
      <c r="E9" s="297">
        <v>1.5</v>
      </c>
      <c r="F9" s="297">
        <v>0</v>
      </c>
      <c r="G9" s="298">
        <f>E9*F9</f>
        <v>0</v>
      </c>
      <c r="H9" s="299">
        <v>0</v>
      </c>
      <c r="I9" s="300">
        <f>E9*H9</f>
        <v>0</v>
      </c>
      <c r="J9" s="299">
        <v>0</v>
      </c>
      <c r="K9" s="300">
        <f>E9*J9</f>
        <v>0</v>
      </c>
      <c r="O9" s="292">
        <v>2</v>
      </c>
      <c r="AA9" s="261">
        <v>1</v>
      </c>
      <c r="AB9" s="261">
        <v>1</v>
      </c>
      <c r="AC9" s="261">
        <v>1</v>
      </c>
      <c r="AZ9" s="261">
        <v>1</v>
      </c>
      <c r="BA9" s="261">
        <f>IF(AZ9=1,G9,0)</f>
        <v>0</v>
      </c>
      <c r="BB9" s="261">
        <f>IF(AZ9=2,G9,0)</f>
        <v>0</v>
      </c>
      <c r="BC9" s="261">
        <f>IF(AZ9=3,G9,0)</f>
        <v>0</v>
      </c>
      <c r="BD9" s="261">
        <f>IF(AZ9=4,G9,0)</f>
        <v>0</v>
      </c>
      <c r="BE9" s="261">
        <f>IF(AZ9=5,G9,0)</f>
        <v>0</v>
      </c>
      <c r="CA9" s="292">
        <v>1</v>
      </c>
      <c r="CB9" s="292">
        <v>1</v>
      </c>
    </row>
    <row r="10" spans="1:80">
      <c r="A10" s="293">
        <v>3</v>
      </c>
      <c r="B10" s="294" t="s">
        <v>460</v>
      </c>
      <c r="C10" s="295" t="s">
        <v>461</v>
      </c>
      <c r="D10" s="296" t="s">
        <v>181</v>
      </c>
      <c r="E10" s="297">
        <v>1</v>
      </c>
      <c r="F10" s="297">
        <v>0</v>
      </c>
      <c r="G10" s="298">
        <f>E10*F10</f>
        <v>0</v>
      </c>
      <c r="H10" s="299">
        <v>0</v>
      </c>
      <c r="I10" s="300">
        <f>E10*H10</f>
        <v>0</v>
      </c>
      <c r="J10" s="299">
        <v>0</v>
      </c>
      <c r="K10" s="300">
        <f>E10*J10</f>
        <v>0</v>
      </c>
      <c r="O10" s="292">
        <v>2</v>
      </c>
      <c r="AA10" s="261">
        <v>1</v>
      </c>
      <c r="AB10" s="261">
        <v>1</v>
      </c>
      <c r="AC10" s="261">
        <v>1</v>
      </c>
      <c r="AZ10" s="261">
        <v>1</v>
      </c>
      <c r="BA10" s="261">
        <f>IF(AZ10=1,G10,0)</f>
        <v>0</v>
      </c>
      <c r="BB10" s="261">
        <f>IF(AZ10=2,G10,0)</f>
        <v>0</v>
      </c>
      <c r="BC10" s="261">
        <f>IF(AZ10=3,G10,0)</f>
        <v>0</v>
      </c>
      <c r="BD10" s="261">
        <f>IF(AZ10=4,G10,0)</f>
        <v>0</v>
      </c>
      <c r="BE10" s="261">
        <f>IF(AZ10=5,G10,0)</f>
        <v>0</v>
      </c>
      <c r="CA10" s="292">
        <v>1</v>
      </c>
      <c r="CB10" s="292">
        <v>1</v>
      </c>
    </row>
    <row r="11" spans="1:80">
      <c r="A11" s="293">
        <v>4</v>
      </c>
      <c r="B11" s="294" t="s">
        <v>179</v>
      </c>
      <c r="C11" s="295" t="s">
        <v>462</v>
      </c>
      <c r="D11" s="296" t="s">
        <v>181</v>
      </c>
      <c r="E11" s="297">
        <v>1</v>
      </c>
      <c r="F11" s="297">
        <v>0</v>
      </c>
      <c r="G11" s="298">
        <f>E11*F11</f>
        <v>0</v>
      </c>
      <c r="H11" s="299">
        <v>0</v>
      </c>
      <c r="I11" s="300">
        <f>E11*H11</f>
        <v>0</v>
      </c>
      <c r="J11" s="299">
        <v>0</v>
      </c>
      <c r="K11" s="300">
        <f>E11*J11</f>
        <v>0</v>
      </c>
      <c r="O11" s="292">
        <v>2</v>
      </c>
      <c r="AA11" s="261">
        <v>1</v>
      </c>
      <c r="AB11" s="261">
        <v>1</v>
      </c>
      <c r="AC11" s="261">
        <v>1</v>
      </c>
      <c r="AZ11" s="261">
        <v>1</v>
      </c>
      <c r="BA11" s="261">
        <f>IF(AZ11=1,G11,0)</f>
        <v>0</v>
      </c>
      <c r="BB11" s="261">
        <f>IF(AZ11=2,G11,0)</f>
        <v>0</v>
      </c>
      <c r="BC11" s="261">
        <f>IF(AZ11=3,G11,0)</f>
        <v>0</v>
      </c>
      <c r="BD11" s="261">
        <f>IF(AZ11=4,G11,0)</f>
        <v>0</v>
      </c>
      <c r="BE11" s="261">
        <f>IF(AZ11=5,G11,0)</f>
        <v>0</v>
      </c>
      <c r="CA11" s="292">
        <v>1</v>
      </c>
      <c r="CB11" s="292">
        <v>1</v>
      </c>
    </row>
    <row r="12" spans="1:80">
      <c r="A12" s="301"/>
      <c r="B12" s="302"/>
      <c r="C12" s="303" t="s">
        <v>463</v>
      </c>
      <c r="D12" s="304"/>
      <c r="E12" s="304"/>
      <c r="F12" s="304"/>
      <c r="G12" s="305"/>
      <c r="I12" s="306"/>
      <c r="K12" s="306"/>
      <c r="L12" s="307" t="s">
        <v>463</v>
      </c>
      <c r="O12" s="292">
        <v>3</v>
      </c>
    </row>
    <row r="13" spans="1:80">
      <c r="A13" s="293">
        <v>5</v>
      </c>
      <c r="B13" s="294" t="s">
        <v>561</v>
      </c>
      <c r="C13" s="295" t="s">
        <v>562</v>
      </c>
      <c r="D13" s="296" t="s">
        <v>181</v>
      </c>
      <c r="E13" s="297">
        <v>1</v>
      </c>
      <c r="F13" s="297">
        <v>0</v>
      </c>
      <c r="G13" s="298">
        <f>E13*F13</f>
        <v>0</v>
      </c>
      <c r="H13" s="299">
        <v>1E-4</v>
      </c>
      <c r="I13" s="300">
        <f>E13*H13</f>
        <v>1E-4</v>
      </c>
      <c r="J13" s="299">
        <v>0</v>
      </c>
      <c r="K13" s="300">
        <f>E13*J13</f>
        <v>0</v>
      </c>
      <c r="O13" s="292">
        <v>2</v>
      </c>
      <c r="AA13" s="261">
        <v>1</v>
      </c>
      <c r="AB13" s="261">
        <v>1</v>
      </c>
      <c r="AC13" s="261">
        <v>1</v>
      </c>
      <c r="AZ13" s="261">
        <v>1</v>
      </c>
      <c r="BA13" s="261">
        <f>IF(AZ13=1,G13,0)</f>
        <v>0</v>
      </c>
      <c r="BB13" s="261">
        <f>IF(AZ13=2,G13,0)</f>
        <v>0</v>
      </c>
      <c r="BC13" s="261">
        <f>IF(AZ13=3,G13,0)</f>
        <v>0</v>
      </c>
      <c r="BD13" s="261">
        <f>IF(AZ13=4,G13,0)</f>
        <v>0</v>
      </c>
      <c r="BE13" s="261">
        <f>IF(AZ13=5,G13,0)</f>
        <v>0</v>
      </c>
      <c r="CA13" s="292">
        <v>1</v>
      </c>
      <c r="CB13" s="292">
        <v>1</v>
      </c>
    </row>
    <row r="14" spans="1:80">
      <c r="A14" s="293">
        <v>6</v>
      </c>
      <c r="B14" s="294" t="s">
        <v>563</v>
      </c>
      <c r="C14" s="295" t="s">
        <v>564</v>
      </c>
      <c r="D14" s="296" t="s">
        <v>176</v>
      </c>
      <c r="E14" s="297">
        <v>2.5</v>
      </c>
      <c r="F14" s="297">
        <v>0</v>
      </c>
      <c r="G14" s="298">
        <f>E14*F14</f>
        <v>0</v>
      </c>
      <c r="H14" s="299">
        <v>0</v>
      </c>
      <c r="I14" s="300">
        <f>E14*H14</f>
        <v>0</v>
      </c>
      <c r="J14" s="299">
        <v>-0.55000000000000004</v>
      </c>
      <c r="K14" s="300">
        <f>E14*J14</f>
        <v>-1.375</v>
      </c>
      <c r="O14" s="292">
        <v>2</v>
      </c>
      <c r="AA14" s="261">
        <v>1</v>
      </c>
      <c r="AB14" s="261">
        <v>1</v>
      </c>
      <c r="AC14" s="261">
        <v>1</v>
      </c>
      <c r="AZ14" s="261">
        <v>1</v>
      </c>
      <c r="BA14" s="261">
        <f>IF(AZ14=1,G14,0)</f>
        <v>0</v>
      </c>
      <c r="BB14" s="261">
        <f>IF(AZ14=2,G14,0)</f>
        <v>0</v>
      </c>
      <c r="BC14" s="261">
        <f>IF(AZ14=3,G14,0)</f>
        <v>0</v>
      </c>
      <c r="BD14" s="261">
        <f>IF(AZ14=4,G14,0)</f>
        <v>0</v>
      </c>
      <c r="BE14" s="261">
        <f>IF(AZ14=5,G14,0)</f>
        <v>0</v>
      </c>
      <c r="CA14" s="292">
        <v>1</v>
      </c>
      <c r="CB14" s="292">
        <v>1</v>
      </c>
    </row>
    <row r="15" spans="1:80">
      <c r="A15" s="301"/>
      <c r="B15" s="302"/>
      <c r="C15" s="303" t="s">
        <v>565</v>
      </c>
      <c r="D15" s="304"/>
      <c r="E15" s="304"/>
      <c r="F15" s="304"/>
      <c r="G15" s="305"/>
      <c r="I15" s="306"/>
      <c r="K15" s="306"/>
      <c r="L15" s="307" t="s">
        <v>565</v>
      </c>
      <c r="O15" s="292">
        <v>3</v>
      </c>
    </row>
    <row r="16" spans="1:80">
      <c r="A16" s="301"/>
      <c r="B16" s="308"/>
      <c r="C16" s="309" t="s">
        <v>566</v>
      </c>
      <c r="D16" s="310"/>
      <c r="E16" s="311">
        <v>2.5</v>
      </c>
      <c r="F16" s="312"/>
      <c r="G16" s="313"/>
      <c r="H16" s="314"/>
      <c r="I16" s="306"/>
      <c r="J16" s="315"/>
      <c r="K16" s="306"/>
      <c r="M16" s="307" t="s">
        <v>566</v>
      </c>
      <c r="O16" s="292"/>
    </row>
    <row r="17" spans="1:80">
      <c r="A17" s="293">
        <v>7</v>
      </c>
      <c r="B17" s="294" t="s">
        <v>567</v>
      </c>
      <c r="C17" s="295" t="s">
        <v>568</v>
      </c>
      <c r="D17" s="296" t="s">
        <v>176</v>
      </c>
      <c r="E17" s="297">
        <v>2.5</v>
      </c>
      <c r="F17" s="297">
        <v>0</v>
      </c>
      <c r="G17" s="298">
        <f>E17*F17</f>
        <v>0</v>
      </c>
      <c r="H17" s="299">
        <v>0</v>
      </c>
      <c r="I17" s="300">
        <f>E17*H17</f>
        <v>0</v>
      </c>
      <c r="J17" s="299">
        <v>-0.17599999999999999</v>
      </c>
      <c r="K17" s="300">
        <f>E17*J17</f>
        <v>-0.43999999999999995</v>
      </c>
      <c r="O17" s="292">
        <v>2</v>
      </c>
      <c r="AA17" s="261">
        <v>1</v>
      </c>
      <c r="AB17" s="261">
        <v>1</v>
      </c>
      <c r="AC17" s="261">
        <v>1</v>
      </c>
      <c r="AZ17" s="261">
        <v>1</v>
      </c>
      <c r="BA17" s="261">
        <f>IF(AZ17=1,G17,0)</f>
        <v>0</v>
      </c>
      <c r="BB17" s="261">
        <f>IF(AZ17=2,G17,0)</f>
        <v>0</v>
      </c>
      <c r="BC17" s="261">
        <f>IF(AZ17=3,G17,0)</f>
        <v>0</v>
      </c>
      <c r="BD17" s="261">
        <f>IF(AZ17=4,G17,0)</f>
        <v>0</v>
      </c>
      <c r="BE17" s="261">
        <f>IF(AZ17=5,G17,0)</f>
        <v>0</v>
      </c>
      <c r="CA17" s="292">
        <v>1</v>
      </c>
      <c r="CB17" s="292">
        <v>1</v>
      </c>
    </row>
    <row r="18" spans="1:80">
      <c r="A18" s="293">
        <v>8</v>
      </c>
      <c r="B18" s="294" t="s">
        <v>511</v>
      </c>
      <c r="C18" s="295" t="s">
        <v>512</v>
      </c>
      <c r="D18" s="296" t="s">
        <v>176</v>
      </c>
      <c r="E18" s="297">
        <v>2.5</v>
      </c>
      <c r="F18" s="297">
        <v>0</v>
      </c>
      <c r="G18" s="298">
        <f>E18*F18</f>
        <v>0</v>
      </c>
      <c r="H18" s="299">
        <v>0</v>
      </c>
      <c r="I18" s="300">
        <f>E18*H18</f>
        <v>0</v>
      </c>
      <c r="J18" s="299">
        <v>0</v>
      </c>
      <c r="K18" s="300">
        <f>E18*J18</f>
        <v>0</v>
      </c>
      <c r="O18" s="292">
        <v>2</v>
      </c>
      <c r="AA18" s="261">
        <v>1</v>
      </c>
      <c r="AB18" s="261">
        <v>1</v>
      </c>
      <c r="AC18" s="261">
        <v>1</v>
      </c>
      <c r="AZ18" s="261">
        <v>1</v>
      </c>
      <c r="BA18" s="261">
        <f>IF(AZ18=1,G18,0)</f>
        <v>0</v>
      </c>
      <c r="BB18" s="261">
        <f>IF(AZ18=2,G18,0)</f>
        <v>0</v>
      </c>
      <c r="BC18" s="261">
        <f>IF(AZ18=3,G18,0)</f>
        <v>0</v>
      </c>
      <c r="BD18" s="261">
        <f>IF(AZ18=4,G18,0)</f>
        <v>0</v>
      </c>
      <c r="BE18" s="261">
        <f>IF(AZ18=5,G18,0)</f>
        <v>0</v>
      </c>
      <c r="CA18" s="292">
        <v>1</v>
      </c>
      <c r="CB18" s="292">
        <v>1</v>
      </c>
    </row>
    <row r="19" spans="1:80">
      <c r="A19" s="293">
        <v>9</v>
      </c>
      <c r="B19" s="294" t="s">
        <v>569</v>
      </c>
      <c r="C19" s="295" t="s">
        <v>570</v>
      </c>
      <c r="D19" s="296" t="s">
        <v>176</v>
      </c>
      <c r="E19" s="297">
        <v>2.5</v>
      </c>
      <c r="F19" s="297">
        <v>0</v>
      </c>
      <c r="G19" s="298">
        <f>E19*F19</f>
        <v>0</v>
      </c>
      <c r="H19" s="299">
        <v>0</v>
      </c>
      <c r="I19" s="300">
        <f>E19*H19</f>
        <v>0</v>
      </c>
      <c r="J19" s="299">
        <v>-0.30609999999999998</v>
      </c>
      <c r="K19" s="300">
        <f>E19*J19</f>
        <v>-0.76524999999999999</v>
      </c>
      <c r="O19" s="292">
        <v>2</v>
      </c>
      <c r="AA19" s="261">
        <v>1</v>
      </c>
      <c r="AB19" s="261">
        <v>1</v>
      </c>
      <c r="AC19" s="261">
        <v>1</v>
      </c>
      <c r="AZ19" s="261">
        <v>1</v>
      </c>
      <c r="BA19" s="261">
        <f>IF(AZ19=1,G19,0)</f>
        <v>0</v>
      </c>
      <c r="BB19" s="261">
        <f>IF(AZ19=2,G19,0)</f>
        <v>0</v>
      </c>
      <c r="BC19" s="261">
        <f>IF(AZ19=3,G19,0)</f>
        <v>0</v>
      </c>
      <c r="BD19" s="261">
        <f>IF(AZ19=4,G19,0)</f>
        <v>0</v>
      </c>
      <c r="BE19" s="261">
        <f>IF(AZ19=5,G19,0)</f>
        <v>0</v>
      </c>
      <c r="CA19" s="292">
        <v>1</v>
      </c>
      <c r="CB19" s="292">
        <v>1</v>
      </c>
    </row>
    <row r="20" spans="1:80">
      <c r="A20" s="301"/>
      <c r="B20" s="302"/>
      <c r="C20" s="303" t="s">
        <v>565</v>
      </c>
      <c r="D20" s="304"/>
      <c r="E20" s="304"/>
      <c r="F20" s="304"/>
      <c r="G20" s="305"/>
      <c r="I20" s="306"/>
      <c r="K20" s="306"/>
      <c r="L20" s="307" t="s">
        <v>565</v>
      </c>
      <c r="O20" s="292">
        <v>3</v>
      </c>
    </row>
    <row r="21" spans="1:80">
      <c r="A21" s="293">
        <v>10</v>
      </c>
      <c r="B21" s="294" t="s">
        <v>188</v>
      </c>
      <c r="C21" s="295" t="s">
        <v>189</v>
      </c>
      <c r="D21" s="296" t="s">
        <v>190</v>
      </c>
      <c r="E21" s="297">
        <v>7</v>
      </c>
      <c r="F21" s="297">
        <v>0</v>
      </c>
      <c r="G21" s="298">
        <f>E21*F21</f>
        <v>0</v>
      </c>
      <c r="H21" s="299">
        <v>0</v>
      </c>
      <c r="I21" s="300">
        <f>E21*H21</f>
        <v>0</v>
      </c>
      <c r="J21" s="299">
        <v>-0.22</v>
      </c>
      <c r="K21" s="300">
        <f>E21*J21</f>
        <v>-1.54</v>
      </c>
      <c r="O21" s="292">
        <v>2</v>
      </c>
      <c r="AA21" s="261">
        <v>1</v>
      </c>
      <c r="AB21" s="261">
        <v>1</v>
      </c>
      <c r="AC21" s="261">
        <v>1</v>
      </c>
      <c r="AZ21" s="261">
        <v>1</v>
      </c>
      <c r="BA21" s="261">
        <f>IF(AZ21=1,G21,0)</f>
        <v>0</v>
      </c>
      <c r="BB21" s="261">
        <f>IF(AZ21=2,G21,0)</f>
        <v>0</v>
      </c>
      <c r="BC21" s="261">
        <f>IF(AZ21=3,G21,0)</f>
        <v>0</v>
      </c>
      <c r="BD21" s="261">
        <f>IF(AZ21=4,G21,0)</f>
        <v>0</v>
      </c>
      <c r="BE21" s="261">
        <f>IF(AZ21=5,G21,0)</f>
        <v>0</v>
      </c>
      <c r="CA21" s="292">
        <v>1</v>
      </c>
      <c r="CB21" s="292">
        <v>1</v>
      </c>
    </row>
    <row r="22" spans="1:80">
      <c r="A22" s="293">
        <v>11</v>
      </c>
      <c r="B22" s="294" t="s">
        <v>191</v>
      </c>
      <c r="C22" s="295" t="s">
        <v>192</v>
      </c>
      <c r="D22" s="296" t="s">
        <v>193</v>
      </c>
      <c r="E22" s="297">
        <v>10</v>
      </c>
      <c r="F22" s="297">
        <v>0</v>
      </c>
      <c r="G22" s="298">
        <f>E22*F22</f>
        <v>0</v>
      </c>
      <c r="H22" s="299">
        <v>0</v>
      </c>
      <c r="I22" s="300">
        <f>E22*H22</f>
        <v>0</v>
      </c>
      <c r="J22" s="299">
        <v>0</v>
      </c>
      <c r="K22" s="300">
        <f>E22*J22</f>
        <v>0</v>
      </c>
      <c r="O22" s="292">
        <v>2</v>
      </c>
      <c r="AA22" s="261">
        <v>1</v>
      </c>
      <c r="AB22" s="261">
        <v>1</v>
      </c>
      <c r="AC22" s="261">
        <v>1</v>
      </c>
      <c r="AZ22" s="261">
        <v>1</v>
      </c>
      <c r="BA22" s="261">
        <f>IF(AZ22=1,G22,0)</f>
        <v>0</v>
      </c>
      <c r="BB22" s="261">
        <f>IF(AZ22=2,G22,0)</f>
        <v>0</v>
      </c>
      <c r="BC22" s="261">
        <f>IF(AZ22=3,G22,0)</f>
        <v>0</v>
      </c>
      <c r="BD22" s="261">
        <f>IF(AZ22=4,G22,0)</f>
        <v>0</v>
      </c>
      <c r="BE22" s="261">
        <f>IF(AZ22=5,G22,0)</f>
        <v>0</v>
      </c>
      <c r="CA22" s="292">
        <v>1</v>
      </c>
      <c r="CB22" s="292">
        <v>1</v>
      </c>
    </row>
    <row r="23" spans="1:80">
      <c r="A23" s="293">
        <v>12</v>
      </c>
      <c r="B23" s="294" t="s">
        <v>194</v>
      </c>
      <c r="C23" s="295" t="s">
        <v>195</v>
      </c>
      <c r="D23" s="296" t="s">
        <v>196</v>
      </c>
      <c r="E23" s="297">
        <v>10</v>
      </c>
      <c r="F23" s="297">
        <v>0</v>
      </c>
      <c r="G23" s="298">
        <f>E23*F23</f>
        <v>0</v>
      </c>
      <c r="H23" s="299">
        <v>0</v>
      </c>
      <c r="I23" s="300">
        <f>E23*H23</f>
        <v>0</v>
      </c>
      <c r="J23" s="299">
        <v>0</v>
      </c>
      <c r="K23" s="300">
        <f>E23*J23</f>
        <v>0</v>
      </c>
      <c r="O23" s="292">
        <v>2</v>
      </c>
      <c r="AA23" s="261">
        <v>1</v>
      </c>
      <c r="AB23" s="261">
        <v>1</v>
      </c>
      <c r="AC23" s="261">
        <v>1</v>
      </c>
      <c r="AZ23" s="261">
        <v>1</v>
      </c>
      <c r="BA23" s="261">
        <f>IF(AZ23=1,G23,0)</f>
        <v>0</v>
      </c>
      <c r="BB23" s="261">
        <f>IF(AZ23=2,G23,0)</f>
        <v>0</v>
      </c>
      <c r="BC23" s="261">
        <f>IF(AZ23=3,G23,0)</f>
        <v>0</v>
      </c>
      <c r="BD23" s="261">
        <f>IF(AZ23=4,G23,0)</f>
        <v>0</v>
      </c>
      <c r="BE23" s="261">
        <f>IF(AZ23=5,G23,0)</f>
        <v>0</v>
      </c>
      <c r="CA23" s="292">
        <v>1</v>
      </c>
      <c r="CB23" s="292">
        <v>1</v>
      </c>
    </row>
    <row r="24" spans="1:80">
      <c r="A24" s="316"/>
      <c r="B24" s="317" t="s">
        <v>99</v>
      </c>
      <c r="C24" s="318" t="s">
        <v>173</v>
      </c>
      <c r="D24" s="319"/>
      <c r="E24" s="320"/>
      <c r="F24" s="321"/>
      <c r="G24" s="322">
        <f>SUM(G7:G23)</f>
        <v>0</v>
      </c>
      <c r="H24" s="323"/>
      <c r="I24" s="324">
        <f>SUM(I7:I23)</f>
        <v>1E-4</v>
      </c>
      <c r="J24" s="323"/>
      <c r="K24" s="324">
        <f>SUM(K7:K23)</f>
        <v>-4.1202500000000004</v>
      </c>
      <c r="O24" s="292">
        <v>4</v>
      </c>
      <c r="BA24" s="325">
        <f>SUM(BA7:BA23)</f>
        <v>0</v>
      </c>
      <c r="BB24" s="325">
        <f>SUM(BB7:BB23)</f>
        <v>0</v>
      </c>
      <c r="BC24" s="325">
        <f>SUM(BC7:BC23)</f>
        <v>0</v>
      </c>
      <c r="BD24" s="325">
        <f>SUM(BD7:BD23)</f>
        <v>0</v>
      </c>
      <c r="BE24" s="325">
        <f>SUM(BE7:BE23)</f>
        <v>0</v>
      </c>
    </row>
    <row r="25" spans="1:80">
      <c r="A25" s="282" t="s">
        <v>97</v>
      </c>
      <c r="B25" s="283" t="s">
        <v>205</v>
      </c>
      <c r="C25" s="284" t="s">
        <v>206</v>
      </c>
      <c r="D25" s="285"/>
      <c r="E25" s="286"/>
      <c r="F25" s="286"/>
      <c r="G25" s="287"/>
      <c r="H25" s="288"/>
      <c r="I25" s="289"/>
      <c r="J25" s="290"/>
      <c r="K25" s="291"/>
      <c r="O25" s="292">
        <v>1</v>
      </c>
    </row>
    <row r="26" spans="1:80">
      <c r="A26" s="293">
        <v>13</v>
      </c>
      <c r="B26" s="294" t="s">
        <v>208</v>
      </c>
      <c r="C26" s="295" t="s">
        <v>209</v>
      </c>
      <c r="D26" s="296" t="s">
        <v>109</v>
      </c>
      <c r="E26" s="297">
        <v>6</v>
      </c>
      <c r="F26" s="297">
        <v>0</v>
      </c>
      <c r="G26" s="298">
        <f>E26*F26</f>
        <v>0</v>
      </c>
      <c r="H26" s="299">
        <v>0</v>
      </c>
      <c r="I26" s="300">
        <f>E26*H26</f>
        <v>0</v>
      </c>
      <c r="J26" s="299">
        <v>0</v>
      </c>
      <c r="K26" s="300">
        <f>E26*J26</f>
        <v>0</v>
      </c>
      <c r="O26" s="292">
        <v>2</v>
      </c>
      <c r="AA26" s="261">
        <v>1</v>
      </c>
      <c r="AB26" s="261">
        <v>1</v>
      </c>
      <c r="AC26" s="261">
        <v>1</v>
      </c>
      <c r="AZ26" s="261">
        <v>1</v>
      </c>
      <c r="BA26" s="261">
        <f>IF(AZ26=1,G26,0)</f>
        <v>0</v>
      </c>
      <c r="BB26" s="261">
        <f>IF(AZ26=2,G26,0)</f>
        <v>0</v>
      </c>
      <c r="BC26" s="261">
        <f>IF(AZ26=3,G26,0)</f>
        <v>0</v>
      </c>
      <c r="BD26" s="261">
        <f>IF(AZ26=4,G26,0)</f>
        <v>0</v>
      </c>
      <c r="BE26" s="261">
        <f>IF(AZ26=5,G26,0)</f>
        <v>0</v>
      </c>
      <c r="CA26" s="292">
        <v>1</v>
      </c>
      <c r="CB26" s="292">
        <v>1</v>
      </c>
    </row>
    <row r="27" spans="1:80">
      <c r="A27" s="301"/>
      <c r="B27" s="308"/>
      <c r="C27" s="309" t="s">
        <v>571</v>
      </c>
      <c r="D27" s="310"/>
      <c r="E27" s="311">
        <v>6</v>
      </c>
      <c r="F27" s="312"/>
      <c r="G27" s="313"/>
      <c r="H27" s="314"/>
      <c r="I27" s="306"/>
      <c r="J27" s="315"/>
      <c r="K27" s="306"/>
      <c r="M27" s="307" t="s">
        <v>571</v>
      </c>
      <c r="O27" s="292"/>
    </row>
    <row r="28" spans="1:80">
      <c r="A28" s="293">
        <v>14</v>
      </c>
      <c r="B28" s="294" t="s">
        <v>211</v>
      </c>
      <c r="C28" s="295" t="s">
        <v>212</v>
      </c>
      <c r="D28" s="296" t="s">
        <v>109</v>
      </c>
      <c r="E28" s="297">
        <v>4.7699999999999996</v>
      </c>
      <c r="F28" s="297">
        <v>0</v>
      </c>
      <c r="G28" s="298">
        <f>E28*F28</f>
        <v>0</v>
      </c>
      <c r="H28" s="299">
        <v>0</v>
      </c>
      <c r="I28" s="300">
        <f>E28*H28</f>
        <v>0</v>
      </c>
      <c r="J28" s="299">
        <v>0</v>
      </c>
      <c r="K28" s="300">
        <f>E28*J28</f>
        <v>0</v>
      </c>
      <c r="O28" s="292">
        <v>2</v>
      </c>
      <c r="AA28" s="261">
        <v>1</v>
      </c>
      <c r="AB28" s="261">
        <v>1</v>
      </c>
      <c r="AC28" s="261">
        <v>1</v>
      </c>
      <c r="AZ28" s="261">
        <v>1</v>
      </c>
      <c r="BA28" s="261">
        <f>IF(AZ28=1,G28,0)</f>
        <v>0</v>
      </c>
      <c r="BB28" s="261">
        <f>IF(AZ28=2,G28,0)</f>
        <v>0</v>
      </c>
      <c r="BC28" s="261">
        <f>IF(AZ28=3,G28,0)</f>
        <v>0</v>
      </c>
      <c r="BD28" s="261">
        <f>IF(AZ28=4,G28,0)</f>
        <v>0</v>
      </c>
      <c r="BE28" s="261">
        <f>IF(AZ28=5,G28,0)</f>
        <v>0</v>
      </c>
      <c r="CA28" s="292">
        <v>1</v>
      </c>
      <c r="CB28" s="292">
        <v>1</v>
      </c>
    </row>
    <row r="29" spans="1:80">
      <c r="A29" s="301"/>
      <c r="B29" s="308"/>
      <c r="C29" s="309" t="s">
        <v>572</v>
      </c>
      <c r="D29" s="310"/>
      <c r="E29" s="311">
        <v>4.7699999999999996</v>
      </c>
      <c r="F29" s="312"/>
      <c r="G29" s="313"/>
      <c r="H29" s="314"/>
      <c r="I29" s="306"/>
      <c r="J29" s="315"/>
      <c r="K29" s="306"/>
      <c r="M29" s="307" t="s">
        <v>572</v>
      </c>
      <c r="O29" s="292"/>
    </row>
    <row r="30" spans="1:80">
      <c r="A30" s="293">
        <v>15</v>
      </c>
      <c r="B30" s="294" t="s">
        <v>214</v>
      </c>
      <c r="C30" s="295" t="s">
        <v>215</v>
      </c>
      <c r="D30" s="296" t="s">
        <v>109</v>
      </c>
      <c r="E30" s="297">
        <v>4.7699999999999996</v>
      </c>
      <c r="F30" s="297">
        <v>0</v>
      </c>
      <c r="G30" s="298">
        <f>E30*F30</f>
        <v>0</v>
      </c>
      <c r="H30" s="299">
        <v>0</v>
      </c>
      <c r="I30" s="300">
        <f>E30*H30</f>
        <v>0</v>
      </c>
      <c r="J30" s="299">
        <v>0</v>
      </c>
      <c r="K30" s="300">
        <f>E30*J30</f>
        <v>0</v>
      </c>
      <c r="O30" s="292">
        <v>2</v>
      </c>
      <c r="AA30" s="261">
        <v>1</v>
      </c>
      <c r="AB30" s="261">
        <v>1</v>
      </c>
      <c r="AC30" s="261">
        <v>1</v>
      </c>
      <c r="AZ30" s="261">
        <v>1</v>
      </c>
      <c r="BA30" s="261">
        <f>IF(AZ30=1,G30,0)</f>
        <v>0</v>
      </c>
      <c r="BB30" s="261">
        <f>IF(AZ30=2,G30,0)</f>
        <v>0</v>
      </c>
      <c r="BC30" s="261">
        <f>IF(AZ30=3,G30,0)</f>
        <v>0</v>
      </c>
      <c r="BD30" s="261">
        <f>IF(AZ30=4,G30,0)</f>
        <v>0</v>
      </c>
      <c r="BE30" s="261">
        <f>IF(AZ30=5,G30,0)</f>
        <v>0</v>
      </c>
      <c r="CA30" s="292">
        <v>1</v>
      </c>
      <c r="CB30" s="292">
        <v>1</v>
      </c>
    </row>
    <row r="31" spans="1:80">
      <c r="A31" s="316"/>
      <c r="B31" s="317" t="s">
        <v>99</v>
      </c>
      <c r="C31" s="318" t="s">
        <v>207</v>
      </c>
      <c r="D31" s="319"/>
      <c r="E31" s="320"/>
      <c r="F31" s="321"/>
      <c r="G31" s="322">
        <f>SUM(G25:G30)</f>
        <v>0</v>
      </c>
      <c r="H31" s="323"/>
      <c r="I31" s="324">
        <f>SUM(I25:I30)</f>
        <v>0</v>
      </c>
      <c r="J31" s="323"/>
      <c r="K31" s="324">
        <f>SUM(K25:K30)</f>
        <v>0</v>
      </c>
      <c r="O31" s="292">
        <v>4</v>
      </c>
      <c r="BA31" s="325">
        <f>SUM(BA25:BA30)</f>
        <v>0</v>
      </c>
      <c r="BB31" s="325">
        <f>SUM(BB25:BB30)</f>
        <v>0</v>
      </c>
      <c r="BC31" s="325">
        <f>SUM(BC25:BC30)</f>
        <v>0</v>
      </c>
      <c r="BD31" s="325">
        <f>SUM(BD25:BD30)</f>
        <v>0</v>
      </c>
      <c r="BE31" s="325">
        <f>SUM(BE25:BE30)</f>
        <v>0</v>
      </c>
    </row>
    <row r="32" spans="1:80">
      <c r="A32" s="282" t="s">
        <v>97</v>
      </c>
      <c r="B32" s="283" t="s">
        <v>216</v>
      </c>
      <c r="C32" s="284" t="s">
        <v>217</v>
      </c>
      <c r="D32" s="285"/>
      <c r="E32" s="286"/>
      <c r="F32" s="286"/>
      <c r="G32" s="287"/>
      <c r="H32" s="288"/>
      <c r="I32" s="289"/>
      <c r="J32" s="290"/>
      <c r="K32" s="291"/>
      <c r="O32" s="292">
        <v>1</v>
      </c>
    </row>
    <row r="33" spans="1:80">
      <c r="A33" s="293">
        <v>16</v>
      </c>
      <c r="B33" s="294" t="s">
        <v>219</v>
      </c>
      <c r="C33" s="295" t="s">
        <v>220</v>
      </c>
      <c r="D33" s="296" t="s">
        <v>109</v>
      </c>
      <c r="E33" s="297">
        <v>4.7699999999999996</v>
      </c>
      <c r="F33" s="297">
        <v>0</v>
      </c>
      <c r="G33" s="298">
        <f>E33*F33</f>
        <v>0</v>
      </c>
      <c r="H33" s="299">
        <v>0</v>
      </c>
      <c r="I33" s="300">
        <f>E33*H33</f>
        <v>0</v>
      </c>
      <c r="J33" s="299">
        <v>0</v>
      </c>
      <c r="K33" s="300">
        <f>E33*J33</f>
        <v>0</v>
      </c>
      <c r="O33" s="292">
        <v>2</v>
      </c>
      <c r="AA33" s="261">
        <v>1</v>
      </c>
      <c r="AB33" s="261">
        <v>1</v>
      </c>
      <c r="AC33" s="261">
        <v>1</v>
      </c>
      <c r="AZ33" s="261">
        <v>1</v>
      </c>
      <c r="BA33" s="261">
        <f>IF(AZ33=1,G33,0)</f>
        <v>0</v>
      </c>
      <c r="BB33" s="261">
        <f>IF(AZ33=2,G33,0)</f>
        <v>0</v>
      </c>
      <c r="BC33" s="261">
        <f>IF(AZ33=3,G33,0)</f>
        <v>0</v>
      </c>
      <c r="BD33" s="261">
        <f>IF(AZ33=4,G33,0)</f>
        <v>0</v>
      </c>
      <c r="BE33" s="261">
        <f>IF(AZ33=5,G33,0)</f>
        <v>0</v>
      </c>
      <c r="CA33" s="292">
        <v>1</v>
      </c>
      <c r="CB33" s="292">
        <v>1</v>
      </c>
    </row>
    <row r="34" spans="1:80">
      <c r="A34" s="301"/>
      <c r="B34" s="302"/>
      <c r="C34" s="303" t="s">
        <v>573</v>
      </c>
      <c r="D34" s="304"/>
      <c r="E34" s="304"/>
      <c r="F34" s="304"/>
      <c r="G34" s="305"/>
      <c r="I34" s="306"/>
      <c r="K34" s="306"/>
      <c r="L34" s="307" t="s">
        <v>573</v>
      </c>
      <c r="O34" s="292">
        <v>3</v>
      </c>
    </row>
    <row r="35" spans="1:80">
      <c r="A35" s="301"/>
      <c r="B35" s="308"/>
      <c r="C35" s="309" t="s">
        <v>574</v>
      </c>
      <c r="D35" s="310"/>
      <c r="E35" s="311">
        <v>4.7699999999999996</v>
      </c>
      <c r="F35" s="312"/>
      <c r="G35" s="313"/>
      <c r="H35" s="314"/>
      <c r="I35" s="306"/>
      <c r="J35" s="315"/>
      <c r="K35" s="306"/>
      <c r="M35" s="307" t="s">
        <v>574</v>
      </c>
      <c r="O35" s="292"/>
    </row>
    <row r="36" spans="1:80">
      <c r="A36" s="293">
        <v>17</v>
      </c>
      <c r="B36" s="294" t="s">
        <v>227</v>
      </c>
      <c r="C36" s="295" t="s">
        <v>228</v>
      </c>
      <c r="D36" s="296" t="s">
        <v>109</v>
      </c>
      <c r="E36" s="297">
        <v>18.4238</v>
      </c>
      <c r="F36" s="297">
        <v>0</v>
      </c>
      <c r="G36" s="298">
        <f>E36*F36</f>
        <v>0</v>
      </c>
      <c r="H36" s="299">
        <v>0</v>
      </c>
      <c r="I36" s="300">
        <f>E36*H36</f>
        <v>0</v>
      </c>
      <c r="J36" s="299">
        <v>0</v>
      </c>
      <c r="K36" s="300">
        <f>E36*J36</f>
        <v>0</v>
      </c>
      <c r="O36" s="292">
        <v>2</v>
      </c>
      <c r="AA36" s="261">
        <v>1</v>
      </c>
      <c r="AB36" s="261">
        <v>1</v>
      </c>
      <c r="AC36" s="261">
        <v>1</v>
      </c>
      <c r="AZ36" s="261">
        <v>1</v>
      </c>
      <c r="BA36" s="261">
        <f>IF(AZ36=1,G36,0)</f>
        <v>0</v>
      </c>
      <c r="BB36" s="261">
        <f>IF(AZ36=2,G36,0)</f>
        <v>0</v>
      </c>
      <c r="BC36" s="261">
        <f>IF(AZ36=3,G36,0)</f>
        <v>0</v>
      </c>
      <c r="BD36" s="261">
        <f>IF(AZ36=4,G36,0)</f>
        <v>0</v>
      </c>
      <c r="BE36" s="261">
        <f>IF(AZ36=5,G36,0)</f>
        <v>0</v>
      </c>
      <c r="CA36" s="292">
        <v>1</v>
      </c>
      <c r="CB36" s="292">
        <v>1</v>
      </c>
    </row>
    <row r="37" spans="1:80">
      <c r="A37" s="301"/>
      <c r="B37" s="308"/>
      <c r="C37" s="337" t="s">
        <v>229</v>
      </c>
      <c r="D37" s="310"/>
      <c r="E37" s="336">
        <v>0</v>
      </c>
      <c r="F37" s="312"/>
      <c r="G37" s="313"/>
      <c r="H37" s="314"/>
      <c r="I37" s="306"/>
      <c r="J37" s="315"/>
      <c r="K37" s="306"/>
      <c r="M37" s="307" t="s">
        <v>229</v>
      </c>
      <c r="O37" s="292"/>
    </row>
    <row r="38" spans="1:80">
      <c r="A38" s="301"/>
      <c r="B38" s="308"/>
      <c r="C38" s="337" t="s">
        <v>575</v>
      </c>
      <c r="D38" s="310"/>
      <c r="E38" s="336">
        <v>61.837600000000002</v>
      </c>
      <c r="F38" s="312"/>
      <c r="G38" s="313"/>
      <c r="H38" s="314"/>
      <c r="I38" s="306"/>
      <c r="J38" s="315"/>
      <c r="K38" s="306"/>
      <c r="M38" s="307" t="s">
        <v>575</v>
      </c>
      <c r="O38" s="292"/>
    </row>
    <row r="39" spans="1:80">
      <c r="A39" s="301"/>
      <c r="B39" s="308"/>
      <c r="C39" s="337" t="s">
        <v>576</v>
      </c>
      <c r="D39" s="310"/>
      <c r="E39" s="336">
        <v>-4.7699999999999996</v>
      </c>
      <c r="F39" s="312"/>
      <c r="G39" s="313"/>
      <c r="H39" s="314"/>
      <c r="I39" s="306"/>
      <c r="J39" s="315"/>
      <c r="K39" s="306"/>
      <c r="M39" s="307" t="s">
        <v>576</v>
      </c>
      <c r="O39" s="292"/>
    </row>
    <row r="40" spans="1:80">
      <c r="A40" s="301"/>
      <c r="B40" s="308"/>
      <c r="C40" s="337" t="s">
        <v>577</v>
      </c>
      <c r="D40" s="310"/>
      <c r="E40" s="336">
        <v>-9.5399999999999991</v>
      </c>
      <c r="F40" s="312"/>
      <c r="G40" s="313"/>
      <c r="H40" s="314"/>
      <c r="I40" s="306"/>
      <c r="J40" s="315"/>
      <c r="K40" s="306"/>
      <c r="M40" s="307" t="s">
        <v>577</v>
      </c>
      <c r="O40" s="292"/>
    </row>
    <row r="41" spans="1:80">
      <c r="A41" s="301"/>
      <c r="B41" s="308"/>
      <c r="C41" s="337" t="s">
        <v>578</v>
      </c>
      <c r="D41" s="310"/>
      <c r="E41" s="336">
        <v>-6</v>
      </c>
      <c r="F41" s="312"/>
      <c r="G41" s="313"/>
      <c r="H41" s="314"/>
      <c r="I41" s="306"/>
      <c r="J41" s="315"/>
      <c r="K41" s="306"/>
      <c r="M41" s="307" t="s">
        <v>578</v>
      </c>
      <c r="O41" s="292"/>
    </row>
    <row r="42" spans="1:80">
      <c r="A42" s="301"/>
      <c r="B42" s="308"/>
      <c r="C42" s="337" t="s">
        <v>579</v>
      </c>
      <c r="D42" s="310"/>
      <c r="E42" s="336">
        <v>-4.68</v>
      </c>
      <c r="F42" s="312"/>
      <c r="G42" s="313"/>
      <c r="H42" s="314"/>
      <c r="I42" s="306"/>
      <c r="J42" s="315"/>
      <c r="K42" s="306"/>
      <c r="M42" s="307" t="s">
        <v>579</v>
      </c>
      <c r="O42" s="292"/>
    </row>
    <row r="43" spans="1:80">
      <c r="A43" s="301"/>
      <c r="B43" s="308"/>
      <c r="C43" s="337" t="s">
        <v>235</v>
      </c>
      <c r="D43" s="310"/>
      <c r="E43" s="336">
        <v>36.8476</v>
      </c>
      <c r="F43" s="312"/>
      <c r="G43" s="313"/>
      <c r="H43" s="314"/>
      <c r="I43" s="306"/>
      <c r="J43" s="315"/>
      <c r="K43" s="306"/>
      <c r="M43" s="307" t="s">
        <v>235</v>
      </c>
      <c r="O43" s="292"/>
    </row>
    <row r="44" spans="1:80">
      <c r="A44" s="301"/>
      <c r="B44" s="308"/>
      <c r="C44" s="309" t="s">
        <v>580</v>
      </c>
      <c r="D44" s="310"/>
      <c r="E44" s="311">
        <v>18.4238</v>
      </c>
      <c r="F44" s="312"/>
      <c r="G44" s="313"/>
      <c r="H44" s="314"/>
      <c r="I44" s="306"/>
      <c r="J44" s="315"/>
      <c r="K44" s="306"/>
      <c r="M44" s="307" t="s">
        <v>580</v>
      </c>
      <c r="O44" s="292"/>
    </row>
    <row r="45" spans="1:80">
      <c r="A45" s="293">
        <v>18</v>
      </c>
      <c r="B45" s="294" t="s">
        <v>237</v>
      </c>
      <c r="C45" s="295" t="s">
        <v>238</v>
      </c>
      <c r="D45" s="296" t="s">
        <v>109</v>
      </c>
      <c r="E45" s="297">
        <v>14.739000000000001</v>
      </c>
      <c r="F45" s="297">
        <v>0</v>
      </c>
      <c r="G45" s="298">
        <f>E45*F45</f>
        <v>0</v>
      </c>
      <c r="H45" s="299">
        <v>0</v>
      </c>
      <c r="I45" s="300">
        <f>E45*H45</f>
        <v>0</v>
      </c>
      <c r="J45" s="299">
        <v>0</v>
      </c>
      <c r="K45" s="300">
        <f>E45*J45</f>
        <v>0</v>
      </c>
      <c r="O45" s="292">
        <v>2</v>
      </c>
      <c r="AA45" s="261">
        <v>1</v>
      </c>
      <c r="AB45" s="261">
        <v>1</v>
      </c>
      <c r="AC45" s="261">
        <v>1</v>
      </c>
      <c r="AZ45" s="261">
        <v>1</v>
      </c>
      <c r="BA45" s="261">
        <f>IF(AZ45=1,G45,0)</f>
        <v>0</v>
      </c>
      <c r="BB45" s="261">
        <f>IF(AZ45=2,G45,0)</f>
        <v>0</v>
      </c>
      <c r="BC45" s="261">
        <f>IF(AZ45=3,G45,0)</f>
        <v>0</v>
      </c>
      <c r="BD45" s="261">
        <f>IF(AZ45=4,G45,0)</f>
        <v>0</v>
      </c>
      <c r="BE45" s="261">
        <f>IF(AZ45=5,G45,0)</f>
        <v>0</v>
      </c>
      <c r="CA45" s="292">
        <v>1</v>
      </c>
      <c r="CB45" s="292">
        <v>1</v>
      </c>
    </row>
    <row r="46" spans="1:80">
      <c r="A46" s="301"/>
      <c r="B46" s="302"/>
      <c r="C46" s="303" t="s">
        <v>239</v>
      </c>
      <c r="D46" s="304"/>
      <c r="E46" s="304"/>
      <c r="F46" s="304"/>
      <c r="G46" s="305"/>
      <c r="I46" s="306"/>
      <c r="K46" s="306"/>
      <c r="L46" s="307" t="s">
        <v>239</v>
      </c>
      <c r="O46" s="292">
        <v>3</v>
      </c>
    </row>
    <row r="47" spans="1:80">
      <c r="A47" s="301"/>
      <c r="B47" s="302"/>
      <c r="C47" s="303" t="s">
        <v>240</v>
      </c>
      <c r="D47" s="304"/>
      <c r="E47" s="304"/>
      <c r="F47" s="304"/>
      <c r="G47" s="305"/>
      <c r="I47" s="306"/>
      <c r="K47" s="306"/>
      <c r="L47" s="307" t="s">
        <v>240</v>
      </c>
      <c r="O47" s="292">
        <v>3</v>
      </c>
    </row>
    <row r="48" spans="1:80">
      <c r="A48" s="301"/>
      <c r="B48" s="302"/>
      <c r="C48" s="303" t="s">
        <v>241</v>
      </c>
      <c r="D48" s="304"/>
      <c r="E48" s="304"/>
      <c r="F48" s="304"/>
      <c r="G48" s="305"/>
      <c r="I48" s="306"/>
      <c r="K48" s="306"/>
      <c r="L48" s="307" t="s">
        <v>241</v>
      </c>
      <c r="O48" s="292">
        <v>3</v>
      </c>
    </row>
    <row r="49" spans="1:80">
      <c r="A49" s="301"/>
      <c r="B49" s="302"/>
      <c r="C49" s="303"/>
      <c r="D49" s="304"/>
      <c r="E49" s="304"/>
      <c r="F49" s="304"/>
      <c r="G49" s="305"/>
      <c r="I49" s="306"/>
      <c r="K49" s="306"/>
      <c r="L49" s="307"/>
      <c r="O49" s="292">
        <v>3</v>
      </c>
    </row>
    <row r="50" spans="1:80">
      <c r="A50" s="301"/>
      <c r="B50" s="308"/>
      <c r="C50" s="337" t="s">
        <v>229</v>
      </c>
      <c r="D50" s="310"/>
      <c r="E50" s="336">
        <v>0</v>
      </c>
      <c r="F50" s="312"/>
      <c r="G50" s="313"/>
      <c r="H50" s="314"/>
      <c r="I50" s="306"/>
      <c r="J50" s="315"/>
      <c r="K50" s="306"/>
      <c r="M50" s="307" t="s">
        <v>229</v>
      </c>
      <c r="O50" s="292"/>
    </row>
    <row r="51" spans="1:80">
      <c r="A51" s="301"/>
      <c r="B51" s="308"/>
      <c r="C51" s="337" t="s">
        <v>581</v>
      </c>
      <c r="D51" s="310"/>
      <c r="E51" s="336">
        <v>61.837600000000002</v>
      </c>
      <c r="F51" s="312"/>
      <c r="G51" s="313"/>
      <c r="H51" s="314"/>
      <c r="I51" s="306"/>
      <c r="J51" s="315"/>
      <c r="K51" s="306"/>
      <c r="M51" s="307" t="s">
        <v>581</v>
      </c>
      <c r="O51" s="292"/>
    </row>
    <row r="52" spans="1:80">
      <c r="A52" s="301"/>
      <c r="B52" s="308"/>
      <c r="C52" s="337" t="s">
        <v>576</v>
      </c>
      <c r="D52" s="310"/>
      <c r="E52" s="336">
        <v>-4.7699999999999996</v>
      </c>
      <c r="F52" s="312"/>
      <c r="G52" s="313"/>
      <c r="H52" s="314"/>
      <c r="I52" s="306"/>
      <c r="J52" s="315"/>
      <c r="K52" s="306"/>
      <c r="M52" s="307" t="s">
        <v>576</v>
      </c>
      <c r="O52" s="292"/>
    </row>
    <row r="53" spans="1:80">
      <c r="A53" s="301"/>
      <c r="B53" s="308"/>
      <c r="C53" s="337" t="s">
        <v>577</v>
      </c>
      <c r="D53" s="310"/>
      <c r="E53" s="336">
        <v>-9.5399999999999991</v>
      </c>
      <c r="F53" s="312"/>
      <c r="G53" s="313"/>
      <c r="H53" s="314"/>
      <c r="I53" s="306"/>
      <c r="J53" s="315"/>
      <c r="K53" s="306"/>
      <c r="M53" s="307" t="s">
        <v>577</v>
      </c>
      <c r="O53" s="292"/>
    </row>
    <row r="54" spans="1:80">
      <c r="A54" s="301"/>
      <c r="B54" s="308"/>
      <c r="C54" s="337" t="s">
        <v>578</v>
      </c>
      <c r="D54" s="310"/>
      <c r="E54" s="336">
        <v>-6</v>
      </c>
      <c r="F54" s="312"/>
      <c r="G54" s="313"/>
      <c r="H54" s="314"/>
      <c r="I54" s="306"/>
      <c r="J54" s="315"/>
      <c r="K54" s="306"/>
      <c r="M54" s="307" t="s">
        <v>578</v>
      </c>
      <c r="O54" s="292"/>
    </row>
    <row r="55" spans="1:80">
      <c r="A55" s="301"/>
      <c r="B55" s="308"/>
      <c r="C55" s="337" t="s">
        <v>579</v>
      </c>
      <c r="D55" s="310"/>
      <c r="E55" s="336">
        <v>-4.68</v>
      </c>
      <c r="F55" s="312"/>
      <c r="G55" s="313"/>
      <c r="H55" s="314"/>
      <c r="I55" s="306"/>
      <c r="J55" s="315"/>
      <c r="K55" s="306"/>
      <c r="M55" s="307" t="s">
        <v>579</v>
      </c>
      <c r="O55" s="292"/>
    </row>
    <row r="56" spans="1:80">
      <c r="A56" s="301"/>
      <c r="B56" s="308"/>
      <c r="C56" s="337" t="s">
        <v>235</v>
      </c>
      <c r="D56" s="310"/>
      <c r="E56" s="336">
        <v>36.8476</v>
      </c>
      <c r="F56" s="312"/>
      <c r="G56" s="313"/>
      <c r="H56" s="314"/>
      <c r="I56" s="306"/>
      <c r="J56" s="315"/>
      <c r="K56" s="306"/>
      <c r="M56" s="307" t="s">
        <v>235</v>
      </c>
      <c r="O56" s="292"/>
    </row>
    <row r="57" spans="1:80">
      <c r="A57" s="301"/>
      <c r="B57" s="308"/>
      <c r="C57" s="309" t="s">
        <v>582</v>
      </c>
      <c r="D57" s="310"/>
      <c r="E57" s="311">
        <v>14.739000000000001</v>
      </c>
      <c r="F57" s="312"/>
      <c r="G57" s="313"/>
      <c r="H57" s="314"/>
      <c r="I57" s="306"/>
      <c r="J57" s="315"/>
      <c r="K57" s="306"/>
      <c r="M57" s="307" t="s">
        <v>582</v>
      </c>
      <c r="O57" s="292"/>
    </row>
    <row r="58" spans="1:80">
      <c r="A58" s="293">
        <v>19</v>
      </c>
      <c r="B58" s="294" t="s">
        <v>243</v>
      </c>
      <c r="C58" s="295" t="s">
        <v>244</v>
      </c>
      <c r="D58" s="296" t="s">
        <v>109</v>
      </c>
      <c r="E58" s="297">
        <v>14.739000000000001</v>
      </c>
      <c r="F58" s="297">
        <v>0</v>
      </c>
      <c r="G58" s="298">
        <f>E58*F58</f>
        <v>0</v>
      </c>
      <c r="H58" s="299">
        <v>0</v>
      </c>
      <c r="I58" s="300">
        <f>E58*H58</f>
        <v>0</v>
      </c>
      <c r="J58" s="299">
        <v>0</v>
      </c>
      <c r="K58" s="300">
        <f>E58*J58</f>
        <v>0</v>
      </c>
      <c r="O58" s="292">
        <v>2</v>
      </c>
      <c r="AA58" s="261">
        <v>1</v>
      </c>
      <c r="AB58" s="261">
        <v>1</v>
      </c>
      <c r="AC58" s="261">
        <v>1</v>
      </c>
      <c r="AZ58" s="261">
        <v>1</v>
      </c>
      <c r="BA58" s="261">
        <f>IF(AZ58=1,G58,0)</f>
        <v>0</v>
      </c>
      <c r="BB58" s="261">
        <f>IF(AZ58=2,G58,0)</f>
        <v>0</v>
      </c>
      <c r="BC58" s="261">
        <f>IF(AZ58=3,G58,0)</f>
        <v>0</v>
      </c>
      <c r="BD58" s="261">
        <f>IF(AZ58=4,G58,0)</f>
        <v>0</v>
      </c>
      <c r="BE58" s="261">
        <f>IF(AZ58=5,G58,0)</f>
        <v>0</v>
      </c>
      <c r="CA58" s="292">
        <v>1</v>
      </c>
      <c r="CB58" s="292">
        <v>1</v>
      </c>
    </row>
    <row r="59" spans="1:80">
      <c r="A59" s="293">
        <v>20</v>
      </c>
      <c r="B59" s="294" t="s">
        <v>245</v>
      </c>
      <c r="C59" s="295" t="s">
        <v>246</v>
      </c>
      <c r="D59" s="296" t="s">
        <v>109</v>
      </c>
      <c r="E59" s="297">
        <v>3.6848000000000001</v>
      </c>
      <c r="F59" s="297">
        <v>0</v>
      </c>
      <c r="G59" s="298">
        <f>E59*F59</f>
        <v>0</v>
      </c>
      <c r="H59" s="299">
        <v>0</v>
      </c>
      <c r="I59" s="300">
        <f>E59*H59</f>
        <v>0</v>
      </c>
      <c r="J59" s="299">
        <v>0</v>
      </c>
      <c r="K59" s="300">
        <f>E59*J59</f>
        <v>0</v>
      </c>
      <c r="O59" s="292">
        <v>2</v>
      </c>
      <c r="AA59" s="261">
        <v>1</v>
      </c>
      <c r="AB59" s="261">
        <v>0</v>
      </c>
      <c r="AC59" s="261">
        <v>0</v>
      </c>
      <c r="AZ59" s="261">
        <v>1</v>
      </c>
      <c r="BA59" s="261">
        <f>IF(AZ59=1,G59,0)</f>
        <v>0</v>
      </c>
      <c r="BB59" s="261">
        <f>IF(AZ59=2,G59,0)</f>
        <v>0</v>
      </c>
      <c r="BC59" s="261">
        <f>IF(AZ59=3,G59,0)</f>
        <v>0</v>
      </c>
      <c r="BD59" s="261">
        <f>IF(AZ59=4,G59,0)</f>
        <v>0</v>
      </c>
      <c r="BE59" s="261">
        <f>IF(AZ59=5,G59,0)</f>
        <v>0</v>
      </c>
      <c r="CA59" s="292">
        <v>1</v>
      </c>
      <c r="CB59" s="292">
        <v>0</v>
      </c>
    </row>
    <row r="60" spans="1:80">
      <c r="A60" s="301"/>
      <c r="B60" s="308"/>
      <c r="C60" s="337" t="s">
        <v>229</v>
      </c>
      <c r="D60" s="310"/>
      <c r="E60" s="336">
        <v>0</v>
      </c>
      <c r="F60" s="312"/>
      <c r="G60" s="313"/>
      <c r="H60" s="314"/>
      <c r="I60" s="306"/>
      <c r="J60" s="315"/>
      <c r="K60" s="306"/>
      <c r="M60" s="307" t="s">
        <v>229</v>
      </c>
      <c r="O60" s="292"/>
    </row>
    <row r="61" spans="1:80">
      <c r="A61" s="301"/>
      <c r="B61" s="308"/>
      <c r="C61" s="337" t="s">
        <v>581</v>
      </c>
      <c r="D61" s="310"/>
      <c r="E61" s="336">
        <v>61.837600000000002</v>
      </c>
      <c r="F61" s="312"/>
      <c r="G61" s="313"/>
      <c r="H61" s="314"/>
      <c r="I61" s="306"/>
      <c r="J61" s="315"/>
      <c r="K61" s="306"/>
      <c r="M61" s="307" t="s">
        <v>581</v>
      </c>
      <c r="O61" s="292"/>
    </row>
    <row r="62" spans="1:80">
      <c r="A62" s="301"/>
      <c r="B62" s="308"/>
      <c r="C62" s="337" t="s">
        <v>576</v>
      </c>
      <c r="D62" s="310"/>
      <c r="E62" s="336">
        <v>-4.7699999999999996</v>
      </c>
      <c r="F62" s="312"/>
      <c r="G62" s="313"/>
      <c r="H62" s="314"/>
      <c r="I62" s="306"/>
      <c r="J62" s="315"/>
      <c r="K62" s="306"/>
      <c r="M62" s="307" t="s">
        <v>576</v>
      </c>
      <c r="O62" s="292"/>
    </row>
    <row r="63" spans="1:80">
      <c r="A63" s="301"/>
      <c r="B63" s="308"/>
      <c r="C63" s="337" t="s">
        <v>577</v>
      </c>
      <c r="D63" s="310"/>
      <c r="E63" s="336">
        <v>-9.5399999999999991</v>
      </c>
      <c r="F63" s="312"/>
      <c r="G63" s="313"/>
      <c r="H63" s="314"/>
      <c r="I63" s="306"/>
      <c r="J63" s="315"/>
      <c r="K63" s="306"/>
      <c r="M63" s="307" t="s">
        <v>577</v>
      </c>
      <c r="O63" s="292"/>
    </row>
    <row r="64" spans="1:80">
      <c r="A64" s="301"/>
      <c r="B64" s="308"/>
      <c r="C64" s="337" t="s">
        <v>578</v>
      </c>
      <c r="D64" s="310"/>
      <c r="E64" s="336">
        <v>-6</v>
      </c>
      <c r="F64" s="312"/>
      <c r="G64" s="313"/>
      <c r="H64" s="314"/>
      <c r="I64" s="306"/>
      <c r="J64" s="315"/>
      <c r="K64" s="306"/>
      <c r="M64" s="307" t="s">
        <v>578</v>
      </c>
      <c r="O64" s="292"/>
    </row>
    <row r="65" spans="1:80">
      <c r="A65" s="301"/>
      <c r="B65" s="308"/>
      <c r="C65" s="337" t="s">
        <v>579</v>
      </c>
      <c r="D65" s="310"/>
      <c r="E65" s="336">
        <v>-4.68</v>
      </c>
      <c r="F65" s="312"/>
      <c r="G65" s="313"/>
      <c r="H65" s="314"/>
      <c r="I65" s="306"/>
      <c r="J65" s="315"/>
      <c r="K65" s="306"/>
      <c r="M65" s="307" t="s">
        <v>579</v>
      </c>
      <c r="O65" s="292"/>
    </row>
    <row r="66" spans="1:80">
      <c r="A66" s="301"/>
      <c r="B66" s="308"/>
      <c r="C66" s="337" t="s">
        <v>235</v>
      </c>
      <c r="D66" s="310"/>
      <c r="E66" s="336">
        <v>36.8476</v>
      </c>
      <c r="F66" s="312"/>
      <c r="G66" s="313"/>
      <c r="H66" s="314"/>
      <c r="I66" s="306"/>
      <c r="J66" s="315"/>
      <c r="K66" s="306"/>
      <c r="M66" s="307" t="s">
        <v>235</v>
      </c>
      <c r="O66" s="292"/>
    </row>
    <row r="67" spans="1:80">
      <c r="A67" s="301"/>
      <c r="B67" s="308"/>
      <c r="C67" s="309" t="s">
        <v>583</v>
      </c>
      <c r="D67" s="310"/>
      <c r="E67" s="311">
        <v>3.6848000000000001</v>
      </c>
      <c r="F67" s="312"/>
      <c r="G67" s="313"/>
      <c r="H67" s="314"/>
      <c r="I67" s="306"/>
      <c r="J67" s="315"/>
      <c r="K67" s="306"/>
      <c r="M67" s="307" t="s">
        <v>583</v>
      </c>
      <c r="O67" s="292"/>
    </row>
    <row r="68" spans="1:80">
      <c r="A68" s="293">
        <v>21</v>
      </c>
      <c r="B68" s="294" t="s">
        <v>248</v>
      </c>
      <c r="C68" s="295" t="s">
        <v>249</v>
      </c>
      <c r="D68" s="296" t="s">
        <v>109</v>
      </c>
      <c r="E68" s="297">
        <v>3.6848000000000001</v>
      </c>
      <c r="F68" s="297">
        <v>0</v>
      </c>
      <c r="G68" s="298">
        <f>E68*F68</f>
        <v>0</v>
      </c>
      <c r="H68" s="299">
        <v>0</v>
      </c>
      <c r="I68" s="300">
        <f>E68*H68</f>
        <v>0</v>
      </c>
      <c r="J68" s="299">
        <v>0</v>
      </c>
      <c r="K68" s="300">
        <f>E68*J68</f>
        <v>0</v>
      </c>
      <c r="O68" s="292">
        <v>2</v>
      </c>
      <c r="AA68" s="261">
        <v>1</v>
      </c>
      <c r="AB68" s="261">
        <v>1</v>
      </c>
      <c r="AC68" s="261">
        <v>1</v>
      </c>
      <c r="AZ68" s="261">
        <v>1</v>
      </c>
      <c r="BA68" s="261">
        <f>IF(AZ68=1,G68,0)</f>
        <v>0</v>
      </c>
      <c r="BB68" s="261">
        <f>IF(AZ68=2,G68,0)</f>
        <v>0</v>
      </c>
      <c r="BC68" s="261">
        <f>IF(AZ68=3,G68,0)</f>
        <v>0</v>
      </c>
      <c r="BD68" s="261">
        <f>IF(AZ68=4,G68,0)</f>
        <v>0</v>
      </c>
      <c r="BE68" s="261">
        <f>IF(AZ68=5,G68,0)</f>
        <v>0</v>
      </c>
      <c r="CA68" s="292">
        <v>1</v>
      </c>
      <c r="CB68" s="292">
        <v>1</v>
      </c>
    </row>
    <row r="69" spans="1:80">
      <c r="A69" s="293">
        <v>22</v>
      </c>
      <c r="B69" s="294" t="s">
        <v>250</v>
      </c>
      <c r="C69" s="295" t="s">
        <v>251</v>
      </c>
      <c r="D69" s="296" t="s">
        <v>109</v>
      </c>
      <c r="E69" s="297">
        <v>4.7699999999999996</v>
      </c>
      <c r="F69" s="297">
        <v>0</v>
      </c>
      <c r="G69" s="298">
        <f>E69*F69</f>
        <v>0</v>
      </c>
      <c r="H69" s="299">
        <v>0</v>
      </c>
      <c r="I69" s="300">
        <f>E69*H69</f>
        <v>0</v>
      </c>
      <c r="J69" s="299">
        <v>0</v>
      </c>
      <c r="K69" s="300">
        <f>E69*J69</f>
        <v>0</v>
      </c>
      <c r="O69" s="292">
        <v>2</v>
      </c>
      <c r="AA69" s="261">
        <v>1</v>
      </c>
      <c r="AB69" s="261">
        <v>1</v>
      </c>
      <c r="AC69" s="261">
        <v>1</v>
      </c>
      <c r="AZ69" s="261">
        <v>1</v>
      </c>
      <c r="BA69" s="261">
        <f>IF(AZ69=1,G69,0)</f>
        <v>0</v>
      </c>
      <c r="BB69" s="261">
        <f>IF(AZ69=2,G69,0)</f>
        <v>0</v>
      </c>
      <c r="BC69" s="261">
        <f>IF(AZ69=3,G69,0)</f>
        <v>0</v>
      </c>
      <c r="BD69" s="261">
        <f>IF(AZ69=4,G69,0)</f>
        <v>0</v>
      </c>
      <c r="BE69" s="261">
        <f>IF(AZ69=5,G69,0)</f>
        <v>0</v>
      </c>
      <c r="CA69" s="292">
        <v>1</v>
      </c>
      <c r="CB69" s="292">
        <v>1</v>
      </c>
    </row>
    <row r="70" spans="1:80">
      <c r="A70" s="301"/>
      <c r="B70" s="302"/>
      <c r="C70" s="303" t="s">
        <v>584</v>
      </c>
      <c r="D70" s="304"/>
      <c r="E70" s="304"/>
      <c r="F70" s="304"/>
      <c r="G70" s="305"/>
      <c r="I70" s="306"/>
      <c r="K70" s="306"/>
      <c r="L70" s="307" t="s">
        <v>584</v>
      </c>
      <c r="O70" s="292">
        <v>3</v>
      </c>
    </row>
    <row r="71" spans="1:80">
      <c r="A71" s="301"/>
      <c r="B71" s="308"/>
      <c r="C71" s="309" t="s">
        <v>585</v>
      </c>
      <c r="D71" s="310"/>
      <c r="E71" s="311">
        <v>4.7699999999999996</v>
      </c>
      <c r="F71" s="312"/>
      <c r="G71" s="313"/>
      <c r="H71" s="314"/>
      <c r="I71" s="306"/>
      <c r="J71" s="315"/>
      <c r="K71" s="306"/>
      <c r="M71" s="307" t="s">
        <v>585</v>
      </c>
      <c r="O71" s="292"/>
    </row>
    <row r="72" spans="1:80">
      <c r="A72" s="316"/>
      <c r="B72" s="317" t="s">
        <v>99</v>
      </c>
      <c r="C72" s="318" t="s">
        <v>218</v>
      </c>
      <c r="D72" s="319"/>
      <c r="E72" s="320"/>
      <c r="F72" s="321"/>
      <c r="G72" s="322">
        <f>SUM(G32:G71)</f>
        <v>0</v>
      </c>
      <c r="H72" s="323"/>
      <c r="I72" s="324">
        <f>SUM(I32:I71)</f>
        <v>0</v>
      </c>
      <c r="J72" s="323"/>
      <c r="K72" s="324">
        <f>SUM(K32:K71)</f>
        <v>0</v>
      </c>
      <c r="O72" s="292">
        <v>4</v>
      </c>
      <c r="BA72" s="325">
        <f>SUM(BA32:BA71)</f>
        <v>0</v>
      </c>
      <c r="BB72" s="325">
        <f>SUM(BB32:BB71)</f>
        <v>0</v>
      </c>
      <c r="BC72" s="325">
        <f>SUM(BC32:BC71)</f>
        <v>0</v>
      </c>
      <c r="BD72" s="325">
        <f>SUM(BD32:BD71)</f>
        <v>0</v>
      </c>
      <c r="BE72" s="325">
        <f>SUM(BE32:BE71)</f>
        <v>0</v>
      </c>
    </row>
    <row r="73" spans="1:80">
      <c r="A73" s="282" t="s">
        <v>97</v>
      </c>
      <c r="B73" s="283" t="s">
        <v>253</v>
      </c>
      <c r="C73" s="284" t="s">
        <v>254</v>
      </c>
      <c r="D73" s="285"/>
      <c r="E73" s="286"/>
      <c r="F73" s="286"/>
      <c r="G73" s="287"/>
      <c r="H73" s="288"/>
      <c r="I73" s="289"/>
      <c r="J73" s="290"/>
      <c r="K73" s="291"/>
      <c r="O73" s="292">
        <v>1</v>
      </c>
    </row>
    <row r="74" spans="1:80">
      <c r="A74" s="293">
        <v>23</v>
      </c>
      <c r="B74" s="294" t="s">
        <v>256</v>
      </c>
      <c r="C74" s="295" t="s">
        <v>257</v>
      </c>
      <c r="D74" s="296" t="s">
        <v>109</v>
      </c>
      <c r="E74" s="297">
        <v>52.297600000000003</v>
      </c>
      <c r="F74" s="297">
        <v>0</v>
      </c>
      <c r="G74" s="298">
        <f>E74*F74</f>
        <v>0</v>
      </c>
      <c r="H74" s="299">
        <v>0</v>
      </c>
      <c r="I74" s="300">
        <f>E74*H74</f>
        <v>0</v>
      </c>
      <c r="J74" s="299">
        <v>0</v>
      </c>
      <c r="K74" s="300">
        <f>E74*J74</f>
        <v>0</v>
      </c>
      <c r="O74" s="292">
        <v>2</v>
      </c>
      <c r="AA74" s="261">
        <v>1</v>
      </c>
      <c r="AB74" s="261">
        <v>1</v>
      </c>
      <c r="AC74" s="261">
        <v>1</v>
      </c>
      <c r="AZ74" s="261">
        <v>1</v>
      </c>
      <c r="BA74" s="261">
        <f>IF(AZ74=1,G74,0)</f>
        <v>0</v>
      </c>
      <c r="BB74" s="261">
        <f>IF(AZ74=2,G74,0)</f>
        <v>0</v>
      </c>
      <c r="BC74" s="261">
        <f>IF(AZ74=3,G74,0)</f>
        <v>0</v>
      </c>
      <c r="BD74" s="261">
        <f>IF(AZ74=4,G74,0)</f>
        <v>0</v>
      </c>
      <c r="BE74" s="261">
        <f>IF(AZ74=5,G74,0)</f>
        <v>0</v>
      </c>
      <c r="CA74" s="292">
        <v>1</v>
      </c>
      <c r="CB74" s="292">
        <v>1</v>
      </c>
    </row>
    <row r="75" spans="1:80">
      <c r="A75" s="301"/>
      <c r="B75" s="308"/>
      <c r="C75" s="309" t="s">
        <v>575</v>
      </c>
      <c r="D75" s="310"/>
      <c r="E75" s="311">
        <v>61.837600000000002</v>
      </c>
      <c r="F75" s="312"/>
      <c r="G75" s="313"/>
      <c r="H75" s="314"/>
      <c r="I75" s="306"/>
      <c r="J75" s="315"/>
      <c r="K75" s="306"/>
      <c r="M75" s="307" t="s">
        <v>575</v>
      </c>
      <c r="O75" s="292"/>
    </row>
    <row r="76" spans="1:80">
      <c r="A76" s="301"/>
      <c r="B76" s="308"/>
      <c r="C76" s="309" t="s">
        <v>577</v>
      </c>
      <c r="D76" s="310"/>
      <c r="E76" s="311">
        <v>-9.5399999999999991</v>
      </c>
      <c r="F76" s="312"/>
      <c r="G76" s="313"/>
      <c r="H76" s="314"/>
      <c r="I76" s="306"/>
      <c r="J76" s="315"/>
      <c r="K76" s="306"/>
      <c r="M76" s="307" t="s">
        <v>577</v>
      </c>
      <c r="O76" s="292"/>
    </row>
    <row r="77" spans="1:80">
      <c r="A77" s="293">
        <v>24</v>
      </c>
      <c r="B77" s="294" t="s">
        <v>258</v>
      </c>
      <c r="C77" s="295" t="s">
        <v>259</v>
      </c>
      <c r="D77" s="296" t="s">
        <v>109</v>
      </c>
      <c r="E77" s="297">
        <v>46.387599999999999</v>
      </c>
      <c r="F77" s="297">
        <v>0</v>
      </c>
      <c r="G77" s="298">
        <f>E77*F77</f>
        <v>0</v>
      </c>
      <c r="H77" s="299">
        <v>0</v>
      </c>
      <c r="I77" s="300">
        <f>E77*H77</f>
        <v>0</v>
      </c>
      <c r="J77" s="299">
        <v>0</v>
      </c>
      <c r="K77" s="300">
        <f>E77*J77</f>
        <v>0</v>
      </c>
      <c r="O77" s="292">
        <v>2</v>
      </c>
      <c r="AA77" s="261">
        <v>1</v>
      </c>
      <c r="AB77" s="261">
        <v>1</v>
      </c>
      <c r="AC77" s="261">
        <v>1</v>
      </c>
      <c r="AZ77" s="261">
        <v>1</v>
      </c>
      <c r="BA77" s="261">
        <f>IF(AZ77=1,G77,0)</f>
        <v>0</v>
      </c>
      <c r="BB77" s="261">
        <f>IF(AZ77=2,G77,0)</f>
        <v>0</v>
      </c>
      <c r="BC77" s="261">
        <f>IF(AZ77=3,G77,0)</f>
        <v>0</v>
      </c>
      <c r="BD77" s="261">
        <f>IF(AZ77=4,G77,0)</f>
        <v>0</v>
      </c>
      <c r="BE77" s="261">
        <f>IF(AZ77=5,G77,0)</f>
        <v>0</v>
      </c>
      <c r="CA77" s="292">
        <v>1</v>
      </c>
      <c r="CB77" s="292">
        <v>1</v>
      </c>
    </row>
    <row r="78" spans="1:80">
      <c r="A78" s="301"/>
      <c r="B78" s="308"/>
      <c r="C78" s="309" t="s">
        <v>586</v>
      </c>
      <c r="D78" s="310"/>
      <c r="E78" s="311">
        <v>4.7699999999999996</v>
      </c>
      <c r="F78" s="312"/>
      <c r="G78" s="313"/>
      <c r="H78" s="314"/>
      <c r="I78" s="306"/>
      <c r="J78" s="315"/>
      <c r="K78" s="306"/>
      <c r="M78" s="307" t="s">
        <v>586</v>
      </c>
      <c r="O78" s="292"/>
    </row>
    <row r="79" spans="1:80">
      <c r="A79" s="301"/>
      <c r="B79" s="308"/>
      <c r="C79" s="309" t="s">
        <v>575</v>
      </c>
      <c r="D79" s="310"/>
      <c r="E79" s="311">
        <v>61.837600000000002</v>
      </c>
      <c r="F79" s="312"/>
      <c r="G79" s="313"/>
      <c r="H79" s="314"/>
      <c r="I79" s="306"/>
      <c r="J79" s="315"/>
      <c r="K79" s="306"/>
      <c r="M79" s="307" t="s">
        <v>575</v>
      </c>
      <c r="O79" s="292"/>
    </row>
    <row r="80" spans="1:80">
      <c r="A80" s="301"/>
      <c r="B80" s="308"/>
      <c r="C80" s="337" t="s">
        <v>229</v>
      </c>
      <c r="D80" s="310"/>
      <c r="E80" s="336">
        <v>0</v>
      </c>
      <c r="F80" s="312"/>
      <c r="G80" s="313"/>
      <c r="H80" s="314"/>
      <c r="I80" s="306"/>
      <c r="J80" s="315"/>
      <c r="K80" s="306"/>
      <c r="M80" s="307" t="s">
        <v>229</v>
      </c>
      <c r="O80" s="292"/>
    </row>
    <row r="81" spans="1:80">
      <c r="A81" s="301"/>
      <c r="B81" s="308"/>
      <c r="C81" s="337" t="s">
        <v>577</v>
      </c>
      <c r="D81" s="310"/>
      <c r="E81" s="336">
        <v>-9.5399999999999991</v>
      </c>
      <c r="F81" s="312"/>
      <c r="G81" s="313"/>
      <c r="H81" s="314"/>
      <c r="I81" s="306"/>
      <c r="J81" s="315"/>
      <c r="K81" s="306"/>
      <c r="M81" s="307" t="s">
        <v>577</v>
      </c>
      <c r="O81" s="292"/>
    </row>
    <row r="82" spans="1:80">
      <c r="A82" s="301"/>
      <c r="B82" s="308"/>
      <c r="C82" s="337" t="s">
        <v>578</v>
      </c>
      <c r="D82" s="310"/>
      <c r="E82" s="336">
        <v>-6</v>
      </c>
      <c r="F82" s="312"/>
      <c r="G82" s="313"/>
      <c r="H82" s="314"/>
      <c r="I82" s="306"/>
      <c r="J82" s="315"/>
      <c r="K82" s="306"/>
      <c r="M82" s="307" t="s">
        <v>578</v>
      </c>
      <c r="O82" s="292"/>
    </row>
    <row r="83" spans="1:80">
      <c r="A83" s="301"/>
      <c r="B83" s="308"/>
      <c r="C83" s="337" t="s">
        <v>579</v>
      </c>
      <c r="D83" s="310"/>
      <c r="E83" s="336">
        <v>-4.68</v>
      </c>
      <c r="F83" s="312"/>
      <c r="G83" s="313"/>
      <c r="H83" s="314"/>
      <c r="I83" s="306"/>
      <c r="J83" s="315"/>
      <c r="K83" s="306"/>
      <c r="M83" s="307" t="s">
        <v>579</v>
      </c>
      <c r="O83" s="292"/>
    </row>
    <row r="84" spans="1:80">
      <c r="A84" s="301"/>
      <c r="B84" s="308"/>
      <c r="C84" s="337" t="s">
        <v>235</v>
      </c>
      <c r="D84" s="310"/>
      <c r="E84" s="336">
        <v>-20.22</v>
      </c>
      <c r="F84" s="312"/>
      <c r="G84" s="313"/>
      <c r="H84" s="314"/>
      <c r="I84" s="306"/>
      <c r="J84" s="315"/>
      <c r="K84" s="306"/>
      <c r="M84" s="307" t="s">
        <v>235</v>
      </c>
      <c r="O84" s="292"/>
    </row>
    <row r="85" spans="1:80">
      <c r="A85" s="301"/>
      <c r="B85" s="308"/>
      <c r="C85" s="309" t="s">
        <v>587</v>
      </c>
      <c r="D85" s="310"/>
      <c r="E85" s="311">
        <v>-20.22</v>
      </c>
      <c r="F85" s="312"/>
      <c r="G85" s="313"/>
      <c r="H85" s="314"/>
      <c r="I85" s="306"/>
      <c r="J85" s="315"/>
      <c r="K85" s="306"/>
      <c r="M85" s="307" t="s">
        <v>587</v>
      </c>
      <c r="O85" s="292"/>
    </row>
    <row r="86" spans="1:80">
      <c r="A86" s="316"/>
      <c r="B86" s="317" t="s">
        <v>99</v>
      </c>
      <c r="C86" s="318" t="s">
        <v>255</v>
      </c>
      <c r="D86" s="319"/>
      <c r="E86" s="320"/>
      <c r="F86" s="321"/>
      <c r="G86" s="322">
        <f>SUM(G73:G85)</f>
        <v>0</v>
      </c>
      <c r="H86" s="323"/>
      <c r="I86" s="324">
        <f>SUM(I73:I85)</f>
        <v>0</v>
      </c>
      <c r="J86" s="323"/>
      <c r="K86" s="324">
        <f>SUM(K73:K85)</f>
        <v>0</v>
      </c>
      <c r="O86" s="292">
        <v>4</v>
      </c>
      <c r="BA86" s="325">
        <f>SUM(BA73:BA85)</f>
        <v>0</v>
      </c>
      <c r="BB86" s="325">
        <f>SUM(BB73:BB85)</f>
        <v>0</v>
      </c>
      <c r="BC86" s="325">
        <f>SUM(BC73:BC85)</f>
        <v>0</v>
      </c>
      <c r="BD86" s="325">
        <f>SUM(BD73:BD85)</f>
        <v>0</v>
      </c>
      <c r="BE86" s="325">
        <f>SUM(BE73:BE85)</f>
        <v>0</v>
      </c>
    </row>
    <row r="87" spans="1:80">
      <c r="A87" s="282" t="s">
        <v>97</v>
      </c>
      <c r="B87" s="283" t="s">
        <v>264</v>
      </c>
      <c r="C87" s="284" t="s">
        <v>265</v>
      </c>
      <c r="D87" s="285"/>
      <c r="E87" s="286"/>
      <c r="F87" s="286"/>
      <c r="G87" s="287"/>
      <c r="H87" s="288"/>
      <c r="I87" s="289"/>
      <c r="J87" s="290"/>
      <c r="K87" s="291"/>
      <c r="O87" s="292">
        <v>1</v>
      </c>
    </row>
    <row r="88" spans="1:80">
      <c r="A88" s="293">
        <v>25</v>
      </c>
      <c r="B88" s="294" t="s">
        <v>267</v>
      </c>
      <c r="C88" s="295" t="s">
        <v>268</v>
      </c>
      <c r="D88" s="296" t="s">
        <v>109</v>
      </c>
      <c r="E88" s="297">
        <v>46.387599999999999</v>
      </c>
      <c r="F88" s="297">
        <v>0</v>
      </c>
      <c r="G88" s="298">
        <f>E88*F88</f>
        <v>0</v>
      </c>
      <c r="H88" s="299">
        <v>0</v>
      </c>
      <c r="I88" s="300">
        <f>E88*H88</f>
        <v>0</v>
      </c>
      <c r="J88" s="299">
        <v>0</v>
      </c>
      <c r="K88" s="300">
        <f>E88*J88</f>
        <v>0</v>
      </c>
      <c r="O88" s="292">
        <v>2</v>
      </c>
      <c r="AA88" s="261">
        <v>1</v>
      </c>
      <c r="AB88" s="261">
        <v>1</v>
      </c>
      <c r="AC88" s="261">
        <v>1</v>
      </c>
      <c r="AZ88" s="261">
        <v>1</v>
      </c>
      <c r="BA88" s="261">
        <f>IF(AZ88=1,G88,0)</f>
        <v>0</v>
      </c>
      <c r="BB88" s="261">
        <f>IF(AZ88=2,G88,0)</f>
        <v>0</v>
      </c>
      <c r="BC88" s="261">
        <f>IF(AZ88=3,G88,0)</f>
        <v>0</v>
      </c>
      <c r="BD88" s="261">
        <f>IF(AZ88=4,G88,0)</f>
        <v>0</v>
      </c>
      <c r="BE88" s="261">
        <f>IF(AZ88=5,G88,0)</f>
        <v>0</v>
      </c>
      <c r="CA88" s="292">
        <v>1</v>
      </c>
      <c r="CB88" s="292">
        <v>1</v>
      </c>
    </row>
    <row r="89" spans="1:80" ht="22.5">
      <c r="A89" s="293">
        <v>26</v>
      </c>
      <c r="B89" s="294" t="s">
        <v>269</v>
      </c>
      <c r="C89" s="295" t="s">
        <v>270</v>
      </c>
      <c r="D89" s="296" t="s">
        <v>109</v>
      </c>
      <c r="E89" s="297">
        <v>35.913899999999998</v>
      </c>
      <c r="F89" s="297">
        <v>0</v>
      </c>
      <c r="G89" s="298">
        <f>E89*F89</f>
        <v>0</v>
      </c>
      <c r="H89" s="299">
        <v>1.837</v>
      </c>
      <c r="I89" s="300">
        <f>E89*H89</f>
        <v>65.973834299999993</v>
      </c>
      <c r="J89" s="299">
        <v>0</v>
      </c>
      <c r="K89" s="300">
        <f>E89*J89</f>
        <v>0</v>
      </c>
      <c r="O89" s="292">
        <v>2</v>
      </c>
      <c r="AA89" s="261">
        <v>1</v>
      </c>
      <c r="AB89" s="261">
        <v>1</v>
      </c>
      <c r="AC89" s="261">
        <v>1</v>
      </c>
      <c r="AZ89" s="261">
        <v>1</v>
      </c>
      <c r="BA89" s="261">
        <f>IF(AZ89=1,G89,0)</f>
        <v>0</v>
      </c>
      <c r="BB89" s="261">
        <f>IF(AZ89=2,G89,0)</f>
        <v>0</v>
      </c>
      <c r="BC89" s="261">
        <f>IF(AZ89=3,G89,0)</f>
        <v>0</v>
      </c>
      <c r="BD89" s="261">
        <f>IF(AZ89=4,G89,0)</f>
        <v>0</v>
      </c>
      <c r="BE89" s="261">
        <f>IF(AZ89=5,G89,0)</f>
        <v>0</v>
      </c>
      <c r="CA89" s="292">
        <v>1</v>
      </c>
      <c r="CB89" s="292">
        <v>1</v>
      </c>
    </row>
    <row r="90" spans="1:80">
      <c r="A90" s="301"/>
      <c r="B90" s="308"/>
      <c r="C90" s="309" t="s">
        <v>588</v>
      </c>
      <c r="D90" s="310"/>
      <c r="E90" s="311">
        <v>61.84</v>
      </c>
      <c r="F90" s="312"/>
      <c r="G90" s="313"/>
      <c r="H90" s="314"/>
      <c r="I90" s="306"/>
      <c r="J90" s="315"/>
      <c r="K90" s="306"/>
      <c r="M90" s="307" t="s">
        <v>588</v>
      </c>
      <c r="O90" s="292"/>
    </row>
    <row r="91" spans="1:80">
      <c r="A91" s="301"/>
      <c r="B91" s="308"/>
      <c r="C91" s="309" t="s">
        <v>272</v>
      </c>
      <c r="D91" s="310"/>
      <c r="E91" s="311">
        <v>-8.5015000000000001</v>
      </c>
      <c r="F91" s="312"/>
      <c r="G91" s="313"/>
      <c r="H91" s="314"/>
      <c r="I91" s="306"/>
      <c r="J91" s="315"/>
      <c r="K91" s="306"/>
      <c r="M91" s="307" t="s">
        <v>272</v>
      </c>
      <c r="O91" s="292"/>
    </row>
    <row r="92" spans="1:80">
      <c r="A92" s="301"/>
      <c r="B92" s="308"/>
      <c r="C92" s="309" t="s">
        <v>589</v>
      </c>
      <c r="D92" s="310"/>
      <c r="E92" s="311">
        <v>-1.6956</v>
      </c>
      <c r="F92" s="312"/>
      <c r="G92" s="313"/>
      <c r="H92" s="314"/>
      <c r="I92" s="306"/>
      <c r="J92" s="315"/>
      <c r="K92" s="306"/>
      <c r="M92" s="307" t="s">
        <v>589</v>
      </c>
      <c r="O92" s="292"/>
    </row>
    <row r="93" spans="1:80">
      <c r="A93" s="301"/>
      <c r="B93" s="308"/>
      <c r="C93" s="309" t="s">
        <v>590</v>
      </c>
      <c r="D93" s="310"/>
      <c r="E93" s="311">
        <v>-2.968</v>
      </c>
      <c r="F93" s="312"/>
      <c r="G93" s="313"/>
      <c r="H93" s="314"/>
      <c r="I93" s="306"/>
      <c r="J93" s="315"/>
      <c r="K93" s="306"/>
      <c r="M93" s="307" t="s">
        <v>590</v>
      </c>
      <c r="O93" s="292"/>
    </row>
    <row r="94" spans="1:80">
      <c r="A94" s="301"/>
      <c r="B94" s="308"/>
      <c r="C94" s="309" t="s">
        <v>591</v>
      </c>
      <c r="D94" s="310"/>
      <c r="E94" s="311">
        <v>-2.968</v>
      </c>
      <c r="F94" s="312"/>
      <c r="G94" s="313"/>
      <c r="H94" s="314"/>
      <c r="I94" s="306"/>
      <c r="J94" s="315"/>
      <c r="K94" s="306"/>
      <c r="M94" s="307" t="s">
        <v>591</v>
      </c>
      <c r="O94" s="292"/>
    </row>
    <row r="95" spans="1:80">
      <c r="A95" s="301"/>
      <c r="B95" s="308"/>
      <c r="C95" s="309" t="s">
        <v>592</v>
      </c>
      <c r="D95" s="310"/>
      <c r="E95" s="311">
        <v>-2.968</v>
      </c>
      <c r="F95" s="312"/>
      <c r="G95" s="313"/>
      <c r="H95" s="314"/>
      <c r="I95" s="306"/>
      <c r="J95" s="315"/>
      <c r="K95" s="306"/>
      <c r="M95" s="307" t="s">
        <v>592</v>
      </c>
      <c r="O95" s="292"/>
    </row>
    <row r="96" spans="1:80">
      <c r="A96" s="301"/>
      <c r="B96" s="308"/>
      <c r="C96" s="309" t="s">
        <v>593</v>
      </c>
      <c r="D96" s="310"/>
      <c r="E96" s="311">
        <v>-6.8250000000000002</v>
      </c>
      <c r="F96" s="312"/>
      <c r="G96" s="313"/>
      <c r="H96" s="314"/>
      <c r="I96" s="306"/>
      <c r="J96" s="315"/>
      <c r="K96" s="306"/>
      <c r="M96" s="307" t="s">
        <v>593</v>
      </c>
      <c r="O96" s="292"/>
    </row>
    <row r="97" spans="1:80">
      <c r="A97" s="316"/>
      <c r="B97" s="317" t="s">
        <v>99</v>
      </c>
      <c r="C97" s="318" t="s">
        <v>266</v>
      </c>
      <c r="D97" s="319"/>
      <c r="E97" s="320"/>
      <c r="F97" s="321"/>
      <c r="G97" s="322">
        <f>SUM(G87:G96)</f>
        <v>0</v>
      </c>
      <c r="H97" s="323"/>
      <c r="I97" s="324">
        <f>SUM(I87:I96)</f>
        <v>65.973834299999993</v>
      </c>
      <c r="J97" s="323"/>
      <c r="K97" s="324">
        <f>SUM(K87:K96)</f>
        <v>0</v>
      </c>
      <c r="O97" s="292">
        <v>4</v>
      </c>
      <c r="BA97" s="325">
        <f>SUM(BA87:BA96)</f>
        <v>0</v>
      </c>
      <c r="BB97" s="325">
        <f>SUM(BB87:BB96)</f>
        <v>0</v>
      </c>
      <c r="BC97" s="325">
        <f>SUM(BC87:BC96)</f>
        <v>0</v>
      </c>
      <c r="BD97" s="325">
        <f>SUM(BD87:BD96)</f>
        <v>0</v>
      </c>
      <c r="BE97" s="325">
        <f>SUM(BE87:BE96)</f>
        <v>0</v>
      </c>
    </row>
    <row r="98" spans="1:80">
      <c r="A98" s="282" t="s">
        <v>97</v>
      </c>
      <c r="B98" s="283" t="s">
        <v>277</v>
      </c>
      <c r="C98" s="284" t="s">
        <v>278</v>
      </c>
      <c r="D98" s="285"/>
      <c r="E98" s="286"/>
      <c r="F98" s="286"/>
      <c r="G98" s="287"/>
      <c r="H98" s="288"/>
      <c r="I98" s="289"/>
      <c r="J98" s="290"/>
      <c r="K98" s="291"/>
      <c r="O98" s="292">
        <v>1</v>
      </c>
    </row>
    <row r="99" spans="1:80">
      <c r="A99" s="293">
        <v>27</v>
      </c>
      <c r="B99" s="294" t="s">
        <v>280</v>
      </c>
      <c r="C99" s="295" t="s">
        <v>281</v>
      </c>
      <c r="D99" s="296" t="s">
        <v>176</v>
      </c>
      <c r="E99" s="297">
        <v>8.5</v>
      </c>
      <c r="F99" s="297">
        <v>0</v>
      </c>
      <c r="G99" s="298">
        <f>E99*F99</f>
        <v>0</v>
      </c>
      <c r="H99" s="299">
        <v>0</v>
      </c>
      <c r="I99" s="300">
        <f>E99*H99</f>
        <v>0</v>
      </c>
      <c r="J99" s="299">
        <v>0</v>
      </c>
      <c r="K99" s="300">
        <f>E99*J99</f>
        <v>0</v>
      </c>
      <c r="O99" s="292">
        <v>2</v>
      </c>
      <c r="AA99" s="261">
        <v>1</v>
      </c>
      <c r="AB99" s="261">
        <v>0</v>
      </c>
      <c r="AC99" s="261">
        <v>0</v>
      </c>
      <c r="AZ99" s="261">
        <v>1</v>
      </c>
      <c r="BA99" s="261">
        <f>IF(AZ99=1,G99,0)</f>
        <v>0</v>
      </c>
      <c r="BB99" s="261">
        <f>IF(AZ99=2,G99,0)</f>
        <v>0</v>
      </c>
      <c r="BC99" s="261">
        <f>IF(AZ99=3,G99,0)</f>
        <v>0</v>
      </c>
      <c r="BD99" s="261">
        <f>IF(AZ99=4,G99,0)</f>
        <v>0</v>
      </c>
      <c r="BE99" s="261">
        <f>IF(AZ99=5,G99,0)</f>
        <v>0</v>
      </c>
      <c r="CA99" s="292">
        <v>1</v>
      </c>
      <c r="CB99" s="292">
        <v>0</v>
      </c>
    </row>
    <row r="100" spans="1:80">
      <c r="A100" s="293">
        <v>28</v>
      </c>
      <c r="B100" s="294" t="s">
        <v>282</v>
      </c>
      <c r="C100" s="295" t="s">
        <v>283</v>
      </c>
      <c r="D100" s="296" t="s">
        <v>176</v>
      </c>
      <c r="E100" s="297">
        <v>28</v>
      </c>
      <c r="F100" s="297">
        <v>0</v>
      </c>
      <c r="G100" s="298">
        <f>E100*F100</f>
        <v>0</v>
      </c>
      <c r="H100" s="299">
        <v>0</v>
      </c>
      <c r="I100" s="300">
        <f>E100*H100</f>
        <v>0</v>
      </c>
      <c r="J100" s="299">
        <v>0</v>
      </c>
      <c r="K100" s="300">
        <f>E100*J100</f>
        <v>0</v>
      </c>
      <c r="O100" s="292">
        <v>2</v>
      </c>
      <c r="AA100" s="261">
        <v>1</v>
      </c>
      <c r="AB100" s="261">
        <v>1</v>
      </c>
      <c r="AC100" s="261">
        <v>1</v>
      </c>
      <c r="AZ100" s="261">
        <v>1</v>
      </c>
      <c r="BA100" s="261">
        <f>IF(AZ100=1,G100,0)</f>
        <v>0</v>
      </c>
      <c r="BB100" s="261">
        <f>IF(AZ100=2,G100,0)</f>
        <v>0</v>
      </c>
      <c r="BC100" s="261">
        <f>IF(AZ100=3,G100,0)</f>
        <v>0</v>
      </c>
      <c r="BD100" s="261">
        <f>IF(AZ100=4,G100,0)</f>
        <v>0</v>
      </c>
      <c r="BE100" s="261">
        <f>IF(AZ100=5,G100,0)</f>
        <v>0</v>
      </c>
      <c r="CA100" s="292">
        <v>1</v>
      </c>
      <c r="CB100" s="292">
        <v>1</v>
      </c>
    </row>
    <row r="101" spans="1:80">
      <c r="A101" s="301"/>
      <c r="B101" s="308"/>
      <c r="C101" s="309" t="s">
        <v>594</v>
      </c>
      <c r="D101" s="310"/>
      <c r="E101" s="311">
        <v>28</v>
      </c>
      <c r="F101" s="312"/>
      <c r="G101" s="313"/>
      <c r="H101" s="314"/>
      <c r="I101" s="306"/>
      <c r="J101" s="315"/>
      <c r="K101" s="306"/>
      <c r="M101" s="307" t="s">
        <v>594</v>
      </c>
      <c r="O101" s="292"/>
    </row>
    <row r="102" spans="1:80">
      <c r="A102" s="293">
        <v>29</v>
      </c>
      <c r="B102" s="294" t="s">
        <v>285</v>
      </c>
      <c r="C102" s="295" t="s">
        <v>286</v>
      </c>
      <c r="D102" s="296" t="s">
        <v>176</v>
      </c>
      <c r="E102" s="297">
        <v>8.5</v>
      </c>
      <c r="F102" s="297">
        <v>0</v>
      </c>
      <c r="G102" s="298">
        <f>E102*F102</f>
        <v>0</v>
      </c>
      <c r="H102" s="299">
        <v>0</v>
      </c>
      <c r="I102" s="300">
        <f>E102*H102</f>
        <v>0</v>
      </c>
      <c r="J102" s="299">
        <v>0</v>
      </c>
      <c r="K102" s="300">
        <f>E102*J102</f>
        <v>0</v>
      </c>
      <c r="O102" s="292">
        <v>2</v>
      </c>
      <c r="AA102" s="261">
        <v>1</v>
      </c>
      <c r="AB102" s="261">
        <v>1</v>
      </c>
      <c r="AC102" s="261">
        <v>1</v>
      </c>
      <c r="AZ102" s="261">
        <v>1</v>
      </c>
      <c r="BA102" s="261">
        <f>IF(AZ102=1,G102,0)</f>
        <v>0</v>
      </c>
      <c r="BB102" s="261">
        <f>IF(AZ102=2,G102,0)</f>
        <v>0</v>
      </c>
      <c r="BC102" s="261">
        <f>IF(AZ102=3,G102,0)</f>
        <v>0</v>
      </c>
      <c r="BD102" s="261">
        <f>IF(AZ102=4,G102,0)</f>
        <v>0</v>
      </c>
      <c r="BE102" s="261">
        <f>IF(AZ102=5,G102,0)</f>
        <v>0</v>
      </c>
      <c r="CA102" s="292">
        <v>1</v>
      </c>
      <c r="CB102" s="292">
        <v>1</v>
      </c>
    </row>
    <row r="103" spans="1:80">
      <c r="A103" s="293">
        <v>30</v>
      </c>
      <c r="B103" s="294" t="s">
        <v>287</v>
      </c>
      <c r="C103" s="295" t="s">
        <v>288</v>
      </c>
      <c r="D103" s="296" t="s">
        <v>176</v>
      </c>
      <c r="E103" s="297">
        <v>8.5</v>
      </c>
      <c r="F103" s="297">
        <v>0</v>
      </c>
      <c r="G103" s="298">
        <f>E103*F103</f>
        <v>0</v>
      </c>
      <c r="H103" s="299">
        <v>0</v>
      </c>
      <c r="I103" s="300">
        <f>E103*H103</f>
        <v>0</v>
      </c>
      <c r="J103" s="299">
        <v>0</v>
      </c>
      <c r="K103" s="300">
        <f>E103*J103</f>
        <v>0</v>
      </c>
      <c r="O103" s="292">
        <v>2</v>
      </c>
      <c r="AA103" s="261">
        <v>1</v>
      </c>
      <c r="AB103" s="261">
        <v>1</v>
      </c>
      <c r="AC103" s="261">
        <v>1</v>
      </c>
      <c r="AZ103" s="261">
        <v>1</v>
      </c>
      <c r="BA103" s="261">
        <f>IF(AZ103=1,G103,0)</f>
        <v>0</v>
      </c>
      <c r="BB103" s="261">
        <f>IF(AZ103=2,G103,0)</f>
        <v>0</v>
      </c>
      <c r="BC103" s="261">
        <f>IF(AZ103=3,G103,0)</f>
        <v>0</v>
      </c>
      <c r="BD103" s="261">
        <f>IF(AZ103=4,G103,0)</f>
        <v>0</v>
      </c>
      <c r="BE103" s="261">
        <f>IF(AZ103=5,G103,0)</f>
        <v>0</v>
      </c>
      <c r="CA103" s="292">
        <v>1</v>
      </c>
      <c r="CB103" s="292">
        <v>1</v>
      </c>
    </row>
    <row r="104" spans="1:80">
      <c r="A104" s="301"/>
      <c r="B104" s="302"/>
      <c r="C104" s="303" t="s">
        <v>289</v>
      </c>
      <c r="D104" s="304"/>
      <c r="E104" s="304"/>
      <c r="F104" s="304"/>
      <c r="G104" s="305"/>
      <c r="I104" s="306"/>
      <c r="K104" s="306"/>
      <c r="L104" s="307" t="s">
        <v>289</v>
      </c>
      <c r="O104" s="292">
        <v>3</v>
      </c>
    </row>
    <row r="105" spans="1:80">
      <c r="A105" s="293">
        <v>31</v>
      </c>
      <c r="B105" s="294" t="s">
        <v>595</v>
      </c>
      <c r="C105" s="295" t="s">
        <v>596</v>
      </c>
      <c r="D105" s="296" t="s">
        <v>181</v>
      </c>
      <c r="E105" s="297">
        <v>2</v>
      </c>
      <c r="F105" s="297">
        <v>0</v>
      </c>
      <c r="G105" s="298">
        <f>E105*F105</f>
        <v>0</v>
      </c>
      <c r="H105" s="299">
        <v>0</v>
      </c>
      <c r="I105" s="300">
        <f>E105*H105</f>
        <v>0</v>
      </c>
      <c r="J105" s="299">
        <v>0</v>
      </c>
      <c r="K105" s="300">
        <f>E105*J105</f>
        <v>0</v>
      </c>
      <c r="O105" s="292">
        <v>2</v>
      </c>
      <c r="AA105" s="261">
        <v>1</v>
      </c>
      <c r="AB105" s="261">
        <v>1</v>
      </c>
      <c r="AC105" s="261">
        <v>1</v>
      </c>
      <c r="AZ105" s="261">
        <v>1</v>
      </c>
      <c r="BA105" s="261">
        <f>IF(AZ105=1,G105,0)</f>
        <v>0</v>
      </c>
      <c r="BB105" s="261">
        <f>IF(AZ105=2,G105,0)</f>
        <v>0</v>
      </c>
      <c r="BC105" s="261">
        <f>IF(AZ105=3,G105,0)</f>
        <v>0</v>
      </c>
      <c r="BD105" s="261">
        <f>IF(AZ105=4,G105,0)</f>
        <v>0</v>
      </c>
      <c r="BE105" s="261">
        <f>IF(AZ105=5,G105,0)</f>
        <v>0</v>
      </c>
      <c r="CA105" s="292">
        <v>1</v>
      </c>
      <c r="CB105" s="292">
        <v>1</v>
      </c>
    </row>
    <row r="106" spans="1:80">
      <c r="A106" s="293">
        <v>32</v>
      </c>
      <c r="B106" s="294" t="s">
        <v>488</v>
      </c>
      <c r="C106" s="295" t="s">
        <v>489</v>
      </c>
      <c r="D106" s="296" t="s">
        <v>181</v>
      </c>
      <c r="E106" s="297">
        <v>1</v>
      </c>
      <c r="F106" s="297">
        <v>0</v>
      </c>
      <c r="G106" s="298">
        <f>E106*F106</f>
        <v>0</v>
      </c>
      <c r="H106" s="299">
        <v>0</v>
      </c>
      <c r="I106" s="300">
        <f>E106*H106</f>
        <v>0</v>
      </c>
      <c r="J106" s="299">
        <v>0</v>
      </c>
      <c r="K106" s="300">
        <f>E106*J106</f>
        <v>0</v>
      </c>
      <c r="O106" s="292">
        <v>2</v>
      </c>
      <c r="AA106" s="261">
        <v>1</v>
      </c>
      <c r="AB106" s="261">
        <v>1</v>
      </c>
      <c r="AC106" s="261">
        <v>1</v>
      </c>
      <c r="AZ106" s="261">
        <v>1</v>
      </c>
      <c r="BA106" s="261">
        <f>IF(AZ106=1,G106,0)</f>
        <v>0</v>
      </c>
      <c r="BB106" s="261">
        <f>IF(AZ106=2,G106,0)</f>
        <v>0</v>
      </c>
      <c r="BC106" s="261">
        <f>IF(AZ106=3,G106,0)</f>
        <v>0</v>
      </c>
      <c r="BD106" s="261">
        <f>IF(AZ106=4,G106,0)</f>
        <v>0</v>
      </c>
      <c r="BE106" s="261">
        <f>IF(AZ106=5,G106,0)</f>
        <v>0</v>
      </c>
      <c r="CA106" s="292">
        <v>1</v>
      </c>
      <c r="CB106" s="292">
        <v>1</v>
      </c>
    </row>
    <row r="107" spans="1:80">
      <c r="A107" s="293">
        <v>33</v>
      </c>
      <c r="B107" s="294" t="s">
        <v>290</v>
      </c>
      <c r="C107" s="295" t="s">
        <v>291</v>
      </c>
      <c r="D107" s="296" t="s">
        <v>292</v>
      </c>
      <c r="E107" s="297">
        <v>0.23380000000000001</v>
      </c>
      <c r="F107" s="297">
        <v>0</v>
      </c>
      <c r="G107" s="298">
        <f>E107*F107</f>
        <v>0</v>
      </c>
      <c r="H107" s="299">
        <v>0</v>
      </c>
      <c r="I107" s="300">
        <f>E107*H107</f>
        <v>0</v>
      </c>
      <c r="J107" s="299"/>
      <c r="K107" s="300">
        <f>E107*J107</f>
        <v>0</v>
      </c>
      <c r="O107" s="292">
        <v>2</v>
      </c>
      <c r="AA107" s="261">
        <v>3</v>
      </c>
      <c r="AB107" s="261">
        <v>1</v>
      </c>
      <c r="AC107" s="261">
        <v>572497</v>
      </c>
      <c r="AZ107" s="261">
        <v>1</v>
      </c>
      <c r="BA107" s="261">
        <f>IF(AZ107=1,G107,0)</f>
        <v>0</v>
      </c>
      <c r="BB107" s="261">
        <f>IF(AZ107=2,G107,0)</f>
        <v>0</v>
      </c>
      <c r="BC107" s="261">
        <f>IF(AZ107=3,G107,0)</f>
        <v>0</v>
      </c>
      <c r="BD107" s="261">
        <f>IF(AZ107=4,G107,0)</f>
        <v>0</v>
      </c>
      <c r="BE107" s="261">
        <f>IF(AZ107=5,G107,0)</f>
        <v>0</v>
      </c>
      <c r="CA107" s="292">
        <v>3</v>
      </c>
      <c r="CB107" s="292">
        <v>1</v>
      </c>
    </row>
    <row r="108" spans="1:80">
      <c r="A108" s="301"/>
      <c r="B108" s="308"/>
      <c r="C108" s="309" t="s">
        <v>597</v>
      </c>
      <c r="D108" s="310"/>
      <c r="E108" s="311">
        <v>0.23380000000000001</v>
      </c>
      <c r="F108" s="312"/>
      <c r="G108" s="313"/>
      <c r="H108" s="314"/>
      <c r="I108" s="306"/>
      <c r="J108" s="315"/>
      <c r="K108" s="306"/>
      <c r="M108" s="307" t="s">
        <v>597</v>
      </c>
      <c r="O108" s="292"/>
    </row>
    <row r="109" spans="1:80">
      <c r="A109" s="293">
        <v>34</v>
      </c>
      <c r="B109" s="294" t="s">
        <v>294</v>
      </c>
      <c r="C109" s="295" t="s">
        <v>295</v>
      </c>
      <c r="D109" s="296" t="s">
        <v>109</v>
      </c>
      <c r="E109" s="297">
        <v>1.7</v>
      </c>
      <c r="F109" s="297">
        <v>0</v>
      </c>
      <c r="G109" s="298">
        <f>E109*F109</f>
        <v>0</v>
      </c>
      <c r="H109" s="299">
        <v>1.67</v>
      </c>
      <c r="I109" s="300">
        <f>E109*H109</f>
        <v>2.839</v>
      </c>
      <c r="J109" s="299"/>
      <c r="K109" s="300">
        <f>E109*J109</f>
        <v>0</v>
      </c>
      <c r="O109" s="292">
        <v>2</v>
      </c>
      <c r="AA109" s="261">
        <v>3</v>
      </c>
      <c r="AB109" s="261">
        <v>1</v>
      </c>
      <c r="AC109" s="261">
        <v>10364200</v>
      </c>
      <c r="AZ109" s="261">
        <v>1</v>
      </c>
      <c r="BA109" s="261">
        <f>IF(AZ109=1,G109,0)</f>
        <v>0</v>
      </c>
      <c r="BB109" s="261">
        <f>IF(AZ109=2,G109,0)</f>
        <v>0</v>
      </c>
      <c r="BC109" s="261">
        <f>IF(AZ109=3,G109,0)</f>
        <v>0</v>
      </c>
      <c r="BD109" s="261">
        <f>IF(AZ109=4,G109,0)</f>
        <v>0</v>
      </c>
      <c r="BE109" s="261">
        <f>IF(AZ109=5,G109,0)</f>
        <v>0</v>
      </c>
      <c r="CA109" s="292">
        <v>3</v>
      </c>
      <c r="CB109" s="292">
        <v>1</v>
      </c>
    </row>
    <row r="110" spans="1:80">
      <c r="A110" s="301"/>
      <c r="B110" s="308"/>
      <c r="C110" s="309" t="s">
        <v>598</v>
      </c>
      <c r="D110" s="310"/>
      <c r="E110" s="311">
        <v>1.7</v>
      </c>
      <c r="F110" s="312"/>
      <c r="G110" s="313"/>
      <c r="H110" s="314"/>
      <c r="I110" s="306"/>
      <c r="J110" s="315"/>
      <c r="K110" s="306"/>
      <c r="M110" s="307" t="s">
        <v>598</v>
      </c>
      <c r="O110" s="292"/>
    </row>
    <row r="111" spans="1:80">
      <c r="A111" s="316"/>
      <c r="B111" s="317" t="s">
        <v>99</v>
      </c>
      <c r="C111" s="318" t="s">
        <v>279</v>
      </c>
      <c r="D111" s="319"/>
      <c r="E111" s="320"/>
      <c r="F111" s="321"/>
      <c r="G111" s="322">
        <f>SUM(G98:G110)</f>
        <v>0</v>
      </c>
      <c r="H111" s="323"/>
      <c r="I111" s="324">
        <f>SUM(I98:I110)</f>
        <v>2.839</v>
      </c>
      <c r="J111" s="323"/>
      <c r="K111" s="324">
        <f>SUM(K98:K110)</f>
        <v>0</v>
      </c>
      <c r="O111" s="292">
        <v>4</v>
      </c>
      <c r="BA111" s="325">
        <f>SUM(BA98:BA110)</f>
        <v>0</v>
      </c>
      <c r="BB111" s="325">
        <f>SUM(BB98:BB110)</f>
        <v>0</v>
      </c>
      <c r="BC111" s="325">
        <f>SUM(BC98:BC110)</f>
        <v>0</v>
      </c>
      <c r="BD111" s="325">
        <f>SUM(BD98:BD110)</f>
        <v>0</v>
      </c>
      <c r="BE111" s="325">
        <f>SUM(BE98:BE110)</f>
        <v>0</v>
      </c>
    </row>
    <row r="112" spans="1:80">
      <c r="A112" s="282" t="s">
        <v>97</v>
      </c>
      <c r="B112" s="283" t="s">
        <v>297</v>
      </c>
      <c r="C112" s="284" t="s">
        <v>298</v>
      </c>
      <c r="D112" s="285"/>
      <c r="E112" s="286"/>
      <c r="F112" s="286"/>
      <c r="G112" s="287"/>
      <c r="H112" s="288"/>
      <c r="I112" s="289"/>
      <c r="J112" s="290"/>
      <c r="K112" s="291"/>
      <c r="O112" s="292">
        <v>1</v>
      </c>
    </row>
    <row r="113" spans="1:80">
      <c r="A113" s="293">
        <v>35</v>
      </c>
      <c r="B113" s="294" t="s">
        <v>300</v>
      </c>
      <c r="C113" s="295" t="s">
        <v>301</v>
      </c>
      <c r="D113" s="296" t="s">
        <v>109</v>
      </c>
      <c r="E113" s="297">
        <v>46.387599999999999</v>
      </c>
      <c r="F113" s="297">
        <v>0</v>
      </c>
      <c r="G113" s="298">
        <f>E113*F113</f>
        <v>0</v>
      </c>
      <c r="H113" s="299">
        <v>0</v>
      </c>
      <c r="I113" s="300">
        <f>E113*H113</f>
        <v>0</v>
      </c>
      <c r="J113" s="299">
        <v>0</v>
      </c>
      <c r="K113" s="300">
        <f>E113*J113</f>
        <v>0</v>
      </c>
      <c r="O113" s="292">
        <v>2</v>
      </c>
      <c r="AA113" s="261">
        <v>1</v>
      </c>
      <c r="AB113" s="261">
        <v>1</v>
      </c>
      <c r="AC113" s="261">
        <v>1</v>
      </c>
      <c r="AZ113" s="261">
        <v>1</v>
      </c>
      <c r="BA113" s="261">
        <f>IF(AZ113=1,G113,0)</f>
        <v>0</v>
      </c>
      <c r="BB113" s="261">
        <f>IF(AZ113=2,G113,0)</f>
        <v>0</v>
      </c>
      <c r="BC113" s="261">
        <f>IF(AZ113=3,G113,0)</f>
        <v>0</v>
      </c>
      <c r="BD113" s="261">
        <f>IF(AZ113=4,G113,0)</f>
        <v>0</v>
      </c>
      <c r="BE113" s="261">
        <f>IF(AZ113=5,G113,0)</f>
        <v>0</v>
      </c>
      <c r="CA113" s="292">
        <v>1</v>
      </c>
      <c r="CB113" s="292">
        <v>1</v>
      </c>
    </row>
    <row r="114" spans="1:80">
      <c r="A114" s="316"/>
      <c r="B114" s="317" t="s">
        <v>99</v>
      </c>
      <c r="C114" s="318" t="s">
        <v>299</v>
      </c>
      <c r="D114" s="319"/>
      <c r="E114" s="320"/>
      <c r="F114" s="321"/>
      <c r="G114" s="322">
        <f>SUM(G112:G113)</f>
        <v>0</v>
      </c>
      <c r="H114" s="323"/>
      <c r="I114" s="324">
        <f>SUM(I112:I113)</f>
        <v>0</v>
      </c>
      <c r="J114" s="323"/>
      <c r="K114" s="324">
        <f>SUM(K112:K113)</f>
        <v>0</v>
      </c>
      <c r="O114" s="292">
        <v>4</v>
      </c>
      <c r="BA114" s="325">
        <f>SUM(BA112:BA113)</f>
        <v>0</v>
      </c>
      <c r="BB114" s="325">
        <f>SUM(BB112:BB113)</f>
        <v>0</v>
      </c>
      <c r="BC114" s="325">
        <f>SUM(BC112:BC113)</f>
        <v>0</v>
      </c>
      <c r="BD114" s="325">
        <f>SUM(BD112:BD113)</f>
        <v>0</v>
      </c>
      <c r="BE114" s="325">
        <f>SUM(BE112:BE113)</f>
        <v>0</v>
      </c>
    </row>
    <row r="115" spans="1:80">
      <c r="A115" s="282" t="s">
        <v>97</v>
      </c>
      <c r="B115" s="283" t="s">
        <v>302</v>
      </c>
      <c r="C115" s="284" t="s">
        <v>303</v>
      </c>
      <c r="D115" s="285"/>
      <c r="E115" s="286"/>
      <c r="F115" s="286"/>
      <c r="G115" s="287"/>
      <c r="H115" s="288"/>
      <c r="I115" s="289"/>
      <c r="J115" s="290"/>
      <c r="K115" s="291"/>
      <c r="O115" s="292">
        <v>1</v>
      </c>
    </row>
    <row r="116" spans="1:80" ht="22.5">
      <c r="A116" s="293">
        <v>36</v>
      </c>
      <c r="B116" s="294" t="s">
        <v>305</v>
      </c>
      <c r="C116" s="295" t="s">
        <v>306</v>
      </c>
      <c r="D116" s="296" t="s">
        <v>176</v>
      </c>
      <c r="E116" s="297">
        <v>29.68</v>
      </c>
      <c r="F116" s="297">
        <v>0</v>
      </c>
      <c r="G116" s="298">
        <f>E116*F116</f>
        <v>0</v>
      </c>
      <c r="H116" s="299">
        <v>0</v>
      </c>
      <c r="I116" s="300">
        <f>E116*H116</f>
        <v>0</v>
      </c>
      <c r="J116" s="299">
        <v>0</v>
      </c>
      <c r="K116" s="300">
        <f>E116*J116</f>
        <v>0</v>
      </c>
      <c r="O116" s="292">
        <v>2</v>
      </c>
      <c r="AA116" s="261">
        <v>1</v>
      </c>
      <c r="AB116" s="261">
        <v>1</v>
      </c>
      <c r="AC116" s="261">
        <v>1</v>
      </c>
      <c r="AZ116" s="261">
        <v>1</v>
      </c>
      <c r="BA116" s="261">
        <f>IF(AZ116=1,G116,0)</f>
        <v>0</v>
      </c>
      <c r="BB116" s="261">
        <f>IF(AZ116=2,G116,0)</f>
        <v>0</v>
      </c>
      <c r="BC116" s="261">
        <f>IF(AZ116=3,G116,0)</f>
        <v>0</v>
      </c>
      <c r="BD116" s="261">
        <f>IF(AZ116=4,G116,0)</f>
        <v>0</v>
      </c>
      <c r="BE116" s="261">
        <f>IF(AZ116=5,G116,0)</f>
        <v>0</v>
      </c>
      <c r="CA116" s="292">
        <v>1</v>
      </c>
      <c r="CB116" s="292">
        <v>1</v>
      </c>
    </row>
    <row r="117" spans="1:80">
      <c r="A117" s="301"/>
      <c r="B117" s="302"/>
      <c r="C117" s="303" t="s">
        <v>307</v>
      </c>
      <c r="D117" s="304"/>
      <c r="E117" s="304"/>
      <c r="F117" s="304"/>
      <c r="G117" s="305"/>
      <c r="I117" s="306"/>
      <c r="K117" s="306"/>
      <c r="L117" s="307" t="s">
        <v>307</v>
      </c>
      <c r="O117" s="292">
        <v>3</v>
      </c>
    </row>
    <row r="118" spans="1:80">
      <c r="A118" s="301"/>
      <c r="B118" s="308"/>
      <c r="C118" s="309" t="s">
        <v>599</v>
      </c>
      <c r="D118" s="310"/>
      <c r="E118" s="311">
        <v>29.68</v>
      </c>
      <c r="F118" s="312"/>
      <c r="G118" s="313"/>
      <c r="H118" s="314"/>
      <c r="I118" s="306"/>
      <c r="J118" s="315"/>
      <c r="K118" s="306"/>
      <c r="M118" s="307" t="s">
        <v>599</v>
      </c>
      <c r="O118" s="292"/>
    </row>
    <row r="119" spans="1:80">
      <c r="A119" s="316"/>
      <c r="B119" s="317" t="s">
        <v>99</v>
      </c>
      <c r="C119" s="318" t="s">
        <v>304</v>
      </c>
      <c r="D119" s="319"/>
      <c r="E119" s="320"/>
      <c r="F119" s="321"/>
      <c r="G119" s="322">
        <f>SUM(G115:G118)</f>
        <v>0</v>
      </c>
      <c r="H119" s="323"/>
      <c r="I119" s="324">
        <f>SUM(I115:I118)</f>
        <v>0</v>
      </c>
      <c r="J119" s="323"/>
      <c r="K119" s="324">
        <f>SUM(K115:K118)</f>
        <v>0</v>
      </c>
      <c r="O119" s="292">
        <v>4</v>
      </c>
      <c r="BA119" s="325">
        <f>SUM(BA115:BA118)</f>
        <v>0</v>
      </c>
      <c r="BB119" s="325">
        <f>SUM(BB115:BB118)</f>
        <v>0</v>
      </c>
      <c r="BC119" s="325">
        <f>SUM(BC115:BC118)</f>
        <v>0</v>
      </c>
      <c r="BD119" s="325">
        <f>SUM(BD115:BD118)</f>
        <v>0</v>
      </c>
      <c r="BE119" s="325">
        <f>SUM(BE115:BE118)</f>
        <v>0</v>
      </c>
    </row>
    <row r="120" spans="1:80">
      <c r="A120" s="282" t="s">
        <v>97</v>
      </c>
      <c r="B120" s="283" t="s">
        <v>308</v>
      </c>
      <c r="C120" s="284" t="s">
        <v>309</v>
      </c>
      <c r="D120" s="285"/>
      <c r="E120" s="286"/>
      <c r="F120" s="286"/>
      <c r="G120" s="287"/>
      <c r="H120" s="288"/>
      <c r="I120" s="289"/>
      <c r="J120" s="290"/>
      <c r="K120" s="291"/>
      <c r="O120" s="292">
        <v>1</v>
      </c>
    </row>
    <row r="121" spans="1:80">
      <c r="A121" s="293">
        <v>37</v>
      </c>
      <c r="B121" s="294" t="s">
        <v>311</v>
      </c>
      <c r="C121" s="295" t="s">
        <v>312</v>
      </c>
      <c r="D121" s="296" t="s">
        <v>109</v>
      </c>
      <c r="E121" s="297">
        <v>2.968</v>
      </c>
      <c r="F121" s="297">
        <v>0</v>
      </c>
      <c r="G121" s="298">
        <f>E121*F121</f>
        <v>0</v>
      </c>
      <c r="H121" s="299">
        <v>2.16</v>
      </c>
      <c r="I121" s="300">
        <f>E121*H121</f>
        <v>6.4108800000000006</v>
      </c>
      <c r="J121" s="299">
        <v>0</v>
      </c>
      <c r="K121" s="300">
        <f>E121*J121</f>
        <v>0</v>
      </c>
      <c r="O121" s="292">
        <v>2</v>
      </c>
      <c r="AA121" s="261">
        <v>1</v>
      </c>
      <c r="AB121" s="261">
        <v>1</v>
      </c>
      <c r="AC121" s="261">
        <v>1</v>
      </c>
      <c r="AZ121" s="261">
        <v>1</v>
      </c>
      <c r="BA121" s="261">
        <f>IF(AZ121=1,G121,0)</f>
        <v>0</v>
      </c>
      <c r="BB121" s="261">
        <f>IF(AZ121=2,G121,0)</f>
        <v>0</v>
      </c>
      <c r="BC121" s="261">
        <f>IF(AZ121=3,G121,0)</f>
        <v>0</v>
      </c>
      <c r="BD121" s="261">
        <f>IF(AZ121=4,G121,0)</f>
        <v>0</v>
      </c>
      <c r="BE121" s="261">
        <f>IF(AZ121=5,G121,0)</f>
        <v>0</v>
      </c>
      <c r="CA121" s="292">
        <v>1</v>
      </c>
      <c r="CB121" s="292">
        <v>1</v>
      </c>
    </row>
    <row r="122" spans="1:80">
      <c r="A122" s="301"/>
      <c r="B122" s="302"/>
      <c r="C122" s="303" t="s">
        <v>313</v>
      </c>
      <c r="D122" s="304"/>
      <c r="E122" s="304"/>
      <c r="F122" s="304"/>
      <c r="G122" s="305"/>
      <c r="I122" s="306"/>
      <c r="K122" s="306"/>
      <c r="L122" s="307" t="s">
        <v>313</v>
      </c>
      <c r="O122" s="292">
        <v>3</v>
      </c>
    </row>
    <row r="123" spans="1:80">
      <c r="A123" s="301"/>
      <c r="B123" s="308"/>
      <c r="C123" s="309" t="s">
        <v>600</v>
      </c>
      <c r="D123" s="310"/>
      <c r="E123" s="311">
        <v>2.968</v>
      </c>
      <c r="F123" s="312"/>
      <c r="G123" s="313"/>
      <c r="H123" s="314"/>
      <c r="I123" s="306"/>
      <c r="J123" s="315"/>
      <c r="K123" s="306"/>
      <c r="M123" s="307" t="s">
        <v>600</v>
      </c>
      <c r="O123" s="292"/>
    </row>
    <row r="124" spans="1:80">
      <c r="A124" s="293">
        <v>38</v>
      </c>
      <c r="B124" s="294" t="s">
        <v>315</v>
      </c>
      <c r="C124" s="295" t="s">
        <v>316</v>
      </c>
      <c r="D124" s="296" t="s">
        <v>109</v>
      </c>
      <c r="E124" s="297">
        <v>2.968</v>
      </c>
      <c r="F124" s="297">
        <v>0</v>
      </c>
      <c r="G124" s="298">
        <f>E124*F124</f>
        <v>0</v>
      </c>
      <c r="H124" s="299">
        <v>2.5249999999999999</v>
      </c>
      <c r="I124" s="300">
        <f>E124*H124</f>
        <v>7.4941999999999993</v>
      </c>
      <c r="J124" s="299">
        <v>0</v>
      </c>
      <c r="K124" s="300">
        <f>E124*J124</f>
        <v>0</v>
      </c>
      <c r="O124" s="292">
        <v>2</v>
      </c>
      <c r="AA124" s="261">
        <v>1</v>
      </c>
      <c r="AB124" s="261">
        <v>1</v>
      </c>
      <c r="AC124" s="261">
        <v>1</v>
      </c>
      <c r="AZ124" s="261">
        <v>1</v>
      </c>
      <c r="BA124" s="261">
        <f>IF(AZ124=1,G124,0)</f>
        <v>0</v>
      </c>
      <c r="BB124" s="261">
        <f>IF(AZ124=2,G124,0)</f>
        <v>0</v>
      </c>
      <c r="BC124" s="261">
        <f>IF(AZ124=3,G124,0)</f>
        <v>0</v>
      </c>
      <c r="BD124" s="261">
        <f>IF(AZ124=4,G124,0)</f>
        <v>0</v>
      </c>
      <c r="BE124" s="261">
        <f>IF(AZ124=5,G124,0)</f>
        <v>0</v>
      </c>
      <c r="CA124" s="292">
        <v>1</v>
      </c>
      <c r="CB124" s="292">
        <v>1</v>
      </c>
    </row>
    <row r="125" spans="1:80">
      <c r="A125" s="301"/>
      <c r="B125" s="308"/>
      <c r="C125" s="309" t="s">
        <v>601</v>
      </c>
      <c r="D125" s="310"/>
      <c r="E125" s="311">
        <v>2.968</v>
      </c>
      <c r="F125" s="312"/>
      <c r="G125" s="313"/>
      <c r="H125" s="314"/>
      <c r="I125" s="306"/>
      <c r="J125" s="315"/>
      <c r="K125" s="306"/>
      <c r="M125" s="307" t="s">
        <v>601</v>
      </c>
      <c r="O125" s="292"/>
    </row>
    <row r="126" spans="1:80">
      <c r="A126" s="293">
        <v>39</v>
      </c>
      <c r="B126" s="294" t="s">
        <v>318</v>
      </c>
      <c r="C126" s="295" t="s">
        <v>319</v>
      </c>
      <c r="D126" s="296" t="s">
        <v>109</v>
      </c>
      <c r="E126" s="297">
        <v>2.9977</v>
      </c>
      <c r="F126" s="297">
        <v>0</v>
      </c>
      <c r="G126" s="298">
        <f>E126*F126</f>
        <v>0</v>
      </c>
      <c r="H126" s="299">
        <v>2.5249999999999999</v>
      </c>
      <c r="I126" s="300">
        <f>E126*H126</f>
        <v>7.5691924999999998</v>
      </c>
      <c r="J126" s="299">
        <v>0</v>
      </c>
      <c r="K126" s="300">
        <f>E126*J126</f>
        <v>0</v>
      </c>
      <c r="O126" s="292">
        <v>2</v>
      </c>
      <c r="AA126" s="261">
        <v>1</v>
      </c>
      <c r="AB126" s="261">
        <v>1</v>
      </c>
      <c r="AC126" s="261">
        <v>1</v>
      </c>
      <c r="AZ126" s="261">
        <v>1</v>
      </c>
      <c r="BA126" s="261">
        <f>IF(AZ126=1,G126,0)</f>
        <v>0</v>
      </c>
      <c r="BB126" s="261">
        <f>IF(AZ126=2,G126,0)</f>
        <v>0</v>
      </c>
      <c r="BC126" s="261">
        <f>IF(AZ126=3,G126,0)</f>
        <v>0</v>
      </c>
      <c r="BD126" s="261">
        <f>IF(AZ126=4,G126,0)</f>
        <v>0</v>
      </c>
      <c r="BE126" s="261">
        <f>IF(AZ126=5,G126,0)</f>
        <v>0</v>
      </c>
      <c r="CA126" s="292">
        <v>1</v>
      </c>
      <c r="CB126" s="292">
        <v>1</v>
      </c>
    </row>
    <row r="127" spans="1:80">
      <c r="A127" s="301"/>
      <c r="B127" s="302"/>
      <c r="C127" s="303" t="s">
        <v>320</v>
      </c>
      <c r="D127" s="304"/>
      <c r="E127" s="304"/>
      <c r="F127" s="304"/>
      <c r="G127" s="305"/>
      <c r="I127" s="306"/>
      <c r="K127" s="306"/>
      <c r="L127" s="307" t="s">
        <v>320</v>
      </c>
      <c r="O127" s="292">
        <v>3</v>
      </c>
    </row>
    <row r="128" spans="1:80">
      <c r="A128" s="301"/>
      <c r="B128" s="308"/>
      <c r="C128" s="309" t="s">
        <v>602</v>
      </c>
      <c r="D128" s="310"/>
      <c r="E128" s="311">
        <v>2.9977</v>
      </c>
      <c r="F128" s="312"/>
      <c r="G128" s="313"/>
      <c r="H128" s="314"/>
      <c r="I128" s="306"/>
      <c r="J128" s="315"/>
      <c r="K128" s="306"/>
      <c r="M128" s="307" t="s">
        <v>602</v>
      </c>
      <c r="O128" s="292"/>
    </row>
    <row r="129" spans="1:80">
      <c r="A129" s="293">
        <v>40</v>
      </c>
      <c r="B129" s="294" t="s">
        <v>322</v>
      </c>
      <c r="C129" s="295" t="s">
        <v>323</v>
      </c>
      <c r="D129" s="296" t="s">
        <v>324</v>
      </c>
      <c r="E129" s="297">
        <v>1.43E-2</v>
      </c>
      <c r="F129" s="297">
        <v>0</v>
      </c>
      <c r="G129" s="298">
        <f>E129*F129</f>
        <v>0</v>
      </c>
      <c r="H129" s="299">
        <v>1.0217400000000001</v>
      </c>
      <c r="I129" s="300">
        <f>E129*H129</f>
        <v>1.4610882000000002E-2</v>
      </c>
      <c r="J129" s="299">
        <v>0</v>
      </c>
      <c r="K129" s="300">
        <f>E129*J129</f>
        <v>0</v>
      </c>
      <c r="O129" s="292">
        <v>2</v>
      </c>
      <c r="AA129" s="261">
        <v>1</v>
      </c>
      <c r="AB129" s="261">
        <v>1</v>
      </c>
      <c r="AC129" s="261">
        <v>1</v>
      </c>
      <c r="AZ129" s="261">
        <v>1</v>
      </c>
      <c r="BA129" s="261">
        <f>IF(AZ129=1,G129,0)</f>
        <v>0</v>
      </c>
      <c r="BB129" s="261">
        <f>IF(AZ129=2,G129,0)</f>
        <v>0</v>
      </c>
      <c r="BC129" s="261">
        <f>IF(AZ129=3,G129,0)</f>
        <v>0</v>
      </c>
      <c r="BD129" s="261">
        <f>IF(AZ129=4,G129,0)</f>
        <v>0</v>
      </c>
      <c r="BE129" s="261">
        <f>IF(AZ129=5,G129,0)</f>
        <v>0</v>
      </c>
      <c r="CA129" s="292">
        <v>1</v>
      </c>
      <c r="CB129" s="292">
        <v>1</v>
      </c>
    </row>
    <row r="130" spans="1:80">
      <c r="A130" s="301"/>
      <c r="B130" s="302"/>
      <c r="C130" s="303"/>
      <c r="D130" s="304"/>
      <c r="E130" s="304"/>
      <c r="F130" s="304"/>
      <c r="G130" s="305"/>
      <c r="I130" s="306"/>
      <c r="K130" s="306"/>
      <c r="L130" s="307"/>
      <c r="O130" s="292">
        <v>3</v>
      </c>
    </row>
    <row r="131" spans="1:80">
      <c r="A131" s="301"/>
      <c r="B131" s="308"/>
      <c r="C131" s="309" t="s">
        <v>603</v>
      </c>
      <c r="D131" s="310"/>
      <c r="E131" s="311">
        <v>1.43E-2</v>
      </c>
      <c r="F131" s="312"/>
      <c r="G131" s="313"/>
      <c r="H131" s="314"/>
      <c r="I131" s="306"/>
      <c r="J131" s="315"/>
      <c r="K131" s="306"/>
      <c r="M131" s="307" t="s">
        <v>603</v>
      </c>
      <c r="O131" s="292"/>
    </row>
    <row r="132" spans="1:80">
      <c r="A132" s="316"/>
      <c r="B132" s="317" t="s">
        <v>99</v>
      </c>
      <c r="C132" s="318" t="s">
        <v>310</v>
      </c>
      <c r="D132" s="319"/>
      <c r="E132" s="320"/>
      <c r="F132" s="321"/>
      <c r="G132" s="322">
        <f>SUM(G120:G131)</f>
        <v>0</v>
      </c>
      <c r="H132" s="323"/>
      <c r="I132" s="324">
        <f>SUM(I120:I131)</f>
        <v>21.488883381999997</v>
      </c>
      <c r="J132" s="323"/>
      <c r="K132" s="324">
        <f>SUM(K120:K131)</f>
        <v>0</v>
      </c>
      <c r="O132" s="292">
        <v>4</v>
      </c>
      <c r="BA132" s="325">
        <f>SUM(BA120:BA131)</f>
        <v>0</v>
      </c>
      <c r="BB132" s="325">
        <f>SUM(BB120:BB131)</f>
        <v>0</v>
      </c>
      <c r="BC132" s="325">
        <f>SUM(BC120:BC131)</f>
        <v>0</v>
      </c>
      <c r="BD132" s="325">
        <f>SUM(BD120:BD131)</f>
        <v>0</v>
      </c>
      <c r="BE132" s="325">
        <f>SUM(BE120:BE131)</f>
        <v>0</v>
      </c>
    </row>
    <row r="133" spans="1:80">
      <c r="A133" s="282" t="s">
        <v>97</v>
      </c>
      <c r="B133" s="283" t="s">
        <v>333</v>
      </c>
      <c r="C133" s="284" t="s">
        <v>334</v>
      </c>
      <c r="D133" s="285"/>
      <c r="E133" s="286"/>
      <c r="F133" s="286"/>
      <c r="G133" s="287"/>
      <c r="H133" s="288"/>
      <c r="I133" s="289"/>
      <c r="J133" s="290"/>
      <c r="K133" s="291"/>
      <c r="O133" s="292">
        <v>1</v>
      </c>
    </row>
    <row r="134" spans="1:80">
      <c r="A134" s="293">
        <v>41</v>
      </c>
      <c r="B134" s="294" t="s">
        <v>336</v>
      </c>
      <c r="C134" s="295" t="s">
        <v>337</v>
      </c>
      <c r="D134" s="296" t="s">
        <v>190</v>
      </c>
      <c r="E134" s="297">
        <v>6</v>
      </c>
      <c r="F134" s="297">
        <v>0</v>
      </c>
      <c r="G134" s="298">
        <f>E134*F134</f>
        <v>0</v>
      </c>
      <c r="H134" s="299">
        <v>1.17E-3</v>
      </c>
      <c r="I134" s="300">
        <f>E134*H134</f>
        <v>7.0200000000000002E-3</v>
      </c>
      <c r="J134" s="299">
        <v>0</v>
      </c>
      <c r="K134" s="300">
        <f>E134*J134</f>
        <v>0</v>
      </c>
      <c r="O134" s="292">
        <v>2</v>
      </c>
      <c r="AA134" s="261">
        <v>1</v>
      </c>
      <c r="AB134" s="261">
        <v>1</v>
      </c>
      <c r="AC134" s="261">
        <v>1</v>
      </c>
      <c r="AZ134" s="261">
        <v>1</v>
      </c>
      <c r="BA134" s="261">
        <f>IF(AZ134=1,G134,0)</f>
        <v>0</v>
      </c>
      <c r="BB134" s="261">
        <f>IF(AZ134=2,G134,0)</f>
        <v>0</v>
      </c>
      <c r="BC134" s="261">
        <f>IF(AZ134=3,G134,0)</f>
        <v>0</v>
      </c>
      <c r="BD134" s="261">
        <f>IF(AZ134=4,G134,0)</f>
        <v>0</v>
      </c>
      <c r="BE134" s="261">
        <f>IF(AZ134=5,G134,0)</f>
        <v>0</v>
      </c>
      <c r="CA134" s="292">
        <v>1</v>
      </c>
      <c r="CB134" s="292">
        <v>1</v>
      </c>
    </row>
    <row r="135" spans="1:80">
      <c r="A135" s="301"/>
      <c r="B135" s="302"/>
      <c r="C135" s="303" t="s">
        <v>604</v>
      </c>
      <c r="D135" s="304"/>
      <c r="E135" s="304"/>
      <c r="F135" s="304"/>
      <c r="G135" s="305"/>
      <c r="I135" s="306"/>
      <c r="K135" s="306"/>
      <c r="L135" s="307" t="s">
        <v>604</v>
      </c>
      <c r="O135" s="292">
        <v>3</v>
      </c>
    </row>
    <row r="136" spans="1:80">
      <c r="A136" s="316"/>
      <c r="B136" s="317" t="s">
        <v>99</v>
      </c>
      <c r="C136" s="318" t="s">
        <v>335</v>
      </c>
      <c r="D136" s="319"/>
      <c r="E136" s="320"/>
      <c r="F136" s="321"/>
      <c r="G136" s="322">
        <f>SUM(G133:G135)</f>
        <v>0</v>
      </c>
      <c r="H136" s="323"/>
      <c r="I136" s="324">
        <f>SUM(I133:I135)</f>
        <v>7.0200000000000002E-3</v>
      </c>
      <c r="J136" s="323"/>
      <c r="K136" s="324">
        <f>SUM(K133:K135)</f>
        <v>0</v>
      </c>
      <c r="O136" s="292">
        <v>4</v>
      </c>
      <c r="BA136" s="325">
        <f>SUM(BA133:BA135)</f>
        <v>0</v>
      </c>
      <c r="BB136" s="325">
        <f>SUM(BB133:BB135)</f>
        <v>0</v>
      </c>
      <c r="BC136" s="325">
        <f>SUM(BC133:BC135)</f>
        <v>0</v>
      </c>
      <c r="BD136" s="325">
        <f>SUM(BD133:BD135)</f>
        <v>0</v>
      </c>
      <c r="BE136" s="325">
        <f>SUM(BE133:BE135)</f>
        <v>0</v>
      </c>
    </row>
    <row r="137" spans="1:80">
      <c r="A137" s="282" t="s">
        <v>97</v>
      </c>
      <c r="B137" s="283" t="s">
        <v>345</v>
      </c>
      <c r="C137" s="284" t="s">
        <v>346</v>
      </c>
      <c r="D137" s="285"/>
      <c r="E137" s="286"/>
      <c r="F137" s="286"/>
      <c r="G137" s="287"/>
      <c r="H137" s="288"/>
      <c r="I137" s="289"/>
      <c r="J137" s="290"/>
      <c r="K137" s="291"/>
      <c r="O137" s="292">
        <v>1</v>
      </c>
    </row>
    <row r="138" spans="1:80">
      <c r="A138" s="293">
        <v>42</v>
      </c>
      <c r="B138" s="294" t="s">
        <v>605</v>
      </c>
      <c r="C138" s="295" t="s">
        <v>606</v>
      </c>
      <c r="D138" s="296" t="s">
        <v>176</v>
      </c>
      <c r="E138" s="297">
        <v>2.5</v>
      </c>
      <c r="F138" s="297">
        <v>0</v>
      </c>
      <c r="G138" s="298">
        <f>E138*F138</f>
        <v>0</v>
      </c>
      <c r="H138" s="299">
        <v>0.441</v>
      </c>
      <c r="I138" s="300">
        <f>E138*H138</f>
        <v>1.1025</v>
      </c>
      <c r="J138" s="299">
        <v>0</v>
      </c>
      <c r="K138" s="300">
        <f>E138*J138</f>
        <v>0</v>
      </c>
      <c r="O138" s="292">
        <v>2</v>
      </c>
      <c r="AA138" s="261">
        <v>1</v>
      </c>
      <c r="AB138" s="261">
        <v>1</v>
      </c>
      <c r="AC138" s="261">
        <v>1</v>
      </c>
      <c r="AZ138" s="261">
        <v>1</v>
      </c>
      <c r="BA138" s="261">
        <f>IF(AZ138=1,G138,0)</f>
        <v>0</v>
      </c>
      <c r="BB138" s="261">
        <f>IF(AZ138=2,G138,0)</f>
        <v>0</v>
      </c>
      <c r="BC138" s="261">
        <f>IF(AZ138=3,G138,0)</f>
        <v>0</v>
      </c>
      <c r="BD138" s="261">
        <f>IF(AZ138=4,G138,0)</f>
        <v>0</v>
      </c>
      <c r="BE138" s="261">
        <f>IF(AZ138=5,G138,0)</f>
        <v>0</v>
      </c>
      <c r="CA138" s="292">
        <v>1</v>
      </c>
      <c r="CB138" s="292">
        <v>1</v>
      </c>
    </row>
    <row r="139" spans="1:80">
      <c r="A139" s="301"/>
      <c r="B139" s="302"/>
      <c r="C139" s="303" t="s">
        <v>395</v>
      </c>
      <c r="D139" s="304"/>
      <c r="E139" s="304"/>
      <c r="F139" s="304"/>
      <c r="G139" s="305"/>
      <c r="I139" s="306"/>
      <c r="K139" s="306"/>
      <c r="L139" s="307" t="s">
        <v>395</v>
      </c>
      <c r="O139" s="292">
        <v>3</v>
      </c>
    </row>
    <row r="140" spans="1:80">
      <c r="A140" s="301"/>
      <c r="B140" s="308"/>
      <c r="C140" s="309" t="s">
        <v>566</v>
      </c>
      <c r="D140" s="310"/>
      <c r="E140" s="311">
        <v>2.5</v>
      </c>
      <c r="F140" s="312"/>
      <c r="G140" s="313"/>
      <c r="H140" s="314"/>
      <c r="I140" s="306"/>
      <c r="J140" s="315"/>
      <c r="K140" s="306"/>
      <c r="M140" s="307" t="s">
        <v>566</v>
      </c>
      <c r="O140" s="292"/>
    </row>
    <row r="141" spans="1:80">
      <c r="A141" s="293">
        <v>43</v>
      </c>
      <c r="B141" s="294" t="s">
        <v>348</v>
      </c>
      <c r="C141" s="295" t="s">
        <v>349</v>
      </c>
      <c r="D141" s="296" t="s">
        <v>176</v>
      </c>
      <c r="E141" s="297">
        <v>19.5</v>
      </c>
      <c r="F141" s="297">
        <v>0</v>
      </c>
      <c r="G141" s="298">
        <f>E141*F141</f>
        <v>0</v>
      </c>
      <c r="H141" s="299">
        <v>0.60104000000000002</v>
      </c>
      <c r="I141" s="300">
        <f>E141*H141</f>
        <v>11.720280000000001</v>
      </c>
      <c r="J141" s="299">
        <v>0</v>
      </c>
      <c r="K141" s="300">
        <f>E141*J141</f>
        <v>0</v>
      </c>
      <c r="O141" s="292">
        <v>2</v>
      </c>
      <c r="AA141" s="261">
        <v>1</v>
      </c>
      <c r="AB141" s="261">
        <v>1</v>
      </c>
      <c r="AC141" s="261">
        <v>1</v>
      </c>
      <c r="AZ141" s="261">
        <v>1</v>
      </c>
      <c r="BA141" s="261">
        <f>IF(AZ141=1,G141,0)</f>
        <v>0</v>
      </c>
      <c r="BB141" s="261">
        <f>IF(AZ141=2,G141,0)</f>
        <v>0</v>
      </c>
      <c r="BC141" s="261">
        <f>IF(AZ141=3,G141,0)</f>
        <v>0</v>
      </c>
      <c r="BD141" s="261">
        <f>IF(AZ141=4,G141,0)</f>
        <v>0</v>
      </c>
      <c r="BE141" s="261">
        <f>IF(AZ141=5,G141,0)</f>
        <v>0</v>
      </c>
      <c r="CA141" s="292">
        <v>1</v>
      </c>
      <c r="CB141" s="292">
        <v>1</v>
      </c>
    </row>
    <row r="142" spans="1:80">
      <c r="A142" s="301"/>
      <c r="B142" s="302"/>
      <c r="C142" s="303" t="s">
        <v>350</v>
      </c>
      <c r="D142" s="304"/>
      <c r="E142" s="304"/>
      <c r="F142" s="304"/>
      <c r="G142" s="305"/>
      <c r="I142" s="306"/>
      <c r="K142" s="306"/>
      <c r="L142" s="307" t="s">
        <v>350</v>
      </c>
      <c r="O142" s="292">
        <v>3</v>
      </c>
    </row>
    <row r="143" spans="1:80">
      <c r="A143" s="293">
        <v>44</v>
      </c>
      <c r="B143" s="294" t="s">
        <v>607</v>
      </c>
      <c r="C143" s="295" t="s">
        <v>608</v>
      </c>
      <c r="D143" s="296" t="s">
        <v>176</v>
      </c>
      <c r="E143" s="297">
        <v>2.5</v>
      </c>
      <c r="F143" s="297">
        <v>0</v>
      </c>
      <c r="G143" s="298">
        <f>E143*F143</f>
        <v>0</v>
      </c>
      <c r="H143" s="299">
        <v>0.18462999999999999</v>
      </c>
      <c r="I143" s="300">
        <f>E143*H143</f>
        <v>0.46157499999999996</v>
      </c>
      <c r="J143" s="299">
        <v>0</v>
      </c>
      <c r="K143" s="300">
        <f>E143*J143</f>
        <v>0</v>
      </c>
      <c r="O143" s="292">
        <v>2</v>
      </c>
      <c r="AA143" s="261">
        <v>1</v>
      </c>
      <c r="AB143" s="261">
        <v>1</v>
      </c>
      <c r="AC143" s="261">
        <v>1</v>
      </c>
      <c r="AZ143" s="261">
        <v>1</v>
      </c>
      <c r="BA143" s="261">
        <f>IF(AZ143=1,G143,0)</f>
        <v>0</v>
      </c>
      <c r="BB143" s="261">
        <f>IF(AZ143=2,G143,0)</f>
        <v>0</v>
      </c>
      <c r="BC143" s="261">
        <f>IF(AZ143=3,G143,0)</f>
        <v>0</v>
      </c>
      <c r="BD143" s="261">
        <f>IF(AZ143=4,G143,0)</f>
        <v>0</v>
      </c>
      <c r="BE143" s="261">
        <f>IF(AZ143=5,G143,0)</f>
        <v>0</v>
      </c>
      <c r="CA143" s="292">
        <v>1</v>
      </c>
      <c r="CB143" s="292">
        <v>1</v>
      </c>
    </row>
    <row r="144" spans="1:80">
      <c r="A144" s="301"/>
      <c r="B144" s="302"/>
      <c r="C144" s="303" t="s">
        <v>609</v>
      </c>
      <c r="D144" s="304"/>
      <c r="E144" s="304"/>
      <c r="F144" s="304"/>
      <c r="G144" s="305"/>
      <c r="I144" s="306"/>
      <c r="K144" s="306"/>
      <c r="L144" s="307" t="s">
        <v>609</v>
      </c>
      <c r="O144" s="292">
        <v>3</v>
      </c>
    </row>
    <row r="145" spans="1:80">
      <c r="A145" s="293">
        <v>45</v>
      </c>
      <c r="B145" s="294" t="s">
        <v>610</v>
      </c>
      <c r="C145" s="295" t="s">
        <v>611</v>
      </c>
      <c r="D145" s="296" t="s">
        <v>176</v>
      </c>
      <c r="E145" s="297">
        <v>2.5</v>
      </c>
      <c r="F145" s="297">
        <v>0</v>
      </c>
      <c r="G145" s="298">
        <f>E145*F145</f>
        <v>0</v>
      </c>
      <c r="H145" s="299">
        <v>0.35759999999999997</v>
      </c>
      <c r="I145" s="300">
        <f>E145*H145</f>
        <v>0.89399999999999991</v>
      </c>
      <c r="J145" s="299">
        <v>0</v>
      </c>
      <c r="K145" s="300">
        <f>E145*J145</f>
        <v>0</v>
      </c>
      <c r="O145" s="292">
        <v>2</v>
      </c>
      <c r="AA145" s="261">
        <v>1</v>
      </c>
      <c r="AB145" s="261">
        <v>1</v>
      </c>
      <c r="AC145" s="261">
        <v>1</v>
      </c>
      <c r="AZ145" s="261">
        <v>1</v>
      </c>
      <c r="BA145" s="261">
        <f>IF(AZ145=1,G145,0)</f>
        <v>0</v>
      </c>
      <c r="BB145" s="261">
        <f>IF(AZ145=2,G145,0)</f>
        <v>0</v>
      </c>
      <c r="BC145" s="261">
        <f>IF(AZ145=3,G145,0)</f>
        <v>0</v>
      </c>
      <c r="BD145" s="261">
        <f>IF(AZ145=4,G145,0)</f>
        <v>0</v>
      </c>
      <c r="BE145" s="261">
        <f>IF(AZ145=5,G145,0)</f>
        <v>0</v>
      </c>
      <c r="CA145" s="292">
        <v>1</v>
      </c>
      <c r="CB145" s="292">
        <v>1</v>
      </c>
    </row>
    <row r="146" spans="1:80">
      <c r="A146" s="301"/>
      <c r="B146" s="302"/>
      <c r="C146" s="303" t="s">
        <v>612</v>
      </c>
      <c r="D146" s="304"/>
      <c r="E146" s="304"/>
      <c r="F146" s="304"/>
      <c r="G146" s="305"/>
      <c r="I146" s="306"/>
      <c r="K146" s="306"/>
      <c r="L146" s="307" t="s">
        <v>612</v>
      </c>
      <c r="O146" s="292">
        <v>3</v>
      </c>
    </row>
    <row r="147" spans="1:80">
      <c r="A147" s="316"/>
      <c r="B147" s="317" t="s">
        <v>99</v>
      </c>
      <c r="C147" s="318" t="s">
        <v>347</v>
      </c>
      <c r="D147" s="319"/>
      <c r="E147" s="320"/>
      <c r="F147" s="321"/>
      <c r="G147" s="322">
        <f>SUM(G137:G146)</f>
        <v>0</v>
      </c>
      <c r="H147" s="323"/>
      <c r="I147" s="324">
        <f>SUM(I137:I146)</f>
        <v>14.178355000000002</v>
      </c>
      <c r="J147" s="323"/>
      <c r="K147" s="324">
        <f>SUM(K137:K146)</f>
        <v>0</v>
      </c>
      <c r="O147" s="292">
        <v>4</v>
      </c>
      <c r="BA147" s="325">
        <f>SUM(BA137:BA146)</f>
        <v>0</v>
      </c>
      <c r="BB147" s="325">
        <f>SUM(BB137:BB146)</f>
        <v>0</v>
      </c>
      <c r="BC147" s="325">
        <f>SUM(BC137:BC146)</f>
        <v>0</v>
      </c>
      <c r="BD147" s="325">
        <f>SUM(BD137:BD146)</f>
        <v>0</v>
      </c>
      <c r="BE147" s="325">
        <f>SUM(BE137:BE146)</f>
        <v>0</v>
      </c>
    </row>
    <row r="148" spans="1:80">
      <c r="A148" s="282" t="s">
        <v>97</v>
      </c>
      <c r="B148" s="283" t="s">
        <v>613</v>
      </c>
      <c r="C148" s="284" t="s">
        <v>614</v>
      </c>
      <c r="D148" s="285"/>
      <c r="E148" s="286"/>
      <c r="F148" s="286"/>
      <c r="G148" s="287"/>
      <c r="H148" s="288"/>
      <c r="I148" s="289"/>
      <c r="J148" s="290"/>
      <c r="K148" s="291"/>
      <c r="O148" s="292">
        <v>1</v>
      </c>
    </row>
    <row r="149" spans="1:80">
      <c r="A149" s="293">
        <v>46</v>
      </c>
      <c r="B149" s="294" t="s">
        <v>616</v>
      </c>
      <c r="C149" s="295" t="s">
        <v>617</v>
      </c>
      <c r="D149" s="296" t="s">
        <v>176</v>
      </c>
      <c r="E149" s="297">
        <v>2.5</v>
      </c>
      <c r="F149" s="297">
        <v>0</v>
      </c>
      <c r="G149" s="298">
        <f>E149*F149</f>
        <v>0</v>
      </c>
      <c r="H149" s="299">
        <v>6.0099999999999997E-3</v>
      </c>
      <c r="I149" s="300">
        <f>E149*H149</f>
        <v>1.5025E-2</v>
      </c>
      <c r="J149" s="299">
        <v>0</v>
      </c>
      <c r="K149" s="300">
        <f>E149*J149</f>
        <v>0</v>
      </c>
      <c r="O149" s="292">
        <v>2</v>
      </c>
      <c r="AA149" s="261">
        <v>1</v>
      </c>
      <c r="AB149" s="261">
        <v>1</v>
      </c>
      <c r="AC149" s="261">
        <v>1</v>
      </c>
      <c r="AZ149" s="261">
        <v>1</v>
      </c>
      <c r="BA149" s="261">
        <f>IF(AZ149=1,G149,0)</f>
        <v>0</v>
      </c>
      <c r="BB149" s="261">
        <f>IF(AZ149=2,G149,0)</f>
        <v>0</v>
      </c>
      <c r="BC149" s="261">
        <f>IF(AZ149=3,G149,0)</f>
        <v>0</v>
      </c>
      <c r="BD149" s="261">
        <f>IF(AZ149=4,G149,0)</f>
        <v>0</v>
      </c>
      <c r="BE149" s="261">
        <f>IF(AZ149=5,G149,0)</f>
        <v>0</v>
      </c>
      <c r="CA149" s="292">
        <v>1</v>
      </c>
      <c r="CB149" s="292">
        <v>1</v>
      </c>
    </row>
    <row r="150" spans="1:80">
      <c r="A150" s="293">
        <v>47</v>
      </c>
      <c r="B150" s="294" t="s">
        <v>618</v>
      </c>
      <c r="C150" s="295" t="s">
        <v>619</v>
      </c>
      <c r="D150" s="296" t="s">
        <v>176</v>
      </c>
      <c r="E150" s="297">
        <v>2.5</v>
      </c>
      <c r="F150" s="297">
        <v>0</v>
      </c>
      <c r="G150" s="298">
        <f>E150*F150</f>
        <v>0</v>
      </c>
      <c r="H150" s="299">
        <v>6.0999999999999997E-4</v>
      </c>
      <c r="I150" s="300">
        <f>E150*H150</f>
        <v>1.5249999999999999E-3</v>
      </c>
      <c r="J150" s="299">
        <v>0</v>
      </c>
      <c r="K150" s="300">
        <f>E150*J150</f>
        <v>0</v>
      </c>
      <c r="O150" s="292">
        <v>2</v>
      </c>
      <c r="AA150" s="261">
        <v>1</v>
      </c>
      <c r="AB150" s="261">
        <v>0</v>
      </c>
      <c r="AC150" s="261">
        <v>0</v>
      </c>
      <c r="AZ150" s="261">
        <v>1</v>
      </c>
      <c r="BA150" s="261">
        <f>IF(AZ150=1,G150,0)</f>
        <v>0</v>
      </c>
      <c r="BB150" s="261">
        <f>IF(AZ150=2,G150,0)</f>
        <v>0</v>
      </c>
      <c r="BC150" s="261">
        <f>IF(AZ150=3,G150,0)</f>
        <v>0</v>
      </c>
      <c r="BD150" s="261">
        <f>IF(AZ150=4,G150,0)</f>
        <v>0</v>
      </c>
      <c r="BE150" s="261">
        <f>IF(AZ150=5,G150,0)</f>
        <v>0</v>
      </c>
      <c r="CA150" s="292">
        <v>1</v>
      </c>
      <c r="CB150" s="292">
        <v>0</v>
      </c>
    </row>
    <row r="151" spans="1:80">
      <c r="A151" s="293">
        <v>48</v>
      </c>
      <c r="B151" s="294" t="s">
        <v>620</v>
      </c>
      <c r="C151" s="295" t="s">
        <v>621</v>
      </c>
      <c r="D151" s="296" t="s">
        <v>176</v>
      </c>
      <c r="E151" s="297">
        <v>2.5</v>
      </c>
      <c r="F151" s="297">
        <v>0</v>
      </c>
      <c r="G151" s="298">
        <f>E151*F151</f>
        <v>0</v>
      </c>
      <c r="H151" s="299">
        <v>0.12966</v>
      </c>
      <c r="I151" s="300">
        <f>E151*H151</f>
        <v>0.32414999999999999</v>
      </c>
      <c r="J151" s="299">
        <v>0</v>
      </c>
      <c r="K151" s="300">
        <f>E151*J151</f>
        <v>0</v>
      </c>
      <c r="O151" s="292">
        <v>2</v>
      </c>
      <c r="AA151" s="261">
        <v>1</v>
      </c>
      <c r="AB151" s="261">
        <v>1</v>
      </c>
      <c r="AC151" s="261">
        <v>1</v>
      </c>
      <c r="AZ151" s="261">
        <v>1</v>
      </c>
      <c r="BA151" s="261">
        <f>IF(AZ151=1,G151,0)</f>
        <v>0</v>
      </c>
      <c r="BB151" s="261">
        <f>IF(AZ151=2,G151,0)</f>
        <v>0</v>
      </c>
      <c r="BC151" s="261">
        <f>IF(AZ151=3,G151,0)</f>
        <v>0</v>
      </c>
      <c r="BD151" s="261">
        <f>IF(AZ151=4,G151,0)</f>
        <v>0</v>
      </c>
      <c r="BE151" s="261">
        <f>IF(AZ151=5,G151,0)</f>
        <v>0</v>
      </c>
      <c r="CA151" s="292">
        <v>1</v>
      </c>
      <c r="CB151" s="292">
        <v>1</v>
      </c>
    </row>
    <row r="152" spans="1:80">
      <c r="A152" s="301"/>
      <c r="B152" s="302"/>
      <c r="C152" s="303" t="s">
        <v>395</v>
      </c>
      <c r="D152" s="304"/>
      <c r="E152" s="304"/>
      <c r="F152" s="304"/>
      <c r="G152" s="305"/>
      <c r="I152" s="306"/>
      <c r="K152" s="306"/>
      <c r="L152" s="307" t="s">
        <v>395</v>
      </c>
      <c r="O152" s="292">
        <v>3</v>
      </c>
    </row>
    <row r="153" spans="1:80">
      <c r="A153" s="316"/>
      <c r="B153" s="317" t="s">
        <v>99</v>
      </c>
      <c r="C153" s="318" t="s">
        <v>615</v>
      </c>
      <c r="D153" s="319"/>
      <c r="E153" s="320"/>
      <c r="F153" s="321"/>
      <c r="G153" s="322">
        <f>SUM(G148:G152)</f>
        <v>0</v>
      </c>
      <c r="H153" s="323"/>
      <c r="I153" s="324">
        <f>SUM(I148:I152)</f>
        <v>0.3407</v>
      </c>
      <c r="J153" s="323"/>
      <c r="K153" s="324">
        <f>SUM(K148:K152)</f>
        <v>0</v>
      </c>
      <c r="O153" s="292">
        <v>4</v>
      </c>
      <c r="BA153" s="325">
        <f>SUM(BA148:BA152)</f>
        <v>0</v>
      </c>
      <c r="BB153" s="325">
        <f>SUM(BB148:BB152)</f>
        <v>0</v>
      </c>
      <c r="BC153" s="325">
        <f>SUM(BC148:BC152)</f>
        <v>0</v>
      </c>
      <c r="BD153" s="325">
        <f>SUM(BD148:BD152)</f>
        <v>0</v>
      </c>
      <c r="BE153" s="325">
        <f>SUM(BE148:BE152)</f>
        <v>0</v>
      </c>
    </row>
    <row r="154" spans="1:80">
      <c r="A154" s="282" t="s">
        <v>97</v>
      </c>
      <c r="B154" s="283" t="s">
        <v>351</v>
      </c>
      <c r="C154" s="284" t="s">
        <v>352</v>
      </c>
      <c r="D154" s="285"/>
      <c r="E154" s="286"/>
      <c r="F154" s="286"/>
      <c r="G154" s="287"/>
      <c r="H154" s="288"/>
      <c r="I154" s="289"/>
      <c r="J154" s="290"/>
      <c r="K154" s="291"/>
      <c r="O154" s="292">
        <v>1</v>
      </c>
    </row>
    <row r="155" spans="1:80">
      <c r="A155" s="293">
        <v>49</v>
      </c>
      <c r="B155" s="294" t="s">
        <v>354</v>
      </c>
      <c r="C155" s="295" t="s">
        <v>355</v>
      </c>
      <c r="D155" s="296" t="s">
        <v>176</v>
      </c>
      <c r="E155" s="297">
        <v>19.5</v>
      </c>
      <c r="F155" s="297">
        <v>0</v>
      </c>
      <c r="G155" s="298">
        <f>E155*F155</f>
        <v>0</v>
      </c>
      <c r="H155" s="299">
        <v>7.3899999999999993E-2</v>
      </c>
      <c r="I155" s="300">
        <f>E155*H155</f>
        <v>1.4410499999999999</v>
      </c>
      <c r="J155" s="299">
        <v>0</v>
      </c>
      <c r="K155" s="300">
        <f>E155*J155</f>
        <v>0</v>
      </c>
      <c r="O155" s="292">
        <v>2</v>
      </c>
      <c r="AA155" s="261">
        <v>1</v>
      </c>
      <c r="AB155" s="261">
        <v>1</v>
      </c>
      <c r="AC155" s="261">
        <v>1</v>
      </c>
      <c r="AZ155" s="261">
        <v>1</v>
      </c>
      <c r="BA155" s="261">
        <f>IF(AZ155=1,G155,0)</f>
        <v>0</v>
      </c>
      <c r="BB155" s="261">
        <f>IF(AZ155=2,G155,0)</f>
        <v>0</v>
      </c>
      <c r="BC155" s="261">
        <f>IF(AZ155=3,G155,0)</f>
        <v>0</v>
      </c>
      <c r="BD155" s="261">
        <f>IF(AZ155=4,G155,0)</f>
        <v>0</v>
      </c>
      <c r="BE155" s="261">
        <f>IF(AZ155=5,G155,0)</f>
        <v>0</v>
      </c>
      <c r="CA155" s="292">
        <v>1</v>
      </c>
      <c r="CB155" s="292">
        <v>1</v>
      </c>
    </row>
    <row r="156" spans="1:80">
      <c r="A156" s="301"/>
      <c r="B156" s="302"/>
      <c r="C156" s="303"/>
      <c r="D156" s="304"/>
      <c r="E156" s="304"/>
      <c r="F156" s="304"/>
      <c r="G156" s="305"/>
      <c r="I156" s="306"/>
      <c r="K156" s="306"/>
      <c r="L156" s="307"/>
      <c r="O156" s="292">
        <v>3</v>
      </c>
    </row>
    <row r="157" spans="1:80">
      <c r="A157" s="293">
        <v>50</v>
      </c>
      <c r="B157" s="294" t="s">
        <v>357</v>
      </c>
      <c r="C157" s="295" t="s">
        <v>358</v>
      </c>
      <c r="D157" s="296" t="s">
        <v>190</v>
      </c>
      <c r="E157" s="297">
        <v>10</v>
      </c>
      <c r="F157" s="297">
        <v>0</v>
      </c>
      <c r="G157" s="298">
        <f>E157*F157</f>
        <v>0</v>
      </c>
      <c r="H157" s="299">
        <v>3.6000000000000002E-4</v>
      </c>
      <c r="I157" s="300">
        <f>E157*H157</f>
        <v>3.6000000000000003E-3</v>
      </c>
      <c r="J157" s="299">
        <v>0</v>
      </c>
      <c r="K157" s="300">
        <f>E157*J157</f>
        <v>0</v>
      </c>
      <c r="O157" s="292">
        <v>2</v>
      </c>
      <c r="AA157" s="261">
        <v>1</v>
      </c>
      <c r="AB157" s="261">
        <v>1</v>
      </c>
      <c r="AC157" s="261">
        <v>1</v>
      </c>
      <c r="AZ157" s="261">
        <v>1</v>
      </c>
      <c r="BA157" s="261">
        <f>IF(AZ157=1,G157,0)</f>
        <v>0</v>
      </c>
      <c r="BB157" s="261">
        <f>IF(AZ157=2,G157,0)</f>
        <v>0</v>
      </c>
      <c r="BC157" s="261">
        <f>IF(AZ157=3,G157,0)</f>
        <v>0</v>
      </c>
      <c r="BD157" s="261">
        <f>IF(AZ157=4,G157,0)</f>
        <v>0</v>
      </c>
      <c r="BE157" s="261">
        <f>IF(AZ157=5,G157,0)</f>
        <v>0</v>
      </c>
      <c r="CA157" s="292">
        <v>1</v>
      </c>
      <c r="CB157" s="292">
        <v>1</v>
      </c>
    </row>
    <row r="158" spans="1:80">
      <c r="A158" s="293">
        <v>51</v>
      </c>
      <c r="B158" s="294" t="s">
        <v>622</v>
      </c>
      <c r="C158" s="295" t="s">
        <v>623</v>
      </c>
      <c r="D158" s="296" t="s">
        <v>190</v>
      </c>
      <c r="E158" s="297">
        <v>8</v>
      </c>
      <c r="F158" s="297">
        <v>0</v>
      </c>
      <c r="G158" s="298">
        <f>E158*F158</f>
        <v>0</v>
      </c>
      <c r="H158" s="299">
        <v>3.5999999999999999E-3</v>
      </c>
      <c r="I158" s="300">
        <f>E158*H158</f>
        <v>2.8799999999999999E-2</v>
      </c>
      <c r="J158" s="299">
        <v>0</v>
      </c>
      <c r="K158" s="300">
        <f>E158*J158</f>
        <v>0</v>
      </c>
      <c r="O158" s="292">
        <v>2</v>
      </c>
      <c r="AA158" s="261">
        <v>1</v>
      </c>
      <c r="AB158" s="261">
        <v>1</v>
      </c>
      <c r="AC158" s="261">
        <v>1</v>
      </c>
      <c r="AZ158" s="261">
        <v>1</v>
      </c>
      <c r="BA158" s="261">
        <f>IF(AZ158=1,G158,0)</f>
        <v>0</v>
      </c>
      <c r="BB158" s="261">
        <f>IF(AZ158=2,G158,0)</f>
        <v>0</v>
      </c>
      <c r="BC158" s="261">
        <f>IF(AZ158=3,G158,0)</f>
        <v>0</v>
      </c>
      <c r="BD158" s="261">
        <f>IF(AZ158=4,G158,0)</f>
        <v>0</v>
      </c>
      <c r="BE158" s="261">
        <f>IF(AZ158=5,G158,0)</f>
        <v>0</v>
      </c>
      <c r="CA158" s="292">
        <v>1</v>
      </c>
      <c r="CB158" s="292">
        <v>1</v>
      </c>
    </row>
    <row r="159" spans="1:80">
      <c r="A159" s="293">
        <v>52</v>
      </c>
      <c r="B159" s="294" t="s">
        <v>359</v>
      </c>
      <c r="C159" s="295" t="s">
        <v>360</v>
      </c>
      <c r="D159" s="296" t="s">
        <v>176</v>
      </c>
      <c r="E159" s="297">
        <v>21</v>
      </c>
      <c r="F159" s="297">
        <v>0</v>
      </c>
      <c r="G159" s="298">
        <f>E159*F159</f>
        <v>0</v>
      </c>
      <c r="H159" s="299">
        <v>0.17244999999999999</v>
      </c>
      <c r="I159" s="300">
        <f>E159*H159</f>
        <v>3.6214499999999998</v>
      </c>
      <c r="J159" s="299"/>
      <c r="K159" s="300">
        <f>E159*J159</f>
        <v>0</v>
      </c>
      <c r="O159" s="292">
        <v>2</v>
      </c>
      <c r="AA159" s="261">
        <v>3</v>
      </c>
      <c r="AB159" s="261">
        <v>1</v>
      </c>
      <c r="AC159" s="261">
        <v>592451170</v>
      </c>
      <c r="AZ159" s="261">
        <v>1</v>
      </c>
      <c r="BA159" s="261">
        <f>IF(AZ159=1,G159,0)</f>
        <v>0</v>
      </c>
      <c r="BB159" s="261">
        <f>IF(AZ159=2,G159,0)</f>
        <v>0</v>
      </c>
      <c r="BC159" s="261">
        <f>IF(AZ159=3,G159,0)</f>
        <v>0</v>
      </c>
      <c r="BD159" s="261">
        <f>IF(AZ159=4,G159,0)</f>
        <v>0</v>
      </c>
      <c r="BE159" s="261">
        <f>IF(AZ159=5,G159,0)</f>
        <v>0</v>
      </c>
      <c r="CA159" s="292">
        <v>3</v>
      </c>
      <c r="CB159" s="292">
        <v>1</v>
      </c>
    </row>
    <row r="160" spans="1:80">
      <c r="A160" s="301"/>
      <c r="B160" s="308"/>
      <c r="C160" s="309" t="s">
        <v>624</v>
      </c>
      <c r="D160" s="310"/>
      <c r="E160" s="311">
        <v>20.475000000000001</v>
      </c>
      <c r="F160" s="312"/>
      <c r="G160" s="313"/>
      <c r="H160" s="314"/>
      <c r="I160" s="306"/>
      <c r="J160" s="315"/>
      <c r="K160" s="306"/>
      <c r="M160" s="307" t="s">
        <v>624</v>
      </c>
      <c r="O160" s="292"/>
    </row>
    <row r="161" spans="1:80">
      <c r="A161" s="301"/>
      <c r="B161" s="308"/>
      <c r="C161" s="309" t="s">
        <v>625</v>
      </c>
      <c r="D161" s="310"/>
      <c r="E161" s="311">
        <v>0.52500000000000002</v>
      </c>
      <c r="F161" s="312"/>
      <c r="G161" s="313"/>
      <c r="H161" s="314"/>
      <c r="I161" s="306"/>
      <c r="J161" s="315"/>
      <c r="K161" s="306"/>
      <c r="M161" s="307" t="s">
        <v>625</v>
      </c>
      <c r="O161" s="292"/>
    </row>
    <row r="162" spans="1:80">
      <c r="A162" s="316"/>
      <c r="B162" s="317" t="s">
        <v>99</v>
      </c>
      <c r="C162" s="318" t="s">
        <v>353</v>
      </c>
      <c r="D162" s="319"/>
      <c r="E162" s="320"/>
      <c r="F162" s="321"/>
      <c r="G162" s="322">
        <f>SUM(G154:G161)</f>
        <v>0</v>
      </c>
      <c r="H162" s="323"/>
      <c r="I162" s="324">
        <f>SUM(I154:I161)</f>
        <v>5.0949</v>
      </c>
      <c r="J162" s="323"/>
      <c r="K162" s="324">
        <f>SUM(K154:K161)</f>
        <v>0</v>
      </c>
      <c r="O162" s="292">
        <v>4</v>
      </c>
      <c r="BA162" s="325">
        <f>SUM(BA154:BA161)</f>
        <v>0</v>
      </c>
      <c r="BB162" s="325">
        <f>SUM(BB154:BB161)</f>
        <v>0</v>
      </c>
      <c r="BC162" s="325">
        <f>SUM(BC154:BC161)</f>
        <v>0</v>
      </c>
      <c r="BD162" s="325">
        <f>SUM(BD154:BD161)</f>
        <v>0</v>
      </c>
      <c r="BE162" s="325">
        <f>SUM(BE154:BE161)</f>
        <v>0</v>
      </c>
    </row>
    <row r="163" spans="1:80">
      <c r="A163" s="282" t="s">
        <v>97</v>
      </c>
      <c r="B163" s="283" t="s">
        <v>371</v>
      </c>
      <c r="C163" s="284" t="s">
        <v>372</v>
      </c>
      <c r="D163" s="285"/>
      <c r="E163" s="286"/>
      <c r="F163" s="286"/>
      <c r="G163" s="287"/>
      <c r="H163" s="288"/>
      <c r="I163" s="289"/>
      <c r="J163" s="290"/>
      <c r="K163" s="291"/>
      <c r="O163" s="292">
        <v>1</v>
      </c>
    </row>
    <row r="164" spans="1:80">
      <c r="A164" s="293">
        <v>53</v>
      </c>
      <c r="B164" s="294" t="s">
        <v>374</v>
      </c>
      <c r="C164" s="295" t="s">
        <v>375</v>
      </c>
      <c r="D164" s="296" t="s">
        <v>176</v>
      </c>
      <c r="E164" s="297">
        <v>59.36</v>
      </c>
      <c r="F164" s="297">
        <v>0</v>
      </c>
      <c r="G164" s="298">
        <f>E164*F164</f>
        <v>0</v>
      </c>
      <c r="H164" s="299">
        <v>2.2000000000000001E-4</v>
      </c>
      <c r="I164" s="300">
        <f>E164*H164</f>
        <v>1.30592E-2</v>
      </c>
      <c r="J164" s="299">
        <v>0</v>
      </c>
      <c r="K164" s="300">
        <f>E164*J164</f>
        <v>0</v>
      </c>
      <c r="O164" s="292">
        <v>2</v>
      </c>
      <c r="AA164" s="261">
        <v>1</v>
      </c>
      <c r="AB164" s="261">
        <v>1</v>
      </c>
      <c r="AC164" s="261">
        <v>1</v>
      </c>
      <c r="AZ164" s="261">
        <v>1</v>
      </c>
      <c r="BA164" s="261">
        <f>IF(AZ164=1,G164,0)</f>
        <v>0</v>
      </c>
      <c r="BB164" s="261">
        <f>IF(AZ164=2,G164,0)</f>
        <v>0</v>
      </c>
      <c r="BC164" s="261">
        <f>IF(AZ164=3,G164,0)</f>
        <v>0</v>
      </c>
      <c r="BD164" s="261">
        <f>IF(AZ164=4,G164,0)</f>
        <v>0</v>
      </c>
      <c r="BE164" s="261">
        <f>IF(AZ164=5,G164,0)</f>
        <v>0</v>
      </c>
      <c r="CA164" s="292">
        <v>1</v>
      </c>
      <c r="CB164" s="292">
        <v>1</v>
      </c>
    </row>
    <row r="165" spans="1:80">
      <c r="A165" s="301"/>
      <c r="B165" s="308"/>
      <c r="C165" s="309" t="s">
        <v>626</v>
      </c>
      <c r="D165" s="310"/>
      <c r="E165" s="311">
        <v>29.68</v>
      </c>
      <c r="F165" s="312"/>
      <c r="G165" s="313"/>
      <c r="H165" s="314"/>
      <c r="I165" s="306"/>
      <c r="J165" s="315"/>
      <c r="K165" s="306"/>
      <c r="M165" s="307" t="s">
        <v>626</v>
      </c>
      <c r="O165" s="292"/>
    </row>
    <row r="166" spans="1:80">
      <c r="A166" s="301"/>
      <c r="B166" s="308"/>
      <c r="C166" s="309" t="s">
        <v>627</v>
      </c>
      <c r="D166" s="310"/>
      <c r="E166" s="311">
        <v>29.68</v>
      </c>
      <c r="F166" s="312"/>
      <c r="G166" s="313"/>
      <c r="H166" s="314"/>
      <c r="I166" s="306"/>
      <c r="J166" s="315"/>
      <c r="K166" s="306"/>
      <c r="M166" s="307" t="s">
        <v>627</v>
      </c>
      <c r="O166" s="292"/>
    </row>
    <row r="167" spans="1:80">
      <c r="A167" s="316"/>
      <c r="B167" s="317" t="s">
        <v>99</v>
      </c>
      <c r="C167" s="318" t="s">
        <v>373</v>
      </c>
      <c r="D167" s="319"/>
      <c r="E167" s="320"/>
      <c r="F167" s="321"/>
      <c r="G167" s="322">
        <f>SUM(G163:G166)</f>
        <v>0</v>
      </c>
      <c r="H167" s="323"/>
      <c r="I167" s="324">
        <f>SUM(I163:I166)</f>
        <v>1.30592E-2</v>
      </c>
      <c r="J167" s="323"/>
      <c r="K167" s="324">
        <f>SUM(K163:K166)</f>
        <v>0</v>
      </c>
      <c r="O167" s="292">
        <v>4</v>
      </c>
      <c r="BA167" s="325">
        <f>SUM(BA163:BA166)</f>
        <v>0</v>
      </c>
      <c r="BB167" s="325">
        <f>SUM(BB163:BB166)</f>
        <v>0</v>
      </c>
      <c r="BC167" s="325">
        <f>SUM(BC163:BC166)</f>
        <v>0</v>
      </c>
      <c r="BD167" s="325">
        <f>SUM(BD163:BD166)</f>
        <v>0</v>
      </c>
      <c r="BE167" s="325">
        <f>SUM(BE163:BE166)</f>
        <v>0</v>
      </c>
    </row>
    <row r="168" spans="1:80">
      <c r="A168" s="282" t="s">
        <v>97</v>
      </c>
      <c r="B168" s="283" t="s">
        <v>384</v>
      </c>
      <c r="C168" s="284" t="s">
        <v>385</v>
      </c>
      <c r="D168" s="285"/>
      <c r="E168" s="286"/>
      <c r="F168" s="286"/>
      <c r="G168" s="287"/>
      <c r="H168" s="288"/>
      <c r="I168" s="289"/>
      <c r="J168" s="290"/>
      <c r="K168" s="291"/>
      <c r="O168" s="292">
        <v>1</v>
      </c>
    </row>
    <row r="169" spans="1:80" ht="22.5">
      <c r="A169" s="293">
        <v>54</v>
      </c>
      <c r="B169" s="294" t="s">
        <v>546</v>
      </c>
      <c r="C169" s="295" t="s">
        <v>547</v>
      </c>
      <c r="D169" s="296" t="s">
        <v>181</v>
      </c>
      <c r="E169" s="297">
        <v>1</v>
      </c>
      <c r="F169" s="297">
        <v>0</v>
      </c>
      <c r="G169" s="298">
        <f>E169*F169</f>
        <v>0</v>
      </c>
      <c r="H169" s="299">
        <v>0.25</v>
      </c>
      <c r="I169" s="300">
        <f>E169*H169</f>
        <v>0.25</v>
      </c>
      <c r="J169" s="299">
        <v>0</v>
      </c>
      <c r="K169" s="300">
        <f>E169*J169</f>
        <v>0</v>
      </c>
      <c r="O169" s="292">
        <v>2</v>
      </c>
      <c r="AA169" s="261">
        <v>1</v>
      </c>
      <c r="AB169" s="261">
        <v>1</v>
      </c>
      <c r="AC169" s="261">
        <v>1</v>
      </c>
      <c r="AZ169" s="261">
        <v>1</v>
      </c>
      <c r="BA169" s="261">
        <f>IF(AZ169=1,G169,0)</f>
        <v>0</v>
      </c>
      <c r="BB169" s="261">
        <f>IF(AZ169=2,G169,0)</f>
        <v>0</v>
      </c>
      <c r="BC169" s="261">
        <f>IF(AZ169=3,G169,0)</f>
        <v>0</v>
      </c>
      <c r="BD169" s="261">
        <f>IF(AZ169=4,G169,0)</f>
        <v>0</v>
      </c>
      <c r="BE169" s="261">
        <f>IF(AZ169=5,G169,0)</f>
        <v>0</v>
      </c>
      <c r="CA169" s="292">
        <v>1</v>
      </c>
      <c r="CB169" s="292">
        <v>1</v>
      </c>
    </row>
    <row r="170" spans="1:80">
      <c r="A170" s="301"/>
      <c r="B170" s="302"/>
      <c r="C170" s="303" t="s">
        <v>548</v>
      </c>
      <c r="D170" s="304"/>
      <c r="E170" s="304"/>
      <c r="F170" s="304"/>
      <c r="G170" s="305"/>
      <c r="I170" s="306"/>
      <c r="K170" s="306"/>
      <c r="L170" s="307" t="s">
        <v>548</v>
      </c>
      <c r="O170" s="292">
        <v>3</v>
      </c>
    </row>
    <row r="171" spans="1:80">
      <c r="A171" s="293">
        <v>55</v>
      </c>
      <c r="B171" s="294" t="s">
        <v>387</v>
      </c>
      <c r="C171" s="295" t="s">
        <v>388</v>
      </c>
      <c r="D171" s="296" t="s">
        <v>190</v>
      </c>
      <c r="E171" s="297">
        <v>6.5</v>
      </c>
      <c r="F171" s="297">
        <v>0</v>
      </c>
      <c r="G171" s="298">
        <f>E171*F171</f>
        <v>0</v>
      </c>
      <c r="H171" s="299">
        <v>3.6999999999999999E-4</v>
      </c>
      <c r="I171" s="300">
        <f>E171*H171</f>
        <v>2.405E-3</v>
      </c>
      <c r="J171" s="299">
        <v>0</v>
      </c>
      <c r="K171" s="300">
        <f>E171*J171</f>
        <v>0</v>
      </c>
      <c r="O171" s="292">
        <v>2</v>
      </c>
      <c r="AA171" s="261">
        <v>1</v>
      </c>
      <c r="AB171" s="261">
        <v>1</v>
      </c>
      <c r="AC171" s="261">
        <v>1</v>
      </c>
      <c r="AZ171" s="261">
        <v>1</v>
      </c>
      <c r="BA171" s="261">
        <f>IF(AZ171=1,G171,0)</f>
        <v>0</v>
      </c>
      <c r="BB171" s="261">
        <f>IF(AZ171=2,G171,0)</f>
        <v>0</v>
      </c>
      <c r="BC171" s="261">
        <f>IF(AZ171=3,G171,0)</f>
        <v>0</v>
      </c>
      <c r="BD171" s="261">
        <f>IF(AZ171=4,G171,0)</f>
        <v>0</v>
      </c>
      <c r="BE171" s="261">
        <f>IF(AZ171=5,G171,0)</f>
        <v>0</v>
      </c>
      <c r="CA171" s="292">
        <v>1</v>
      </c>
      <c r="CB171" s="292">
        <v>1</v>
      </c>
    </row>
    <row r="172" spans="1:80">
      <c r="A172" s="301"/>
      <c r="B172" s="302"/>
      <c r="C172" s="303" t="s">
        <v>389</v>
      </c>
      <c r="D172" s="304"/>
      <c r="E172" s="304"/>
      <c r="F172" s="304"/>
      <c r="G172" s="305"/>
      <c r="I172" s="306"/>
      <c r="K172" s="306"/>
      <c r="L172" s="307" t="s">
        <v>389</v>
      </c>
      <c r="O172" s="292">
        <v>3</v>
      </c>
    </row>
    <row r="173" spans="1:80">
      <c r="A173" s="293">
        <v>56</v>
      </c>
      <c r="B173" s="294" t="s">
        <v>390</v>
      </c>
      <c r="C173" s="295" t="s">
        <v>391</v>
      </c>
      <c r="D173" s="296" t="s">
        <v>190</v>
      </c>
      <c r="E173" s="297">
        <v>24</v>
      </c>
      <c r="F173" s="297">
        <v>0</v>
      </c>
      <c r="G173" s="298">
        <f>E173*F173</f>
        <v>0</v>
      </c>
      <c r="H173" s="299">
        <v>0.188</v>
      </c>
      <c r="I173" s="300">
        <f>E173*H173</f>
        <v>4.5120000000000005</v>
      </c>
      <c r="J173" s="299">
        <v>0</v>
      </c>
      <c r="K173" s="300">
        <f>E173*J173</f>
        <v>0</v>
      </c>
      <c r="O173" s="292">
        <v>2</v>
      </c>
      <c r="AA173" s="261">
        <v>1</v>
      </c>
      <c r="AB173" s="261">
        <v>1</v>
      </c>
      <c r="AC173" s="261">
        <v>1</v>
      </c>
      <c r="AZ173" s="261">
        <v>1</v>
      </c>
      <c r="BA173" s="261">
        <f>IF(AZ173=1,G173,0)</f>
        <v>0</v>
      </c>
      <c r="BB173" s="261">
        <f>IF(AZ173=2,G173,0)</f>
        <v>0</v>
      </c>
      <c r="BC173" s="261">
        <f>IF(AZ173=3,G173,0)</f>
        <v>0</v>
      </c>
      <c r="BD173" s="261">
        <f>IF(AZ173=4,G173,0)</f>
        <v>0</v>
      </c>
      <c r="BE173" s="261">
        <f>IF(AZ173=5,G173,0)</f>
        <v>0</v>
      </c>
      <c r="CA173" s="292">
        <v>1</v>
      </c>
      <c r="CB173" s="292">
        <v>1</v>
      </c>
    </row>
    <row r="174" spans="1:80">
      <c r="A174" s="301"/>
      <c r="B174" s="308"/>
      <c r="C174" s="309" t="s">
        <v>628</v>
      </c>
      <c r="D174" s="310"/>
      <c r="E174" s="311">
        <v>16.5</v>
      </c>
      <c r="F174" s="312"/>
      <c r="G174" s="313"/>
      <c r="H174" s="314"/>
      <c r="I174" s="306"/>
      <c r="J174" s="315"/>
      <c r="K174" s="306"/>
      <c r="M174" s="307" t="s">
        <v>628</v>
      </c>
      <c r="O174" s="292"/>
    </row>
    <row r="175" spans="1:80">
      <c r="A175" s="301"/>
      <c r="B175" s="308"/>
      <c r="C175" s="309" t="s">
        <v>629</v>
      </c>
      <c r="D175" s="310"/>
      <c r="E175" s="311">
        <v>3</v>
      </c>
      <c r="F175" s="312"/>
      <c r="G175" s="313"/>
      <c r="H175" s="314"/>
      <c r="I175" s="306"/>
      <c r="J175" s="315"/>
      <c r="K175" s="306"/>
      <c r="M175" s="307" t="s">
        <v>629</v>
      </c>
      <c r="O175" s="292"/>
    </row>
    <row r="176" spans="1:80">
      <c r="A176" s="301"/>
      <c r="B176" s="308"/>
      <c r="C176" s="309" t="s">
        <v>630</v>
      </c>
      <c r="D176" s="310"/>
      <c r="E176" s="311">
        <v>2.5</v>
      </c>
      <c r="F176" s="312"/>
      <c r="G176" s="313"/>
      <c r="H176" s="314"/>
      <c r="I176" s="306"/>
      <c r="J176" s="315"/>
      <c r="K176" s="306"/>
      <c r="M176" s="307" t="s">
        <v>630</v>
      </c>
      <c r="O176" s="292"/>
    </row>
    <row r="177" spans="1:80">
      <c r="A177" s="301"/>
      <c r="B177" s="308"/>
      <c r="C177" s="309" t="s">
        <v>631</v>
      </c>
      <c r="D177" s="310"/>
      <c r="E177" s="311">
        <v>2</v>
      </c>
      <c r="F177" s="312"/>
      <c r="G177" s="313"/>
      <c r="H177" s="314"/>
      <c r="I177" s="306"/>
      <c r="J177" s="315"/>
      <c r="K177" s="306"/>
      <c r="M177" s="307" t="s">
        <v>631</v>
      </c>
      <c r="O177" s="292"/>
    </row>
    <row r="178" spans="1:80">
      <c r="A178" s="293">
        <v>57</v>
      </c>
      <c r="B178" s="294" t="s">
        <v>393</v>
      </c>
      <c r="C178" s="295" t="s">
        <v>394</v>
      </c>
      <c r="D178" s="296" t="s">
        <v>109</v>
      </c>
      <c r="E178" s="297">
        <v>0.84</v>
      </c>
      <c r="F178" s="297">
        <v>0</v>
      </c>
      <c r="G178" s="298">
        <f>E178*F178</f>
        <v>0</v>
      </c>
      <c r="H178" s="299">
        <v>2.5249999999999999</v>
      </c>
      <c r="I178" s="300">
        <f>E178*H178</f>
        <v>2.121</v>
      </c>
      <c r="J178" s="299">
        <v>0</v>
      </c>
      <c r="K178" s="300">
        <f>E178*J178</f>
        <v>0</v>
      </c>
      <c r="O178" s="292">
        <v>2</v>
      </c>
      <c r="AA178" s="261">
        <v>1</v>
      </c>
      <c r="AB178" s="261">
        <v>1</v>
      </c>
      <c r="AC178" s="261">
        <v>1</v>
      </c>
      <c r="AZ178" s="261">
        <v>1</v>
      </c>
      <c r="BA178" s="261">
        <f>IF(AZ178=1,G178,0)</f>
        <v>0</v>
      </c>
      <c r="BB178" s="261">
        <f>IF(AZ178=2,G178,0)</f>
        <v>0</v>
      </c>
      <c r="BC178" s="261">
        <f>IF(AZ178=3,G178,0)</f>
        <v>0</v>
      </c>
      <c r="BD178" s="261">
        <f>IF(AZ178=4,G178,0)</f>
        <v>0</v>
      </c>
      <c r="BE178" s="261">
        <f>IF(AZ178=5,G178,0)</f>
        <v>0</v>
      </c>
      <c r="CA178" s="292">
        <v>1</v>
      </c>
      <c r="CB178" s="292">
        <v>1</v>
      </c>
    </row>
    <row r="179" spans="1:80">
      <c r="A179" s="301"/>
      <c r="B179" s="302"/>
      <c r="C179" s="303" t="s">
        <v>395</v>
      </c>
      <c r="D179" s="304"/>
      <c r="E179" s="304"/>
      <c r="F179" s="304"/>
      <c r="G179" s="305"/>
      <c r="I179" s="306"/>
      <c r="K179" s="306"/>
      <c r="L179" s="307" t="s">
        <v>395</v>
      </c>
      <c r="O179" s="292">
        <v>3</v>
      </c>
    </row>
    <row r="180" spans="1:80">
      <c r="A180" s="301"/>
      <c r="B180" s="308"/>
      <c r="C180" s="309" t="s">
        <v>632</v>
      </c>
      <c r="D180" s="310"/>
      <c r="E180" s="311">
        <v>0.84</v>
      </c>
      <c r="F180" s="312"/>
      <c r="G180" s="313"/>
      <c r="H180" s="314"/>
      <c r="I180" s="306"/>
      <c r="J180" s="315"/>
      <c r="K180" s="306"/>
      <c r="M180" s="307" t="s">
        <v>632</v>
      </c>
      <c r="O180" s="292"/>
    </row>
    <row r="181" spans="1:80">
      <c r="A181" s="293">
        <v>58</v>
      </c>
      <c r="B181" s="294" t="s">
        <v>633</v>
      </c>
      <c r="C181" s="295" t="s">
        <v>634</v>
      </c>
      <c r="D181" s="296" t="s">
        <v>190</v>
      </c>
      <c r="E181" s="297">
        <v>8</v>
      </c>
      <c r="F181" s="297">
        <v>0</v>
      </c>
      <c r="G181" s="298">
        <f>E181*F181</f>
        <v>0</v>
      </c>
      <c r="H181" s="299">
        <v>0</v>
      </c>
      <c r="I181" s="300">
        <f>E181*H181</f>
        <v>0</v>
      </c>
      <c r="J181" s="299">
        <v>0</v>
      </c>
      <c r="K181" s="300">
        <f>E181*J181</f>
        <v>0</v>
      </c>
      <c r="O181" s="292">
        <v>2</v>
      </c>
      <c r="AA181" s="261">
        <v>1</v>
      </c>
      <c r="AB181" s="261">
        <v>0</v>
      </c>
      <c r="AC181" s="261">
        <v>0</v>
      </c>
      <c r="AZ181" s="261">
        <v>1</v>
      </c>
      <c r="BA181" s="261">
        <f>IF(AZ181=1,G181,0)</f>
        <v>0</v>
      </c>
      <c r="BB181" s="261">
        <f>IF(AZ181=2,G181,0)</f>
        <v>0</v>
      </c>
      <c r="BC181" s="261">
        <f>IF(AZ181=3,G181,0)</f>
        <v>0</v>
      </c>
      <c r="BD181" s="261">
        <f>IF(AZ181=4,G181,0)</f>
        <v>0</v>
      </c>
      <c r="BE181" s="261">
        <f>IF(AZ181=5,G181,0)</f>
        <v>0</v>
      </c>
      <c r="CA181" s="292">
        <v>1</v>
      </c>
      <c r="CB181" s="292">
        <v>0</v>
      </c>
    </row>
    <row r="182" spans="1:80">
      <c r="A182" s="301"/>
      <c r="B182" s="302"/>
      <c r="C182" s="303" t="s">
        <v>635</v>
      </c>
      <c r="D182" s="304"/>
      <c r="E182" s="304"/>
      <c r="F182" s="304"/>
      <c r="G182" s="305"/>
      <c r="I182" s="306"/>
      <c r="K182" s="306"/>
      <c r="L182" s="307" t="s">
        <v>635</v>
      </c>
      <c r="O182" s="292">
        <v>3</v>
      </c>
    </row>
    <row r="183" spans="1:80">
      <c r="A183" s="293">
        <v>59</v>
      </c>
      <c r="B183" s="294" t="s">
        <v>636</v>
      </c>
      <c r="C183" s="295" t="s">
        <v>637</v>
      </c>
      <c r="D183" s="296" t="s">
        <v>190</v>
      </c>
      <c r="E183" s="297">
        <v>8</v>
      </c>
      <c r="F183" s="297">
        <v>0</v>
      </c>
      <c r="G183" s="298">
        <f>E183*F183</f>
        <v>0</v>
      </c>
      <c r="H183" s="299">
        <v>0</v>
      </c>
      <c r="I183" s="300">
        <f>E183*H183</f>
        <v>0</v>
      </c>
      <c r="J183" s="299">
        <v>0</v>
      </c>
      <c r="K183" s="300">
        <f>E183*J183</f>
        <v>0</v>
      </c>
      <c r="O183" s="292">
        <v>2</v>
      </c>
      <c r="AA183" s="261">
        <v>1</v>
      </c>
      <c r="AB183" s="261">
        <v>1</v>
      </c>
      <c r="AC183" s="261">
        <v>1</v>
      </c>
      <c r="AZ183" s="261">
        <v>1</v>
      </c>
      <c r="BA183" s="261">
        <f>IF(AZ183=1,G183,0)</f>
        <v>0</v>
      </c>
      <c r="BB183" s="261">
        <f>IF(AZ183=2,G183,0)</f>
        <v>0</v>
      </c>
      <c r="BC183" s="261">
        <f>IF(AZ183=3,G183,0)</f>
        <v>0</v>
      </c>
      <c r="BD183" s="261">
        <f>IF(AZ183=4,G183,0)</f>
        <v>0</v>
      </c>
      <c r="BE183" s="261">
        <f>IF(AZ183=5,G183,0)</f>
        <v>0</v>
      </c>
      <c r="CA183" s="292">
        <v>1</v>
      </c>
      <c r="CB183" s="292">
        <v>1</v>
      </c>
    </row>
    <row r="184" spans="1:80">
      <c r="A184" s="301"/>
      <c r="B184" s="302"/>
      <c r="C184" s="303" t="s">
        <v>635</v>
      </c>
      <c r="D184" s="304"/>
      <c r="E184" s="304"/>
      <c r="F184" s="304"/>
      <c r="G184" s="305"/>
      <c r="I184" s="306"/>
      <c r="K184" s="306"/>
      <c r="L184" s="307" t="s">
        <v>635</v>
      </c>
      <c r="O184" s="292">
        <v>3</v>
      </c>
    </row>
    <row r="185" spans="1:80">
      <c r="A185" s="293">
        <v>60</v>
      </c>
      <c r="B185" s="294" t="s">
        <v>397</v>
      </c>
      <c r="C185" s="295" t="s">
        <v>398</v>
      </c>
      <c r="D185" s="296" t="s">
        <v>181</v>
      </c>
      <c r="E185" s="297">
        <v>17</v>
      </c>
      <c r="F185" s="297">
        <v>0</v>
      </c>
      <c r="G185" s="298">
        <f>E185*F185</f>
        <v>0</v>
      </c>
      <c r="H185" s="299">
        <v>4.5999999999999999E-2</v>
      </c>
      <c r="I185" s="300">
        <f>E185*H185</f>
        <v>0.78200000000000003</v>
      </c>
      <c r="J185" s="299"/>
      <c r="K185" s="300">
        <f>E185*J185</f>
        <v>0</v>
      </c>
      <c r="O185" s="292">
        <v>2</v>
      </c>
      <c r="AA185" s="261">
        <v>3</v>
      </c>
      <c r="AB185" s="261">
        <v>1</v>
      </c>
      <c r="AC185" s="261">
        <v>59217420</v>
      </c>
      <c r="AZ185" s="261">
        <v>1</v>
      </c>
      <c r="BA185" s="261">
        <f>IF(AZ185=1,G185,0)</f>
        <v>0</v>
      </c>
      <c r="BB185" s="261">
        <f>IF(AZ185=2,G185,0)</f>
        <v>0</v>
      </c>
      <c r="BC185" s="261">
        <f>IF(AZ185=3,G185,0)</f>
        <v>0</v>
      </c>
      <c r="BD185" s="261">
        <f>IF(AZ185=4,G185,0)</f>
        <v>0</v>
      </c>
      <c r="BE185" s="261">
        <f>IF(AZ185=5,G185,0)</f>
        <v>0</v>
      </c>
      <c r="CA185" s="292">
        <v>3</v>
      </c>
      <c r="CB185" s="292">
        <v>1</v>
      </c>
    </row>
    <row r="186" spans="1:80">
      <c r="A186" s="301"/>
      <c r="B186" s="308"/>
      <c r="C186" s="309" t="s">
        <v>638</v>
      </c>
      <c r="D186" s="310"/>
      <c r="E186" s="311">
        <v>16.664999999999999</v>
      </c>
      <c r="F186" s="312"/>
      <c r="G186" s="313"/>
      <c r="H186" s="314"/>
      <c r="I186" s="306"/>
      <c r="J186" s="315"/>
      <c r="K186" s="306"/>
      <c r="M186" s="307" t="s">
        <v>638</v>
      </c>
      <c r="O186" s="292"/>
    </row>
    <row r="187" spans="1:80">
      <c r="A187" s="301"/>
      <c r="B187" s="308"/>
      <c r="C187" s="309" t="s">
        <v>639</v>
      </c>
      <c r="D187" s="310"/>
      <c r="E187" s="311">
        <v>0.33500000000000002</v>
      </c>
      <c r="F187" s="312"/>
      <c r="G187" s="313"/>
      <c r="H187" s="314"/>
      <c r="I187" s="306"/>
      <c r="J187" s="315"/>
      <c r="K187" s="306"/>
      <c r="M187" s="307" t="s">
        <v>639</v>
      </c>
      <c r="O187" s="292"/>
    </row>
    <row r="188" spans="1:80">
      <c r="A188" s="293">
        <v>61</v>
      </c>
      <c r="B188" s="294" t="s">
        <v>640</v>
      </c>
      <c r="C188" s="295" t="s">
        <v>641</v>
      </c>
      <c r="D188" s="296" t="s">
        <v>181</v>
      </c>
      <c r="E188" s="297">
        <v>6</v>
      </c>
      <c r="F188" s="297">
        <v>0</v>
      </c>
      <c r="G188" s="298">
        <f>E188*F188</f>
        <v>0</v>
      </c>
      <c r="H188" s="299">
        <v>0.04</v>
      </c>
      <c r="I188" s="300">
        <f>E188*H188</f>
        <v>0.24</v>
      </c>
      <c r="J188" s="299"/>
      <c r="K188" s="300">
        <f>E188*J188</f>
        <v>0</v>
      </c>
      <c r="O188" s="292">
        <v>2</v>
      </c>
      <c r="AA188" s="261">
        <v>3</v>
      </c>
      <c r="AB188" s="261">
        <v>10</v>
      </c>
      <c r="AC188" s="261">
        <v>59217489</v>
      </c>
      <c r="AZ188" s="261">
        <v>1</v>
      </c>
      <c r="BA188" s="261">
        <f>IF(AZ188=1,G188,0)</f>
        <v>0</v>
      </c>
      <c r="BB188" s="261">
        <f>IF(AZ188=2,G188,0)</f>
        <v>0</v>
      </c>
      <c r="BC188" s="261">
        <f>IF(AZ188=3,G188,0)</f>
        <v>0</v>
      </c>
      <c r="BD188" s="261">
        <f>IF(AZ188=4,G188,0)</f>
        <v>0</v>
      </c>
      <c r="BE188" s="261">
        <f>IF(AZ188=5,G188,0)</f>
        <v>0</v>
      </c>
      <c r="CA188" s="292">
        <v>3</v>
      </c>
      <c r="CB188" s="292">
        <v>10</v>
      </c>
    </row>
    <row r="189" spans="1:80">
      <c r="A189" s="301"/>
      <c r="B189" s="308"/>
      <c r="C189" s="309" t="s">
        <v>642</v>
      </c>
      <c r="D189" s="310"/>
      <c r="E189" s="311">
        <v>6</v>
      </c>
      <c r="F189" s="312"/>
      <c r="G189" s="313"/>
      <c r="H189" s="314"/>
      <c r="I189" s="306"/>
      <c r="J189" s="315"/>
      <c r="K189" s="306"/>
      <c r="M189" s="307" t="s">
        <v>642</v>
      </c>
      <c r="O189" s="292"/>
    </row>
    <row r="190" spans="1:80">
      <c r="A190" s="293">
        <v>62</v>
      </c>
      <c r="B190" s="294" t="s">
        <v>643</v>
      </c>
      <c r="C190" s="295" t="s">
        <v>644</v>
      </c>
      <c r="D190" s="296" t="s">
        <v>181</v>
      </c>
      <c r="E190" s="297">
        <v>5.05</v>
      </c>
      <c r="F190" s="297">
        <v>0</v>
      </c>
      <c r="G190" s="298">
        <f>E190*F190</f>
        <v>0</v>
      </c>
      <c r="H190" s="299">
        <v>5.1999999999999998E-2</v>
      </c>
      <c r="I190" s="300">
        <f>E190*H190</f>
        <v>0.2626</v>
      </c>
      <c r="J190" s="299"/>
      <c r="K190" s="300">
        <f>E190*J190</f>
        <v>0</v>
      </c>
      <c r="O190" s="292">
        <v>2</v>
      </c>
      <c r="AA190" s="261">
        <v>3</v>
      </c>
      <c r="AB190" s="261">
        <v>10</v>
      </c>
      <c r="AC190" s="261">
        <v>59217490</v>
      </c>
      <c r="AZ190" s="261">
        <v>1</v>
      </c>
      <c r="BA190" s="261">
        <f>IF(AZ190=1,G190,0)</f>
        <v>0</v>
      </c>
      <c r="BB190" s="261">
        <f>IF(AZ190=2,G190,0)</f>
        <v>0</v>
      </c>
      <c r="BC190" s="261">
        <f>IF(AZ190=3,G190,0)</f>
        <v>0</v>
      </c>
      <c r="BD190" s="261">
        <f>IF(AZ190=4,G190,0)</f>
        <v>0</v>
      </c>
      <c r="BE190" s="261">
        <f>IF(AZ190=5,G190,0)</f>
        <v>0</v>
      </c>
      <c r="CA190" s="292">
        <v>3</v>
      </c>
      <c r="CB190" s="292">
        <v>10</v>
      </c>
    </row>
    <row r="191" spans="1:80">
      <c r="A191" s="301"/>
      <c r="B191" s="308"/>
      <c r="C191" s="309" t="s">
        <v>645</v>
      </c>
      <c r="D191" s="310"/>
      <c r="E191" s="311">
        <v>5.05</v>
      </c>
      <c r="F191" s="312"/>
      <c r="G191" s="313"/>
      <c r="H191" s="314"/>
      <c r="I191" s="306"/>
      <c r="J191" s="315"/>
      <c r="K191" s="306"/>
      <c r="M191" s="307" t="s">
        <v>645</v>
      </c>
      <c r="O191" s="292"/>
    </row>
    <row r="192" spans="1:80">
      <c r="A192" s="293">
        <v>63</v>
      </c>
      <c r="B192" s="294" t="s">
        <v>646</v>
      </c>
      <c r="C192" s="295" t="s">
        <v>647</v>
      </c>
      <c r="D192" s="296" t="s">
        <v>181</v>
      </c>
      <c r="E192" s="297">
        <v>2</v>
      </c>
      <c r="F192" s="297">
        <v>0</v>
      </c>
      <c r="G192" s="298">
        <f>E192*F192</f>
        <v>0</v>
      </c>
      <c r="H192" s="299">
        <v>6.9000000000000006E-2</v>
      </c>
      <c r="I192" s="300">
        <f>E192*H192</f>
        <v>0.13800000000000001</v>
      </c>
      <c r="J192" s="299"/>
      <c r="K192" s="300">
        <f>E192*J192</f>
        <v>0</v>
      </c>
      <c r="O192" s="292">
        <v>2</v>
      </c>
      <c r="AA192" s="261">
        <v>3</v>
      </c>
      <c r="AB192" s="261">
        <v>1</v>
      </c>
      <c r="AC192" s="261">
        <v>59217491</v>
      </c>
      <c r="AZ192" s="261">
        <v>1</v>
      </c>
      <c r="BA192" s="261">
        <f>IF(AZ192=1,G192,0)</f>
        <v>0</v>
      </c>
      <c r="BB192" s="261">
        <f>IF(AZ192=2,G192,0)</f>
        <v>0</v>
      </c>
      <c r="BC192" s="261">
        <f>IF(AZ192=3,G192,0)</f>
        <v>0</v>
      </c>
      <c r="BD192" s="261">
        <f>IF(AZ192=4,G192,0)</f>
        <v>0</v>
      </c>
      <c r="BE192" s="261">
        <f>IF(AZ192=5,G192,0)</f>
        <v>0</v>
      </c>
      <c r="CA192" s="292">
        <v>3</v>
      </c>
      <c r="CB192" s="292">
        <v>1</v>
      </c>
    </row>
    <row r="193" spans="1:80">
      <c r="A193" s="316"/>
      <c r="B193" s="317" t="s">
        <v>99</v>
      </c>
      <c r="C193" s="318" t="s">
        <v>386</v>
      </c>
      <c r="D193" s="319"/>
      <c r="E193" s="320"/>
      <c r="F193" s="321"/>
      <c r="G193" s="322">
        <f>SUM(G168:G192)</f>
        <v>0</v>
      </c>
      <c r="H193" s="323"/>
      <c r="I193" s="324">
        <f>SUM(I168:I192)</f>
        <v>8.3080050000000014</v>
      </c>
      <c r="J193" s="323"/>
      <c r="K193" s="324">
        <f>SUM(K168:K192)</f>
        <v>0</v>
      </c>
      <c r="O193" s="292">
        <v>4</v>
      </c>
      <c r="BA193" s="325">
        <f>SUM(BA168:BA192)</f>
        <v>0</v>
      </c>
      <c r="BB193" s="325">
        <f>SUM(BB168:BB192)</f>
        <v>0</v>
      </c>
      <c r="BC193" s="325">
        <f>SUM(BC168:BC192)</f>
        <v>0</v>
      </c>
      <c r="BD193" s="325">
        <f>SUM(BD168:BD192)</f>
        <v>0</v>
      </c>
      <c r="BE193" s="325">
        <f>SUM(BE168:BE192)</f>
        <v>0</v>
      </c>
    </row>
    <row r="194" spans="1:80">
      <c r="A194" s="282" t="s">
        <v>97</v>
      </c>
      <c r="B194" s="283" t="s">
        <v>403</v>
      </c>
      <c r="C194" s="284" t="s">
        <v>404</v>
      </c>
      <c r="D194" s="285"/>
      <c r="E194" s="286"/>
      <c r="F194" s="286"/>
      <c r="G194" s="287"/>
      <c r="H194" s="288"/>
      <c r="I194" s="289"/>
      <c r="J194" s="290"/>
      <c r="K194" s="291"/>
      <c r="O194" s="292">
        <v>1</v>
      </c>
    </row>
    <row r="195" spans="1:80">
      <c r="A195" s="293">
        <v>64</v>
      </c>
      <c r="B195" s="294" t="s">
        <v>406</v>
      </c>
      <c r="C195" s="295" t="s">
        <v>407</v>
      </c>
      <c r="D195" s="296" t="s">
        <v>408</v>
      </c>
      <c r="E195" s="297">
        <v>10</v>
      </c>
      <c r="F195" s="297">
        <v>0</v>
      </c>
      <c r="G195" s="298">
        <f>E195*F195</f>
        <v>0</v>
      </c>
      <c r="H195" s="299"/>
      <c r="I195" s="300">
        <f>E195*H195</f>
        <v>0</v>
      </c>
      <c r="J195" s="299"/>
      <c r="K195" s="300">
        <f>E195*J195</f>
        <v>0</v>
      </c>
      <c r="O195" s="292">
        <v>2</v>
      </c>
      <c r="AA195" s="261">
        <v>6</v>
      </c>
      <c r="AB195" s="261">
        <v>1</v>
      </c>
      <c r="AC195" s="261">
        <v>171156610600</v>
      </c>
      <c r="AZ195" s="261">
        <v>1</v>
      </c>
      <c r="BA195" s="261">
        <f>IF(AZ195=1,G195,0)</f>
        <v>0</v>
      </c>
      <c r="BB195" s="261">
        <f>IF(AZ195=2,G195,0)</f>
        <v>0</v>
      </c>
      <c r="BC195" s="261">
        <f>IF(AZ195=3,G195,0)</f>
        <v>0</v>
      </c>
      <c r="BD195" s="261">
        <f>IF(AZ195=4,G195,0)</f>
        <v>0</v>
      </c>
      <c r="BE195" s="261">
        <f>IF(AZ195=5,G195,0)</f>
        <v>0</v>
      </c>
      <c r="CA195" s="292">
        <v>6</v>
      </c>
      <c r="CB195" s="292">
        <v>1</v>
      </c>
    </row>
    <row r="196" spans="1:80">
      <c r="A196" s="301"/>
      <c r="B196" s="302"/>
      <c r="C196" s="303"/>
      <c r="D196" s="304"/>
      <c r="E196" s="304"/>
      <c r="F196" s="304"/>
      <c r="G196" s="305"/>
      <c r="I196" s="306"/>
      <c r="K196" s="306"/>
      <c r="L196" s="307"/>
      <c r="O196" s="292">
        <v>3</v>
      </c>
    </row>
    <row r="197" spans="1:80">
      <c r="A197" s="316"/>
      <c r="B197" s="317" t="s">
        <v>99</v>
      </c>
      <c r="C197" s="318" t="s">
        <v>405</v>
      </c>
      <c r="D197" s="319"/>
      <c r="E197" s="320"/>
      <c r="F197" s="321"/>
      <c r="G197" s="322">
        <f>SUM(G194:G196)</f>
        <v>0</v>
      </c>
      <c r="H197" s="323"/>
      <c r="I197" s="324">
        <f>SUM(I194:I196)</f>
        <v>0</v>
      </c>
      <c r="J197" s="323"/>
      <c r="K197" s="324">
        <f>SUM(K194:K196)</f>
        <v>0</v>
      </c>
      <c r="O197" s="292">
        <v>4</v>
      </c>
      <c r="BA197" s="325">
        <f>SUM(BA194:BA196)</f>
        <v>0</v>
      </c>
      <c r="BB197" s="325">
        <f>SUM(BB194:BB196)</f>
        <v>0</v>
      </c>
      <c r="BC197" s="325">
        <f>SUM(BC194:BC196)</f>
        <v>0</v>
      </c>
      <c r="BD197" s="325">
        <f>SUM(BD194:BD196)</f>
        <v>0</v>
      </c>
      <c r="BE197" s="325">
        <f>SUM(BE194:BE196)</f>
        <v>0</v>
      </c>
    </row>
    <row r="198" spans="1:80">
      <c r="A198" s="282" t="s">
        <v>97</v>
      </c>
      <c r="B198" s="283" t="s">
        <v>409</v>
      </c>
      <c r="C198" s="284" t="s">
        <v>410</v>
      </c>
      <c r="D198" s="285"/>
      <c r="E198" s="286"/>
      <c r="F198" s="286"/>
      <c r="G198" s="287"/>
      <c r="H198" s="288"/>
      <c r="I198" s="289"/>
      <c r="J198" s="290"/>
      <c r="K198" s="291"/>
      <c r="O198" s="292">
        <v>1</v>
      </c>
    </row>
    <row r="199" spans="1:80">
      <c r="A199" s="293">
        <v>65</v>
      </c>
      <c r="B199" s="294" t="s">
        <v>412</v>
      </c>
      <c r="C199" s="295" t="s">
        <v>413</v>
      </c>
      <c r="D199" s="296" t="s">
        <v>176</v>
      </c>
      <c r="E199" s="297">
        <v>29.68</v>
      </c>
      <c r="F199" s="297">
        <v>0</v>
      </c>
      <c r="G199" s="298">
        <f>E199*F199</f>
        <v>0</v>
      </c>
      <c r="H199" s="299">
        <v>0</v>
      </c>
      <c r="I199" s="300">
        <f>E199*H199</f>
        <v>0</v>
      </c>
      <c r="J199" s="299">
        <v>0</v>
      </c>
      <c r="K199" s="300">
        <f>E199*J199</f>
        <v>0</v>
      </c>
      <c r="O199" s="292">
        <v>2</v>
      </c>
      <c r="AA199" s="261">
        <v>1</v>
      </c>
      <c r="AB199" s="261">
        <v>1</v>
      </c>
      <c r="AC199" s="261">
        <v>1</v>
      </c>
      <c r="AZ199" s="261">
        <v>1</v>
      </c>
      <c r="BA199" s="261">
        <f>IF(AZ199=1,G199,0)</f>
        <v>0</v>
      </c>
      <c r="BB199" s="261">
        <f>IF(AZ199=2,G199,0)</f>
        <v>0</v>
      </c>
      <c r="BC199" s="261">
        <f>IF(AZ199=3,G199,0)</f>
        <v>0</v>
      </c>
      <c r="BD199" s="261">
        <f>IF(AZ199=4,G199,0)</f>
        <v>0</v>
      </c>
      <c r="BE199" s="261">
        <f>IF(AZ199=5,G199,0)</f>
        <v>0</v>
      </c>
      <c r="CA199" s="292">
        <v>1</v>
      </c>
      <c r="CB199" s="292">
        <v>1</v>
      </c>
    </row>
    <row r="200" spans="1:80">
      <c r="A200" s="301"/>
      <c r="B200" s="308"/>
      <c r="C200" s="309" t="s">
        <v>599</v>
      </c>
      <c r="D200" s="310"/>
      <c r="E200" s="311">
        <v>29.68</v>
      </c>
      <c r="F200" s="312"/>
      <c r="G200" s="313"/>
      <c r="H200" s="314"/>
      <c r="I200" s="306"/>
      <c r="J200" s="315"/>
      <c r="K200" s="306"/>
      <c r="M200" s="307" t="s">
        <v>599</v>
      </c>
      <c r="O200" s="292"/>
    </row>
    <row r="201" spans="1:80">
      <c r="A201" s="316"/>
      <c r="B201" s="317" t="s">
        <v>99</v>
      </c>
      <c r="C201" s="318" t="s">
        <v>411</v>
      </c>
      <c r="D201" s="319"/>
      <c r="E201" s="320"/>
      <c r="F201" s="321"/>
      <c r="G201" s="322">
        <f>SUM(G198:G200)</f>
        <v>0</v>
      </c>
      <c r="H201" s="323"/>
      <c r="I201" s="324">
        <f>SUM(I198:I200)</f>
        <v>0</v>
      </c>
      <c r="J201" s="323"/>
      <c r="K201" s="324">
        <f>SUM(K198:K200)</f>
        <v>0</v>
      </c>
      <c r="O201" s="292">
        <v>4</v>
      </c>
      <c r="BA201" s="325">
        <f>SUM(BA198:BA200)</f>
        <v>0</v>
      </c>
      <c r="BB201" s="325">
        <f>SUM(BB198:BB200)</f>
        <v>0</v>
      </c>
      <c r="BC201" s="325">
        <f>SUM(BC198:BC200)</f>
        <v>0</v>
      </c>
      <c r="BD201" s="325">
        <f>SUM(BD198:BD200)</f>
        <v>0</v>
      </c>
      <c r="BE201" s="325">
        <f>SUM(BE198:BE200)</f>
        <v>0</v>
      </c>
    </row>
    <row r="202" spans="1:80">
      <c r="A202" s="282" t="s">
        <v>97</v>
      </c>
      <c r="B202" s="283" t="s">
        <v>414</v>
      </c>
      <c r="C202" s="284" t="s">
        <v>415</v>
      </c>
      <c r="D202" s="285"/>
      <c r="E202" s="286"/>
      <c r="F202" s="286"/>
      <c r="G202" s="287"/>
      <c r="H202" s="288"/>
      <c r="I202" s="289"/>
      <c r="J202" s="290"/>
      <c r="K202" s="291"/>
      <c r="O202" s="292">
        <v>1</v>
      </c>
    </row>
    <row r="203" spans="1:80">
      <c r="A203" s="293">
        <v>66</v>
      </c>
      <c r="B203" s="294" t="s">
        <v>648</v>
      </c>
      <c r="C203" s="295" t="s">
        <v>649</v>
      </c>
      <c r="D203" s="296" t="s">
        <v>176</v>
      </c>
      <c r="E203" s="297">
        <v>10</v>
      </c>
      <c r="F203" s="297">
        <v>0</v>
      </c>
      <c r="G203" s="298">
        <f>E203*F203</f>
        <v>0</v>
      </c>
      <c r="H203" s="299">
        <v>0</v>
      </c>
      <c r="I203" s="300">
        <f>E203*H203</f>
        <v>0</v>
      </c>
      <c r="J203" s="299">
        <v>-2.7499999999999998E-3</v>
      </c>
      <c r="K203" s="300">
        <f>E203*J203</f>
        <v>-2.7499999999999997E-2</v>
      </c>
      <c r="O203" s="292">
        <v>2</v>
      </c>
      <c r="AA203" s="261">
        <v>1</v>
      </c>
      <c r="AB203" s="261">
        <v>1</v>
      </c>
      <c r="AC203" s="261">
        <v>1</v>
      </c>
      <c r="AZ203" s="261">
        <v>1</v>
      </c>
      <c r="BA203" s="261">
        <f>IF(AZ203=1,G203,0)</f>
        <v>0</v>
      </c>
      <c r="BB203" s="261">
        <f>IF(AZ203=2,G203,0)</f>
        <v>0</v>
      </c>
      <c r="BC203" s="261">
        <f>IF(AZ203=3,G203,0)</f>
        <v>0</v>
      </c>
      <c r="BD203" s="261">
        <f>IF(AZ203=4,G203,0)</f>
        <v>0</v>
      </c>
      <c r="BE203" s="261">
        <f>IF(AZ203=5,G203,0)</f>
        <v>0</v>
      </c>
      <c r="CA203" s="292">
        <v>1</v>
      </c>
      <c r="CB203" s="292">
        <v>1</v>
      </c>
    </row>
    <row r="204" spans="1:80">
      <c r="A204" s="293">
        <v>67</v>
      </c>
      <c r="B204" s="294" t="s">
        <v>555</v>
      </c>
      <c r="C204" s="295" t="s">
        <v>556</v>
      </c>
      <c r="D204" s="296" t="s">
        <v>181</v>
      </c>
      <c r="E204" s="297">
        <v>1</v>
      </c>
      <c r="F204" s="297">
        <v>0</v>
      </c>
      <c r="G204" s="298">
        <f>E204*F204</f>
        <v>0</v>
      </c>
      <c r="H204" s="299">
        <v>0</v>
      </c>
      <c r="I204" s="300">
        <f>E204*H204</f>
        <v>0</v>
      </c>
      <c r="J204" s="299">
        <v>-8.2000000000000003E-2</v>
      </c>
      <c r="K204" s="300">
        <f>E204*J204</f>
        <v>-8.2000000000000003E-2</v>
      </c>
      <c r="O204" s="292">
        <v>2</v>
      </c>
      <c r="AA204" s="261">
        <v>1</v>
      </c>
      <c r="AB204" s="261">
        <v>1</v>
      </c>
      <c r="AC204" s="261">
        <v>1</v>
      </c>
      <c r="AZ204" s="261">
        <v>1</v>
      </c>
      <c r="BA204" s="261">
        <f>IF(AZ204=1,G204,0)</f>
        <v>0</v>
      </c>
      <c r="BB204" s="261">
        <f>IF(AZ204=2,G204,0)</f>
        <v>0</v>
      </c>
      <c r="BC204" s="261">
        <f>IF(AZ204=3,G204,0)</f>
        <v>0</v>
      </c>
      <c r="BD204" s="261">
        <f>IF(AZ204=4,G204,0)</f>
        <v>0</v>
      </c>
      <c r="BE204" s="261">
        <f>IF(AZ204=5,G204,0)</f>
        <v>0</v>
      </c>
      <c r="CA204" s="292">
        <v>1</v>
      </c>
      <c r="CB204" s="292">
        <v>1</v>
      </c>
    </row>
    <row r="205" spans="1:80">
      <c r="A205" s="301"/>
      <c r="B205" s="302"/>
      <c r="C205" s="303" t="s">
        <v>429</v>
      </c>
      <c r="D205" s="304"/>
      <c r="E205" s="304"/>
      <c r="F205" s="304"/>
      <c r="G205" s="305"/>
      <c r="I205" s="306"/>
      <c r="K205" s="306"/>
      <c r="L205" s="307" t="s">
        <v>429</v>
      </c>
      <c r="O205" s="292">
        <v>3</v>
      </c>
    </row>
    <row r="206" spans="1:80">
      <c r="A206" s="316"/>
      <c r="B206" s="317" t="s">
        <v>99</v>
      </c>
      <c r="C206" s="318" t="s">
        <v>416</v>
      </c>
      <c r="D206" s="319"/>
      <c r="E206" s="320"/>
      <c r="F206" s="321"/>
      <c r="G206" s="322">
        <f>SUM(G202:G205)</f>
        <v>0</v>
      </c>
      <c r="H206" s="323"/>
      <c r="I206" s="324">
        <f>SUM(I202:I205)</f>
        <v>0</v>
      </c>
      <c r="J206" s="323"/>
      <c r="K206" s="324">
        <f>SUM(K202:K205)</f>
        <v>-0.1095</v>
      </c>
      <c r="O206" s="292">
        <v>4</v>
      </c>
      <c r="BA206" s="325">
        <f>SUM(BA202:BA205)</f>
        <v>0</v>
      </c>
      <c r="BB206" s="325">
        <f>SUM(BB202:BB205)</f>
        <v>0</v>
      </c>
      <c r="BC206" s="325">
        <f>SUM(BC202:BC205)</f>
        <v>0</v>
      </c>
      <c r="BD206" s="325">
        <f>SUM(BD202:BD205)</f>
        <v>0</v>
      </c>
      <c r="BE206" s="325">
        <f>SUM(BE202:BE205)</f>
        <v>0</v>
      </c>
    </row>
    <row r="207" spans="1:80">
      <c r="A207" s="282" t="s">
        <v>97</v>
      </c>
      <c r="B207" s="283" t="s">
        <v>430</v>
      </c>
      <c r="C207" s="284" t="s">
        <v>431</v>
      </c>
      <c r="D207" s="285"/>
      <c r="E207" s="286"/>
      <c r="F207" s="286"/>
      <c r="G207" s="287"/>
      <c r="H207" s="288"/>
      <c r="I207" s="289"/>
      <c r="J207" s="290"/>
      <c r="K207" s="291"/>
      <c r="O207" s="292">
        <v>1</v>
      </c>
    </row>
    <row r="208" spans="1:80">
      <c r="A208" s="293">
        <v>68</v>
      </c>
      <c r="B208" s="294" t="s">
        <v>433</v>
      </c>
      <c r="C208" s="295" t="s">
        <v>434</v>
      </c>
      <c r="D208" s="296" t="s">
        <v>324</v>
      </c>
      <c r="E208" s="297">
        <v>118.243856882</v>
      </c>
      <c r="F208" s="297">
        <v>0</v>
      </c>
      <c r="G208" s="298">
        <f>E208*F208</f>
        <v>0</v>
      </c>
      <c r="H208" s="299">
        <v>0</v>
      </c>
      <c r="I208" s="300">
        <f>E208*H208</f>
        <v>0</v>
      </c>
      <c r="J208" s="299"/>
      <c r="K208" s="300">
        <f>E208*J208</f>
        <v>0</v>
      </c>
      <c r="O208" s="292">
        <v>2</v>
      </c>
      <c r="AA208" s="261">
        <v>7</v>
      </c>
      <c r="AB208" s="261">
        <v>1</v>
      </c>
      <c r="AC208" s="261">
        <v>2</v>
      </c>
      <c r="AZ208" s="261">
        <v>1</v>
      </c>
      <c r="BA208" s="261">
        <f>IF(AZ208=1,G208,0)</f>
        <v>0</v>
      </c>
      <c r="BB208" s="261">
        <f>IF(AZ208=2,G208,0)</f>
        <v>0</v>
      </c>
      <c r="BC208" s="261">
        <f>IF(AZ208=3,G208,0)</f>
        <v>0</v>
      </c>
      <c r="BD208" s="261">
        <f>IF(AZ208=4,G208,0)</f>
        <v>0</v>
      </c>
      <c r="BE208" s="261">
        <f>IF(AZ208=5,G208,0)</f>
        <v>0</v>
      </c>
      <c r="CA208" s="292">
        <v>7</v>
      </c>
      <c r="CB208" s="292">
        <v>1</v>
      </c>
    </row>
    <row r="209" spans="1:80">
      <c r="A209" s="316"/>
      <c r="B209" s="317" t="s">
        <v>99</v>
      </c>
      <c r="C209" s="318" t="s">
        <v>432</v>
      </c>
      <c r="D209" s="319"/>
      <c r="E209" s="320"/>
      <c r="F209" s="321"/>
      <c r="G209" s="322">
        <f>SUM(G207:G208)</f>
        <v>0</v>
      </c>
      <c r="H209" s="323"/>
      <c r="I209" s="324">
        <f>SUM(I207:I208)</f>
        <v>0</v>
      </c>
      <c r="J209" s="323"/>
      <c r="K209" s="324">
        <f>SUM(K207:K208)</f>
        <v>0</v>
      </c>
      <c r="O209" s="292">
        <v>4</v>
      </c>
      <c r="BA209" s="325">
        <f>SUM(BA207:BA208)</f>
        <v>0</v>
      </c>
      <c r="BB209" s="325">
        <f>SUM(BB207:BB208)</f>
        <v>0</v>
      </c>
      <c r="BC209" s="325">
        <f>SUM(BC207:BC208)</f>
        <v>0</v>
      </c>
      <c r="BD209" s="325">
        <f>SUM(BD207:BD208)</f>
        <v>0</v>
      </c>
      <c r="BE209" s="325">
        <f>SUM(BE207:BE208)</f>
        <v>0</v>
      </c>
    </row>
    <row r="210" spans="1:80">
      <c r="A210" s="282" t="s">
        <v>97</v>
      </c>
      <c r="B210" s="283" t="s">
        <v>435</v>
      </c>
      <c r="C210" s="284" t="s">
        <v>436</v>
      </c>
      <c r="D210" s="285"/>
      <c r="E210" s="286"/>
      <c r="F210" s="286"/>
      <c r="G210" s="287"/>
      <c r="H210" s="288"/>
      <c r="I210" s="289"/>
      <c r="J210" s="290"/>
      <c r="K210" s="291"/>
      <c r="O210" s="292">
        <v>1</v>
      </c>
    </row>
    <row r="211" spans="1:80">
      <c r="A211" s="293">
        <v>69</v>
      </c>
      <c r="B211" s="294" t="s">
        <v>438</v>
      </c>
      <c r="C211" s="295" t="s">
        <v>504</v>
      </c>
      <c r="D211" s="296" t="s">
        <v>98</v>
      </c>
      <c r="E211" s="297">
        <v>3</v>
      </c>
      <c r="F211" s="297">
        <v>0</v>
      </c>
      <c r="G211" s="298">
        <f>E211*F211</f>
        <v>0</v>
      </c>
      <c r="H211" s="299">
        <v>2.0000000000000001E-4</v>
      </c>
      <c r="I211" s="300">
        <f>E211*H211</f>
        <v>6.0000000000000006E-4</v>
      </c>
      <c r="J211" s="299">
        <v>0</v>
      </c>
      <c r="K211" s="300">
        <f>E211*J211</f>
        <v>0</v>
      </c>
      <c r="O211" s="292">
        <v>2</v>
      </c>
      <c r="AA211" s="261">
        <v>1</v>
      </c>
      <c r="AB211" s="261">
        <v>7</v>
      </c>
      <c r="AC211" s="261">
        <v>7</v>
      </c>
      <c r="AZ211" s="261">
        <v>2</v>
      </c>
      <c r="BA211" s="261">
        <f>IF(AZ211=1,G211,0)</f>
        <v>0</v>
      </c>
      <c r="BB211" s="261">
        <f>IF(AZ211=2,G211,0)</f>
        <v>0</v>
      </c>
      <c r="BC211" s="261">
        <f>IF(AZ211=3,G211,0)</f>
        <v>0</v>
      </c>
      <c r="BD211" s="261">
        <f>IF(AZ211=4,G211,0)</f>
        <v>0</v>
      </c>
      <c r="BE211" s="261">
        <f>IF(AZ211=5,G211,0)</f>
        <v>0</v>
      </c>
      <c r="CA211" s="292">
        <v>1</v>
      </c>
      <c r="CB211" s="292">
        <v>7</v>
      </c>
    </row>
    <row r="212" spans="1:80">
      <c r="A212" s="293">
        <v>70</v>
      </c>
      <c r="B212" s="294" t="s">
        <v>650</v>
      </c>
      <c r="C212" s="295" t="s">
        <v>651</v>
      </c>
      <c r="D212" s="296" t="s">
        <v>98</v>
      </c>
      <c r="E212" s="297">
        <v>1</v>
      </c>
      <c r="F212" s="297">
        <v>0</v>
      </c>
      <c r="G212" s="298">
        <f>E212*F212</f>
        <v>0</v>
      </c>
      <c r="H212" s="299">
        <v>2.0000000000000001E-4</v>
      </c>
      <c r="I212" s="300">
        <f>E212*H212</f>
        <v>2.0000000000000001E-4</v>
      </c>
      <c r="J212" s="299">
        <v>0</v>
      </c>
      <c r="K212" s="300">
        <f>E212*J212</f>
        <v>0</v>
      </c>
      <c r="O212" s="292">
        <v>2</v>
      </c>
      <c r="AA212" s="261">
        <v>1</v>
      </c>
      <c r="AB212" s="261">
        <v>7</v>
      </c>
      <c r="AC212" s="261">
        <v>7</v>
      </c>
      <c r="AZ212" s="261">
        <v>2</v>
      </c>
      <c r="BA212" s="261">
        <f>IF(AZ212=1,G212,0)</f>
        <v>0</v>
      </c>
      <c r="BB212" s="261">
        <f>IF(AZ212=2,G212,0)</f>
        <v>0</v>
      </c>
      <c r="BC212" s="261">
        <f>IF(AZ212=3,G212,0)</f>
        <v>0</v>
      </c>
      <c r="BD212" s="261">
        <f>IF(AZ212=4,G212,0)</f>
        <v>0</v>
      </c>
      <c r="BE212" s="261">
        <f>IF(AZ212=5,G212,0)</f>
        <v>0</v>
      </c>
      <c r="CA212" s="292">
        <v>1</v>
      </c>
      <c r="CB212" s="292">
        <v>7</v>
      </c>
    </row>
    <row r="213" spans="1:80">
      <c r="A213" s="316"/>
      <c r="B213" s="317" t="s">
        <v>99</v>
      </c>
      <c r="C213" s="318" t="s">
        <v>437</v>
      </c>
      <c r="D213" s="319"/>
      <c r="E213" s="320"/>
      <c r="F213" s="321"/>
      <c r="G213" s="322">
        <f>SUM(G210:G212)</f>
        <v>0</v>
      </c>
      <c r="H213" s="323"/>
      <c r="I213" s="324">
        <f>SUM(I210:I212)</f>
        <v>8.0000000000000004E-4</v>
      </c>
      <c r="J213" s="323"/>
      <c r="K213" s="324">
        <f>SUM(K210:K212)</f>
        <v>0</v>
      </c>
      <c r="O213" s="292">
        <v>4</v>
      </c>
      <c r="BA213" s="325">
        <f>SUM(BA210:BA212)</f>
        <v>0</v>
      </c>
      <c r="BB213" s="325">
        <f>SUM(BB210:BB212)</f>
        <v>0</v>
      </c>
      <c r="BC213" s="325">
        <f>SUM(BC210:BC212)</f>
        <v>0</v>
      </c>
      <c r="BD213" s="325">
        <f>SUM(BD210:BD212)</f>
        <v>0</v>
      </c>
      <c r="BE213" s="325">
        <f>SUM(BE210:BE212)</f>
        <v>0</v>
      </c>
    </row>
    <row r="214" spans="1:80">
      <c r="A214" s="282" t="s">
        <v>97</v>
      </c>
      <c r="B214" s="283" t="s">
        <v>447</v>
      </c>
      <c r="C214" s="284" t="s">
        <v>448</v>
      </c>
      <c r="D214" s="285"/>
      <c r="E214" s="286"/>
      <c r="F214" s="286"/>
      <c r="G214" s="287"/>
      <c r="H214" s="288"/>
      <c r="I214" s="289"/>
      <c r="J214" s="290"/>
      <c r="K214" s="291"/>
      <c r="O214" s="292">
        <v>1</v>
      </c>
    </row>
    <row r="215" spans="1:80">
      <c r="A215" s="293">
        <v>71</v>
      </c>
      <c r="B215" s="294" t="s">
        <v>450</v>
      </c>
      <c r="C215" s="295" t="s">
        <v>451</v>
      </c>
      <c r="D215" s="296" t="s">
        <v>324</v>
      </c>
      <c r="E215" s="297">
        <v>4.2297500000000001</v>
      </c>
      <c r="F215" s="297">
        <v>0</v>
      </c>
      <c r="G215" s="298">
        <f>E215*F215</f>
        <v>0</v>
      </c>
      <c r="H215" s="299">
        <v>0</v>
      </c>
      <c r="I215" s="300">
        <f>E215*H215</f>
        <v>0</v>
      </c>
      <c r="J215" s="299"/>
      <c r="K215" s="300">
        <f>E215*J215</f>
        <v>0</v>
      </c>
      <c r="O215" s="292">
        <v>2</v>
      </c>
      <c r="AA215" s="261">
        <v>8</v>
      </c>
      <c r="AB215" s="261">
        <v>0</v>
      </c>
      <c r="AC215" s="261">
        <v>3</v>
      </c>
      <c r="AZ215" s="261">
        <v>1</v>
      </c>
      <c r="BA215" s="261">
        <f>IF(AZ215=1,G215,0)</f>
        <v>0</v>
      </c>
      <c r="BB215" s="261">
        <f>IF(AZ215=2,G215,0)</f>
        <v>0</v>
      </c>
      <c r="BC215" s="261">
        <f>IF(AZ215=3,G215,0)</f>
        <v>0</v>
      </c>
      <c r="BD215" s="261">
        <f>IF(AZ215=4,G215,0)</f>
        <v>0</v>
      </c>
      <c r="BE215" s="261">
        <f>IF(AZ215=5,G215,0)</f>
        <v>0</v>
      </c>
      <c r="CA215" s="292">
        <v>8</v>
      </c>
      <c r="CB215" s="292">
        <v>0</v>
      </c>
    </row>
    <row r="216" spans="1:80">
      <c r="A216" s="293">
        <v>72</v>
      </c>
      <c r="B216" s="294" t="s">
        <v>452</v>
      </c>
      <c r="C216" s="295" t="s">
        <v>453</v>
      </c>
      <c r="D216" s="296" t="s">
        <v>324</v>
      </c>
      <c r="E216" s="297">
        <v>38.067749999999997</v>
      </c>
      <c r="F216" s="297">
        <v>0</v>
      </c>
      <c r="G216" s="298">
        <f>E216*F216</f>
        <v>0</v>
      </c>
      <c r="H216" s="299">
        <v>0</v>
      </c>
      <c r="I216" s="300">
        <f>E216*H216</f>
        <v>0</v>
      </c>
      <c r="J216" s="299"/>
      <c r="K216" s="300">
        <f>E216*J216</f>
        <v>0</v>
      </c>
      <c r="O216" s="292">
        <v>2</v>
      </c>
      <c r="AA216" s="261">
        <v>8</v>
      </c>
      <c r="AB216" s="261">
        <v>0</v>
      </c>
      <c r="AC216" s="261">
        <v>3</v>
      </c>
      <c r="AZ216" s="261">
        <v>1</v>
      </c>
      <c r="BA216" s="261">
        <f>IF(AZ216=1,G216,0)</f>
        <v>0</v>
      </c>
      <c r="BB216" s="261">
        <f>IF(AZ216=2,G216,0)</f>
        <v>0</v>
      </c>
      <c r="BC216" s="261">
        <f>IF(AZ216=3,G216,0)</f>
        <v>0</v>
      </c>
      <c r="BD216" s="261">
        <f>IF(AZ216=4,G216,0)</f>
        <v>0</v>
      </c>
      <c r="BE216" s="261">
        <f>IF(AZ216=5,G216,0)</f>
        <v>0</v>
      </c>
      <c r="CA216" s="292">
        <v>8</v>
      </c>
      <c r="CB216" s="292">
        <v>0</v>
      </c>
    </row>
    <row r="217" spans="1:80">
      <c r="A217" s="301"/>
      <c r="B217" s="302"/>
      <c r="C217" s="303"/>
      <c r="D217" s="304"/>
      <c r="E217" s="304"/>
      <c r="F217" s="304"/>
      <c r="G217" s="305"/>
      <c r="I217" s="306"/>
      <c r="K217" s="306"/>
      <c r="L217" s="307"/>
      <c r="O217" s="292">
        <v>3</v>
      </c>
    </row>
    <row r="218" spans="1:80">
      <c r="A218" s="293">
        <v>73</v>
      </c>
      <c r="B218" s="294" t="s">
        <v>454</v>
      </c>
      <c r="C218" s="295" t="s">
        <v>455</v>
      </c>
      <c r="D218" s="296" t="s">
        <v>324</v>
      </c>
      <c r="E218" s="297">
        <v>4.2297500000000001</v>
      </c>
      <c r="F218" s="297">
        <v>0</v>
      </c>
      <c r="G218" s="298">
        <f>E218*F218</f>
        <v>0</v>
      </c>
      <c r="H218" s="299">
        <v>0</v>
      </c>
      <c r="I218" s="300">
        <f>E218*H218</f>
        <v>0</v>
      </c>
      <c r="J218" s="299"/>
      <c r="K218" s="300">
        <f>E218*J218</f>
        <v>0</v>
      </c>
      <c r="O218" s="292">
        <v>2</v>
      </c>
      <c r="AA218" s="261">
        <v>8</v>
      </c>
      <c r="AB218" s="261">
        <v>0</v>
      </c>
      <c r="AC218" s="261">
        <v>3</v>
      </c>
      <c r="AZ218" s="261">
        <v>1</v>
      </c>
      <c r="BA218" s="261">
        <f>IF(AZ218=1,G218,0)</f>
        <v>0</v>
      </c>
      <c r="BB218" s="261">
        <f>IF(AZ218=2,G218,0)</f>
        <v>0</v>
      </c>
      <c r="BC218" s="261">
        <f>IF(AZ218=3,G218,0)</f>
        <v>0</v>
      </c>
      <c r="BD218" s="261">
        <f>IF(AZ218=4,G218,0)</f>
        <v>0</v>
      </c>
      <c r="BE218" s="261">
        <f>IF(AZ218=5,G218,0)</f>
        <v>0</v>
      </c>
      <c r="CA218" s="292">
        <v>8</v>
      </c>
      <c r="CB218" s="292">
        <v>0</v>
      </c>
    </row>
    <row r="219" spans="1:80">
      <c r="A219" s="316"/>
      <c r="B219" s="317" t="s">
        <v>99</v>
      </c>
      <c r="C219" s="318" t="s">
        <v>449</v>
      </c>
      <c r="D219" s="319"/>
      <c r="E219" s="320"/>
      <c r="F219" s="321"/>
      <c r="G219" s="322">
        <f>SUM(G214:G218)</f>
        <v>0</v>
      </c>
      <c r="H219" s="323"/>
      <c r="I219" s="324">
        <f>SUM(I214:I218)</f>
        <v>0</v>
      </c>
      <c r="J219" s="323"/>
      <c r="K219" s="324">
        <f>SUM(K214:K218)</f>
        <v>0</v>
      </c>
      <c r="O219" s="292">
        <v>4</v>
      </c>
      <c r="BA219" s="325">
        <f>SUM(BA214:BA218)</f>
        <v>0</v>
      </c>
      <c r="BB219" s="325">
        <f>SUM(BB214:BB218)</f>
        <v>0</v>
      </c>
      <c r="BC219" s="325">
        <f>SUM(BC214:BC218)</f>
        <v>0</v>
      </c>
      <c r="BD219" s="325">
        <f>SUM(BD214:BD218)</f>
        <v>0</v>
      </c>
      <c r="BE219" s="325">
        <f>SUM(BE214:BE218)</f>
        <v>0</v>
      </c>
    </row>
    <row r="220" spans="1:80">
      <c r="E220" s="261"/>
    </row>
    <row r="221" spans="1:80">
      <c r="E221" s="261"/>
    </row>
    <row r="222" spans="1:80">
      <c r="E222" s="261"/>
    </row>
    <row r="223" spans="1:80">
      <c r="E223" s="261"/>
    </row>
    <row r="224" spans="1:80">
      <c r="E224" s="261"/>
    </row>
    <row r="225" spans="5:5">
      <c r="E225" s="261"/>
    </row>
    <row r="226" spans="5:5">
      <c r="E226" s="261"/>
    </row>
    <row r="227" spans="5:5">
      <c r="E227" s="261"/>
    </row>
    <row r="228" spans="5:5">
      <c r="E228" s="261"/>
    </row>
    <row r="229" spans="5:5">
      <c r="E229" s="261"/>
    </row>
    <row r="230" spans="5:5">
      <c r="E230" s="261"/>
    </row>
    <row r="231" spans="5:5">
      <c r="E231" s="261"/>
    </row>
    <row r="232" spans="5:5">
      <c r="E232" s="261"/>
    </row>
    <row r="233" spans="5:5">
      <c r="E233" s="261"/>
    </row>
    <row r="234" spans="5:5">
      <c r="E234" s="261"/>
    </row>
    <row r="235" spans="5:5">
      <c r="E235" s="261"/>
    </row>
    <row r="236" spans="5:5">
      <c r="E236" s="261"/>
    </row>
    <row r="237" spans="5:5">
      <c r="E237" s="261"/>
    </row>
    <row r="238" spans="5:5">
      <c r="E238" s="261"/>
    </row>
    <row r="239" spans="5:5">
      <c r="E239" s="261"/>
    </row>
    <row r="240" spans="5:5">
      <c r="E240" s="261"/>
    </row>
    <row r="241" spans="1:7">
      <c r="E241" s="261"/>
    </row>
    <row r="242" spans="1:7">
      <c r="E242" s="261"/>
    </row>
    <row r="243" spans="1:7">
      <c r="A243" s="315"/>
      <c r="B243" s="315"/>
      <c r="C243" s="315"/>
      <c r="D243" s="315"/>
      <c r="E243" s="315"/>
      <c r="F243" s="315"/>
      <c r="G243" s="315"/>
    </row>
    <row r="244" spans="1:7">
      <c r="A244" s="315"/>
      <c r="B244" s="315"/>
      <c r="C244" s="315"/>
      <c r="D244" s="315"/>
      <c r="E244" s="315"/>
      <c r="F244" s="315"/>
      <c r="G244" s="315"/>
    </row>
    <row r="245" spans="1:7">
      <c r="A245" s="315"/>
      <c r="B245" s="315"/>
      <c r="C245" s="315"/>
      <c r="D245" s="315"/>
      <c r="E245" s="315"/>
      <c r="F245" s="315"/>
      <c r="G245" s="315"/>
    </row>
    <row r="246" spans="1:7">
      <c r="A246" s="315"/>
      <c r="B246" s="315"/>
      <c r="C246" s="315"/>
      <c r="D246" s="315"/>
      <c r="E246" s="315"/>
      <c r="F246" s="315"/>
      <c r="G246" s="315"/>
    </row>
    <row r="247" spans="1:7">
      <c r="E247" s="261"/>
    </row>
    <row r="248" spans="1:7">
      <c r="E248" s="261"/>
    </row>
    <row r="249" spans="1:7">
      <c r="E249" s="261"/>
    </row>
    <row r="250" spans="1:7">
      <c r="E250" s="261"/>
    </row>
    <row r="251" spans="1:7">
      <c r="E251" s="261"/>
    </row>
    <row r="252" spans="1:7">
      <c r="E252" s="261"/>
    </row>
    <row r="253" spans="1:7">
      <c r="E253" s="261"/>
    </row>
    <row r="254" spans="1:7">
      <c r="E254" s="261"/>
    </row>
    <row r="255" spans="1:7">
      <c r="E255" s="261"/>
    </row>
    <row r="256" spans="1:7">
      <c r="E256" s="261"/>
    </row>
    <row r="257" spans="5:5">
      <c r="E257" s="261"/>
    </row>
    <row r="258" spans="5:5">
      <c r="E258" s="261"/>
    </row>
    <row r="259" spans="5:5">
      <c r="E259" s="261"/>
    </row>
    <row r="260" spans="5:5">
      <c r="E260" s="261"/>
    </row>
    <row r="261" spans="5:5">
      <c r="E261" s="261"/>
    </row>
    <row r="262" spans="5:5">
      <c r="E262" s="261"/>
    </row>
    <row r="263" spans="5:5">
      <c r="E263" s="261"/>
    </row>
    <row r="264" spans="5:5">
      <c r="E264" s="261"/>
    </row>
    <row r="265" spans="5:5">
      <c r="E265" s="261"/>
    </row>
    <row r="266" spans="5:5">
      <c r="E266" s="261"/>
    </row>
    <row r="267" spans="5:5">
      <c r="E267" s="261"/>
    </row>
    <row r="268" spans="5:5">
      <c r="E268" s="261"/>
    </row>
    <row r="269" spans="5:5">
      <c r="E269" s="261"/>
    </row>
    <row r="270" spans="5:5">
      <c r="E270" s="261"/>
    </row>
    <row r="271" spans="5:5">
      <c r="E271" s="261"/>
    </row>
    <row r="272" spans="5:5">
      <c r="E272" s="261"/>
    </row>
    <row r="273" spans="1:7">
      <c r="E273" s="261"/>
    </row>
    <row r="274" spans="1:7">
      <c r="E274" s="261"/>
    </row>
    <row r="275" spans="1:7">
      <c r="E275" s="261"/>
    </row>
    <row r="276" spans="1:7">
      <c r="E276" s="261"/>
    </row>
    <row r="277" spans="1:7">
      <c r="E277" s="261"/>
    </row>
    <row r="278" spans="1:7">
      <c r="A278" s="326"/>
      <c r="B278" s="326"/>
    </row>
    <row r="279" spans="1:7">
      <c r="A279" s="315"/>
      <c r="B279" s="315"/>
      <c r="C279" s="327"/>
      <c r="D279" s="327"/>
      <c r="E279" s="328"/>
      <c r="F279" s="327"/>
      <c r="G279" s="329"/>
    </row>
    <row r="280" spans="1:7">
      <c r="A280" s="330"/>
      <c r="B280" s="330"/>
      <c r="C280" s="315"/>
      <c r="D280" s="315"/>
      <c r="E280" s="331"/>
      <c r="F280" s="315"/>
      <c r="G280" s="315"/>
    </row>
    <row r="281" spans="1:7">
      <c r="A281" s="315"/>
      <c r="B281" s="315"/>
      <c r="C281" s="315"/>
      <c r="D281" s="315"/>
      <c r="E281" s="331"/>
      <c r="F281" s="315"/>
      <c r="G281" s="315"/>
    </row>
    <row r="282" spans="1:7">
      <c r="A282" s="315"/>
      <c r="B282" s="315"/>
      <c r="C282" s="315"/>
      <c r="D282" s="315"/>
      <c r="E282" s="331"/>
      <c r="F282" s="315"/>
      <c r="G282" s="315"/>
    </row>
    <row r="283" spans="1:7">
      <c r="A283" s="315"/>
      <c r="B283" s="315"/>
      <c r="C283" s="315"/>
      <c r="D283" s="315"/>
      <c r="E283" s="331"/>
      <c r="F283" s="315"/>
      <c r="G283" s="315"/>
    </row>
    <row r="284" spans="1:7">
      <c r="A284" s="315"/>
      <c r="B284" s="315"/>
      <c r="C284" s="315"/>
      <c r="D284" s="315"/>
      <c r="E284" s="331"/>
      <c r="F284" s="315"/>
      <c r="G284" s="315"/>
    </row>
    <row r="285" spans="1:7">
      <c r="A285" s="315"/>
      <c r="B285" s="315"/>
      <c r="C285" s="315"/>
      <c r="D285" s="315"/>
      <c r="E285" s="331"/>
      <c r="F285" s="315"/>
      <c r="G285" s="315"/>
    </row>
    <row r="286" spans="1:7">
      <c r="A286" s="315"/>
      <c r="B286" s="315"/>
      <c r="C286" s="315"/>
      <c r="D286" s="315"/>
      <c r="E286" s="331"/>
      <c r="F286" s="315"/>
      <c r="G286" s="315"/>
    </row>
    <row r="287" spans="1:7">
      <c r="A287" s="315"/>
      <c r="B287" s="315"/>
      <c r="C287" s="315"/>
      <c r="D287" s="315"/>
      <c r="E287" s="331"/>
      <c r="F287" s="315"/>
      <c r="G287" s="315"/>
    </row>
    <row r="288" spans="1:7">
      <c r="A288" s="315"/>
      <c r="B288" s="315"/>
      <c r="C288" s="315"/>
      <c r="D288" s="315"/>
      <c r="E288" s="331"/>
      <c r="F288" s="315"/>
      <c r="G288" s="315"/>
    </row>
    <row r="289" spans="1:7">
      <c r="A289" s="315"/>
      <c r="B289" s="315"/>
      <c r="C289" s="315"/>
      <c r="D289" s="315"/>
      <c r="E289" s="331"/>
      <c r="F289" s="315"/>
      <c r="G289" s="315"/>
    </row>
    <row r="290" spans="1:7">
      <c r="A290" s="315"/>
      <c r="B290" s="315"/>
      <c r="C290" s="315"/>
      <c r="D290" s="315"/>
      <c r="E290" s="331"/>
      <c r="F290" s="315"/>
      <c r="G290" s="315"/>
    </row>
    <row r="291" spans="1:7">
      <c r="A291" s="315"/>
      <c r="B291" s="315"/>
      <c r="C291" s="315"/>
      <c r="D291" s="315"/>
      <c r="E291" s="331"/>
      <c r="F291" s="315"/>
      <c r="G291" s="315"/>
    </row>
    <row r="292" spans="1:7">
      <c r="A292" s="315"/>
      <c r="B292" s="315"/>
      <c r="C292" s="315"/>
      <c r="D292" s="315"/>
      <c r="E292" s="331"/>
      <c r="F292" s="315"/>
      <c r="G292" s="315"/>
    </row>
  </sheetData>
  <mergeCells count="102">
    <mergeCell ref="C217:G217"/>
    <mergeCell ref="C200:D200"/>
    <mergeCell ref="C205:G205"/>
    <mergeCell ref="C186:D186"/>
    <mergeCell ref="C187:D187"/>
    <mergeCell ref="C189:D189"/>
    <mergeCell ref="C191:D191"/>
    <mergeCell ref="C196:G196"/>
    <mergeCell ref="C176:D176"/>
    <mergeCell ref="C177:D177"/>
    <mergeCell ref="C179:G179"/>
    <mergeCell ref="C180:D180"/>
    <mergeCell ref="C182:G182"/>
    <mergeCell ref="C184:G184"/>
    <mergeCell ref="C165:D165"/>
    <mergeCell ref="C166:D166"/>
    <mergeCell ref="C170:G170"/>
    <mergeCell ref="C172:G172"/>
    <mergeCell ref="C174:D174"/>
    <mergeCell ref="C175:D175"/>
    <mergeCell ref="C152:G152"/>
    <mergeCell ref="C156:G156"/>
    <mergeCell ref="C160:D160"/>
    <mergeCell ref="C161:D161"/>
    <mergeCell ref="C135:G135"/>
    <mergeCell ref="C139:G139"/>
    <mergeCell ref="C140:D140"/>
    <mergeCell ref="C142:G142"/>
    <mergeCell ref="C144:G144"/>
    <mergeCell ref="C146:G146"/>
    <mergeCell ref="C122:G122"/>
    <mergeCell ref="C123:D123"/>
    <mergeCell ref="C125:D125"/>
    <mergeCell ref="C127:G127"/>
    <mergeCell ref="C128:D128"/>
    <mergeCell ref="C130:G130"/>
    <mergeCell ref="C131:D131"/>
    <mergeCell ref="C117:G117"/>
    <mergeCell ref="C118:D118"/>
    <mergeCell ref="C101:D101"/>
    <mergeCell ref="C104:G104"/>
    <mergeCell ref="C108:D108"/>
    <mergeCell ref="C110:D110"/>
    <mergeCell ref="C90:D90"/>
    <mergeCell ref="C91:D91"/>
    <mergeCell ref="C92:D92"/>
    <mergeCell ref="C93:D93"/>
    <mergeCell ref="C94:D94"/>
    <mergeCell ref="C95:D95"/>
    <mergeCell ref="C96:D96"/>
    <mergeCell ref="C80:D80"/>
    <mergeCell ref="C81:D81"/>
    <mergeCell ref="C82:D82"/>
    <mergeCell ref="C83:D83"/>
    <mergeCell ref="C84:D84"/>
    <mergeCell ref="C85:D85"/>
    <mergeCell ref="C66:D66"/>
    <mergeCell ref="C67:D67"/>
    <mergeCell ref="C70:G70"/>
    <mergeCell ref="C71:D71"/>
    <mergeCell ref="C75:D75"/>
    <mergeCell ref="C76:D76"/>
    <mergeCell ref="C78:D78"/>
    <mergeCell ref="C79:D79"/>
    <mergeCell ref="C60:D60"/>
    <mergeCell ref="C61:D61"/>
    <mergeCell ref="C62:D62"/>
    <mergeCell ref="C63:D63"/>
    <mergeCell ref="C64:D64"/>
    <mergeCell ref="C65:D65"/>
    <mergeCell ref="C52:D52"/>
    <mergeCell ref="C53:D53"/>
    <mergeCell ref="C54:D54"/>
    <mergeCell ref="C55:D55"/>
    <mergeCell ref="C56:D56"/>
    <mergeCell ref="C57:D57"/>
    <mergeCell ref="C46:G46"/>
    <mergeCell ref="C47:G47"/>
    <mergeCell ref="C48:G48"/>
    <mergeCell ref="C49:G49"/>
    <mergeCell ref="C50:D50"/>
    <mergeCell ref="C51:D51"/>
    <mergeCell ref="C39:D39"/>
    <mergeCell ref="C40:D40"/>
    <mergeCell ref="C41:D41"/>
    <mergeCell ref="C42:D42"/>
    <mergeCell ref="C43:D43"/>
    <mergeCell ref="C44:D44"/>
    <mergeCell ref="C27:D27"/>
    <mergeCell ref="C29:D29"/>
    <mergeCell ref="C34:G34"/>
    <mergeCell ref="C35:D35"/>
    <mergeCell ref="C37:D37"/>
    <mergeCell ref="C38:D38"/>
    <mergeCell ref="A1:G1"/>
    <mergeCell ref="A3:B3"/>
    <mergeCell ref="A4:B4"/>
    <mergeCell ref="E4:G4"/>
    <mergeCell ref="C12:G12"/>
    <mergeCell ref="C15:G15"/>
    <mergeCell ref="C16:D16"/>
    <mergeCell ref="C20:G20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 codeName="List26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100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102</v>
      </c>
      <c r="D2" s="105" t="s">
        <v>654</v>
      </c>
      <c r="E2" s="106"/>
      <c r="F2" s="107" t="s">
        <v>33</v>
      </c>
      <c r="G2" s="108" t="s">
        <v>108</v>
      </c>
    </row>
    <row r="3" spans="1:57" ht="3" hidden="1" customHeight="1">
      <c r="A3" s="109"/>
      <c r="B3" s="110"/>
      <c r="C3" s="111"/>
      <c r="D3" s="111"/>
      <c r="E3" s="112"/>
      <c r="F3" s="113"/>
      <c r="G3" s="114"/>
    </row>
    <row r="4" spans="1:57" ht="12" customHeight="1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>
      <c r="A5" s="117" t="s">
        <v>653</v>
      </c>
      <c r="B5" s="118"/>
      <c r="C5" s="119" t="s">
        <v>654</v>
      </c>
      <c r="D5" s="120"/>
      <c r="E5" s="118"/>
      <c r="F5" s="113" t="s">
        <v>36</v>
      </c>
      <c r="G5" s="114" t="s">
        <v>109</v>
      </c>
    </row>
    <row r="6" spans="1:57" ht="12.95" customHeight="1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>
      <c r="A7" s="124" t="s">
        <v>102</v>
      </c>
      <c r="B7" s="125"/>
      <c r="C7" s="126" t="s">
        <v>103</v>
      </c>
      <c r="D7" s="127"/>
      <c r="E7" s="127"/>
      <c r="F7" s="128" t="s">
        <v>39</v>
      </c>
      <c r="G7" s="122">
        <f>IF(G6=0,,ROUND((F30+F32)/G6,1))</f>
        <v>0</v>
      </c>
    </row>
    <row r="8" spans="1:57">
      <c r="A8" s="129" t="s">
        <v>40</v>
      </c>
      <c r="B8" s="113"/>
      <c r="C8" s="130" t="s">
        <v>166</v>
      </c>
      <c r="D8" s="130"/>
      <c r="E8" s="131"/>
      <c r="F8" s="132" t="s">
        <v>41</v>
      </c>
      <c r="G8" s="133"/>
      <c r="H8" s="134"/>
      <c r="I8" s="135"/>
    </row>
    <row r="9" spans="1:57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>
      <c r="A10" s="129" t="s">
        <v>43</v>
      </c>
      <c r="B10" s="113"/>
      <c r="C10" s="130" t="s">
        <v>165</v>
      </c>
      <c r="D10" s="130"/>
      <c r="E10" s="130"/>
      <c r="F10" s="138"/>
      <c r="G10" s="139"/>
      <c r="H10" s="140"/>
    </row>
    <row r="11" spans="1:57" ht="13.5" customHeight="1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>
      <c r="A15" s="157"/>
      <c r="B15" s="158" t="s">
        <v>51</v>
      </c>
      <c r="C15" s="159">
        <f>'SO 05 42-2019 Rek'!E29</f>
        <v>0</v>
      </c>
      <c r="D15" s="160" t="str">
        <f>'SO 05 42-2019 Rek'!A34</f>
        <v>Ztížené výrobní podmínky</v>
      </c>
      <c r="E15" s="161"/>
      <c r="F15" s="162"/>
      <c r="G15" s="159">
        <f>'SO 05 42-2019 Rek'!I34</f>
        <v>0</v>
      </c>
    </row>
    <row r="16" spans="1:57" ht="15.95" customHeight="1">
      <c r="A16" s="157" t="s">
        <v>52</v>
      </c>
      <c r="B16" s="158" t="s">
        <v>53</v>
      </c>
      <c r="C16" s="159">
        <f>'SO 05 42-2019 Rek'!F29</f>
        <v>0</v>
      </c>
      <c r="D16" s="109" t="str">
        <f>'SO 05 42-2019 Rek'!A35</f>
        <v>Oborová přirážka</v>
      </c>
      <c r="E16" s="163"/>
      <c r="F16" s="164"/>
      <c r="G16" s="159">
        <f>'SO 05 42-2019 Rek'!I35</f>
        <v>0</v>
      </c>
    </row>
    <row r="17" spans="1:7" ht="15.95" customHeight="1">
      <c r="A17" s="157" t="s">
        <v>54</v>
      </c>
      <c r="B17" s="158" t="s">
        <v>55</v>
      </c>
      <c r="C17" s="159">
        <f>'SO 05 42-2019 Rek'!H29</f>
        <v>0</v>
      </c>
      <c r="D17" s="109" t="str">
        <f>'SO 05 42-2019 Rek'!A36</f>
        <v>Přesun stavebních kapacit</v>
      </c>
      <c r="E17" s="163"/>
      <c r="F17" s="164"/>
      <c r="G17" s="159">
        <f>'SO 05 42-2019 Rek'!I36</f>
        <v>0</v>
      </c>
    </row>
    <row r="18" spans="1:7" ht="15.95" customHeight="1">
      <c r="A18" s="165" t="s">
        <v>56</v>
      </c>
      <c r="B18" s="166" t="s">
        <v>57</v>
      </c>
      <c r="C18" s="159">
        <f>'SO 05 42-2019 Rek'!G29</f>
        <v>0</v>
      </c>
      <c r="D18" s="109" t="str">
        <f>'SO 05 42-2019 Rek'!A37</f>
        <v>Mimostaveništní doprava</v>
      </c>
      <c r="E18" s="163"/>
      <c r="F18" s="164"/>
      <c r="G18" s="159">
        <f>'SO 05 42-2019 Rek'!I37</f>
        <v>0</v>
      </c>
    </row>
    <row r="19" spans="1:7" ht="15.95" customHeight="1">
      <c r="A19" s="167" t="s">
        <v>58</v>
      </c>
      <c r="B19" s="158"/>
      <c r="C19" s="159">
        <f>SUM(C15:C18)</f>
        <v>0</v>
      </c>
      <c r="D19" s="109" t="str">
        <f>'SO 05 42-2019 Rek'!A38</f>
        <v>Zařízení staveniště</v>
      </c>
      <c r="E19" s="163"/>
      <c r="F19" s="164"/>
      <c r="G19" s="159">
        <f>'SO 05 42-2019 Rek'!I38</f>
        <v>0</v>
      </c>
    </row>
    <row r="20" spans="1:7" ht="15.95" customHeight="1">
      <c r="A20" s="167"/>
      <c r="B20" s="158"/>
      <c r="C20" s="159"/>
      <c r="D20" s="109" t="str">
        <f>'SO 05 42-2019 Rek'!A39</f>
        <v>Provoz investora</v>
      </c>
      <c r="E20" s="163"/>
      <c r="F20" s="164"/>
      <c r="G20" s="159">
        <f>'SO 05 42-2019 Rek'!I39</f>
        <v>0</v>
      </c>
    </row>
    <row r="21" spans="1:7" ht="15.95" customHeight="1">
      <c r="A21" s="167" t="s">
        <v>29</v>
      </c>
      <c r="B21" s="158"/>
      <c r="C21" s="159">
        <f>'SO 05 42-2019 Rek'!I29</f>
        <v>0</v>
      </c>
      <c r="D21" s="109" t="str">
        <f>'SO 05 42-2019 Rek'!A40</f>
        <v>Kompletační činnost (IČD)</v>
      </c>
      <c r="E21" s="163"/>
      <c r="F21" s="164"/>
      <c r="G21" s="159">
        <f>'SO 05 42-2019 Rek'!I40</f>
        <v>0</v>
      </c>
    </row>
    <row r="22" spans="1:7" ht="15.95" customHeight="1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'SO 05 42-2019 Rek'!H42</f>
        <v>0</v>
      </c>
    </row>
    <row r="24" spans="1:7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>
      <c r="A27" s="168"/>
      <c r="B27" s="184"/>
      <c r="C27" s="180"/>
      <c r="D27" s="137"/>
      <c r="F27" s="181"/>
      <c r="G27" s="182"/>
    </row>
    <row r="28" spans="1:7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>
      <c r="A29" s="168"/>
      <c r="B29" s="137"/>
      <c r="C29" s="186"/>
      <c r="D29" s="187"/>
      <c r="E29" s="186"/>
      <c r="F29" s="137"/>
      <c r="G29" s="182"/>
    </row>
    <row r="30" spans="1:7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 codeName="List36"/>
  <dimension ref="A1:BE93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05" t="s">
        <v>2</v>
      </c>
      <c r="B1" s="206"/>
      <c r="C1" s="207" t="s">
        <v>104</v>
      </c>
      <c r="D1" s="208"/>
      <c r="E1" s="209"/>
      <c r="F1" s="208"/>
      <c r="G1" s="210" t="s">
        <v>75</v>
      </c>
      <c r="H1" s="211" t="s">
        <v>102</v>
      </c>
      <c r="I1" s="212"/>
    </row>
    <row r="2" spans="1:9" ht="13.5" thickBot="1">
      <c r="A2" s="213" t="s">
        <v>76</v>
      </c>
      <c r="B2" s="214"/>
      <c r="C2" s="215" t="s">
        <v>655</v>
      </c>
      <c r="D2" s="216"/>
      <c r="E2" s="217"/>
      <c r="F2" s="216"/>
      <c r="G2" s="218" t="s">
        <v>654</v>
      </c>
      <c r="H2" s="219"/>
      <c r="I2" s="220"/>
    </row>
    <row r="3" spans="1:9" ht="13.5" thickTop="1">
      <c r="F3" s="137"/>
    </row>
    <row r="4" spans="1:9" ht="19.5" customHeight="1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9" ht="13.5" thickBot="1"/>
    <row r="6" spans="1:9" s="137" customFormat="1" ht="13.5" thickBot="1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9" s="137" customFormat="1">
      <c r="A7" s="332" t="str">
        <f>'SO 05 42-2019 Pol'!B7</f>
        <v>11</v>
      </c>
      <c r="B7" s="70" t="str">
        <f>'SO 05 42-2019 Pol'!C7</f>
        <v>Přípravné a přidružené práce</v>
      </c>
      <c r="D7" s="230"/>
      <c r="E7" s="333">
        <f>'SO 05 42-2019 Pol'!BA22</f>
        <v>0</v>
      </c>
      <c r="F7" s="334">
        <f>'SO 05 42-2019 Pol'!BB22</f>
        <v>0</v>
      </c>
      <c r="G7" s="334">
        <f>'SO 05 42-2019 Pol'!BC22</f>
        <v>0</v>
      </c>
      <c r="H7" s="334">
        <f>'SO 05 42-2019 Pol'!BD22</f>
        <v>0</v>
      </c>
      <c r="I7" s="335">
        <f>'SO 05 42-2019 Pol'!BE22</f>
        <v>0</v>
      </c>
    </row>
    <row r="8" spans="1:9" s="137" customFormat="1">
      <c r="A8" s="332" t="str">
        <f>'SO 05 42-2019 Pol'!B23</f>
        <v>12</v>
      </c>
      <c r="B8" s="70" t="str">
        <f>'SO 05 42-2019 Pol'!C23</f>
        <v>Odkopávky a prokopávky</v>
      </c>
      <c r="D8" s="230"/>
      <c r="E8" s="333">
        <f>'SO 05 42-2019 Pol'!BA29</f>
        <v>0</v>
      </c>
      <c r="F8" s="334">
        <f>'SO 05 42-2019 Pol'!BB29</f>
        <v>0</v>
      </c>
      <c r="G8" s="334">
        <f>'SO 05 42-2019 Pol'!BC29</f>
        <v>0</v>
      </c>
      <c r="H8" s="334">
        <f>'SO 05 42-2019 Pol'!BD29</f>
        <v>0</v>
      </c>
      <c r="I8" s="335">
        <f>'SO 05 42-2019 Pol'!BE29</f>
        <v>0</v>
      </c>
    </row>
    <row r="9" spans="1:9" s="137" customFormat="1">
      <c r="A9" s="332" t="str">
        <f>'SO 05 42-2019 Pol'!B30</f>
        <v>13</v>
      </c>
      <c r="B9" s="70" t="str">
        <f>'SO 05 42-2019 Pol'!C30</f>
        <v>Hloubené vykopávky</v>
      </c>
      <c r="D9" s="230"/>
      <c r="E9" s="333">
        <f>'SO 05 42-2019 Pol'!BA73</f>
        <v>0</v>
      </c>
      <c r="F9" s="334">
        <f>'SO 05 42-2019 Pol'!BB73</f>
        <v>0</v>
      </c>
      <c r="G9" s="334">
        <f>'SO 05 42-2019 Pol'!BC73</f>
        <v>0</v>
      </c>
      <c r="H9" s="334">
        <f>'SO 05 42-2019 Pol'!BD73</f>
        <v>0</v>
      </c>
      <c r="I9" s="335">
        <f>'SO 05 42-2019 Pol'!BE73</f>
        <v>0</v>
      </c>
    </row>
    <row r="10" spans="1:9" s="137" customFormat="1">
      <c r="A10" s="332" t="str">
        <f>'SO 05 42-2019 Pol'!B74</f>
        <v>16</v>
      </c>
      <c r="B10" s="70" t="str">
        <f>'SO 05 42-2019 Pol'!C74</f>
        <v>Přemístění výkopku</v>
      </c>
      <c r="D10" s="230"/>
      <c r="E10" s="333">
        <f>'SO 05 42-2019 Pol'!BA87</f>
        <v>0</v>
      </c>
      <c r="F10" s="334">
        <f>'SO 05 42-2019 Pol'!BB87</f>
        <v>0</v>
      </c>
      <c r="G10" s="334">
        <f>'SO 05 42-2019 Pol'!BC87</f>
        <v>0</v>
      </c>
      <c r="H10" s="334">
        <f>'SO 05 42-2019 Pol'!BD87</f>
        <v>0</v>
      </c>
      <c r="I10" s="335">
        <f>'SO 05 42-2019 Pol'!BE87</f>
        <v>0</v>
      </c>
    </row>
    <row r="11" spans="1:9" s="137" customFormat="1">
      <c r="A11" s="332" t="str">
        <f>'SO 05 42-2019 Pol'!B88</f>
        <v>17</v>
      </c>
      <c r="B11" s="70" t="str">
        <f>'SO 05 42-2019 Pol'!C88</f>
        <v>Konstrukce ze zemin</v>
      </c>
      <c r="D11" s="230"/>
      <c r="E11" s="333">
        <f>'SO 05 42-2019 Pol'!BA97</f>
        <v>0</v>
      </c>
      <c r="F11" s="334">
        <f>'SO 05 42-2019 Pol'!BB97</f>
        <v>0</v>
      </c>
      <c r="G11" s="334">
        <f>'SO 05 42-2019 Pol'!BC97</f>
        <v>0</v>
      </c>
      <c r="H11" s="334">
        <f>'SO 05 42-2019 Pol'!BD97</f>
        <v>0</v>
      </c>
      <c r="I11" s="335">
        <f>'SO 05 42-2019 Pol'!BE97</f>
        <v>0</v>
      </c>
    </row>
    <row r="12" spans="1:9" s="137" customFormat="1">
      <c r="A12" s="332" t="str">
        <f>'SO 05 42-2019 Pol'!B98</f>
        <v>18</v>
      </c>
      <c r="B12" s="70" t="str">
        <f>'SO 05 42-2019 Pol'!C98</f>
        <v>Povrchové úpravy terénu</v>
      </c>
      <c r="D12" s="230"/>
      <c r="E12" s="333">
        <f>'SO 05 42-2019 Pol'!BA110</f>
        <v>0</v>
      </c>
      <c r="F12" s="334">
        <f>'SO 05 42-2019 Pol'!BB110</f>
        <v>0</v>
      </c>
      <c r="G12" s="334">
        <f>'SO 05 42-2019 Pol'!BC110</f>
        <v>0</v>
      </c>
      <c r="H12" s="334">
        <f>'SO 05 42-2019 Pol'!BD110</f>
        <v>0</v>
      </c>
      <c r="I12" s="335">
        <f>'SO 05 42-2019 Pol'!BE110</f>
        <v>0</v>
      </c>
    </row>
    <row r="13" spans="1:9" s="137" customFormat="1">
      <c r="A13" s="332" t="str">
        <f>'SO 05 42-2019 Pol'!B111</f>
        <v>19</v>
      </c>
      <c r="B13" s="70" t="str">
        <f>'SO 05 42-2019 Pol'!C111</f>
        <v>Hloubení pro podzemní stěny a doly</v>
      </c>
      <c r="D13" s="230"/>
      <c r="E13" s="333">
        <f>'SO 05 42-2019 Pol'!BA113</f>
        <v>0</v>
      </c>
      <c r="F13" s="334">
        <f>'SO 05 42-2019 Pol'!BB113</f>
        <v>0</v>
      </c>
      <c r="G13" s="334">
        <f>'SO 05 42-2019 Pol'!BC113</f>
        <v>0</v>
      </c>
      <c r="H13" s="334">
        <f>'SO 05 42-2019 Pol'!BD113</f>
        <v>0</v>
      </c>
      <c r="I13" s="335">
        <f>'SO 05 42-2019 Pol'!BE113</f>
        <v>0</v>
      </c>
    </row>
    <row r="14" spans="1:9" s="137" customFormat="1">
      <c r="A14" s="332" t="str">
        <f>'SO 05 42-2019 Pol'!B114</f>
        <v>21</v>
      </c>
      <c r="B14" s="70" t="str">
        <f>'SO 05 42-2019 Pol'!C114</f>
        <v>Úprava podloží a základ.spáry</v>
      </c>
      <c r="D14" s="230"/>
      <c r="E14" s="333">
        <f>'SO 05 42-2019 Pol'!BA118</f>
        <v>0</v>
      </c>
      <c r="F14" s="334">
        <f>'SO 05 42-2019 Pol'!BB118</f>
        <v>0</v>
      </c>
      <c r="G14" s="334">
        <f>'SO 05 42-2019 Pol'!BC118</f>
        <v>0</v>
      </c>
      <c r="H14" s="334">
        <f>'SO 05 42-2019 Pol'!BD118</f>
        <v>0</v>
      </c>
      <c r="I14" s="335">
        <f>'SO 05 42-2019 Pol'!BE118</f>
        <v>0</v>
      </c>
    </row>
    <row r="15" spans="1:9" s="137" customFormat="1">
      <c r="A15" s="332" t="str">
        <f>'SO 05 42-2019 Pol'!B119</f>
        <v>27</v>
      </c>
      <c r="B15" s="70" t="str">
        <f>'SO 05 42-2019 Pol'!C119</f>
        <v>Základy</v>
      </c>
      <c r="D15" s="230"/>
      <c r="E15" s="333">
        <f>'SO 05 42-2019 Pol'!BA131</f>
        <v>0</v>
      </c>
      <c r="F15" s="334">
        <f>'SO 05 42-2019 Pol'!BB131</f>
        <v>0</v>
      </c>
      <c r="G15" s="334">
        <f>'SO 05 42-2019 Pol'!BC131</f>
        <v>0</v>
      </c>
      <c r="H15" s="334">
        <f>'SO 05 42-2019 Pol'!BD131</f>
        <v>0</v>
      </c>
      <c r="I15" s="335">
        <f>'SO 05 42-2019 Pol'!BE131</f>
        <v>0</v>
      </c>
    </row>
    <row r="16" spans="1:9" s="137" customFormat="1">
      <c r="A16" s="332" t="str">
        <f>'SO 05 42-2019 Pol'!B132</f>
        <v>31</v>
      </c>
      <c r="B16" s="70" t="str">
        <f>'SO 05 42-2019 Pol'!C132</f>
        <v>Zdi podpěrné a volné</v>
      </c>
      <c r="D16" s="230"/>
      <c r="E16" s="333">
        <f>'SO 05 42-2019 Pol'!BA136</f>
        <v>0</v>
      </c>
      <c r="F16" s="334">
        <f>'SO 05 42-2019 Pol'!BB136</f>
        <v>0</v>
      </c>
      <c r="G16" s="334">
        <f>'SO 05 42-2019 Pol'!BC136</f>
        <v>0</v>
      </c>
      <c r="H16" s="334">
        <f>'SO 05 42-2019 Pol'!BD136</f>
        <v>0</v>
      </c>
      <c r="I16" s="335">
        <f>'SO 05 42-2019 Pol'!BE136</f>
        <v>0</v>
      </c>
    </row>
    <row r="17" spans="1:57" s="137" customFormat="1">
      <c r="A17" s="332" t="str">
        <f>'SO 05 42-2019 Pol'!B137</f>
        <v>56</v>
      </c>
      <c r="B17" s="70" t="str">
        <f>'SO 05 42-2019 Pol'!C137</f>
        <v>Podkladní vrstvy komunikací a zpevněných ploch</v>
      </c>
      <c r="D17" s="230"/>
      <c r="E17" s="333">
        <f>'SO 05 42-2019 Pol'!BA140</f>
        <v>0</v>
      </c>
      <c r="F17" s="334">
        <f>'SO 05 42-2019 Pol'!BB140</f>
        <v>0</v>
      </c>
      <c r="G17" s="334">
        <f>'SO 05 42-2019 Pol'!BC140</f>
        <v>0</v>
      </c>
      <c r="H17" s="334">
        <f>'SO 05 42-2019 Pol'!BD140</f>
        <v>0</v>
      </c>
      <c r="I17" s="335">
        <f>'SO 05 42-2019 Pol'!BE140</f>
        <v>0</v>
      </c>
    </row>
    <row r="18" spans="1:57" s="137" customFormat="1">
      <c r="A18" s="332" t="str">
        <f>'SO 05 42-2019 Pol'!B141</f>
        <v>59</v>
      </c>
      <c r="B18" s="70" t="str">
        <f>'SO 05 42-2019 Pol'!C141</f>
        <v>Dlažby a předlažby komunikací</v>
      </c>
      <c r="D18" s="230"/>
      <c r="E18" s="333">
        <f>'SO 05 42-2019 Pol'!BA154</f>
        <v>0</v>
      </c>
      <c r="F18" s="334">
        <f>'SO 05 42-2019 Pol'!BB154</f>
        <v>0</v>
      </c>
      <c r="G18" s="334">
        <f>'SO 05 42-2019 Pol'!BC154</f>
        <v>0</v>
      </c>
      <c r="H18" s="334">
        <f>'SO 05 42-2019 Pol'!BD154</f>
        <v>0</v>
      </c>
      <c r="I18" s="335">
        <f>'SO 05 42-2019 Pol'!BE154</f>
        <v>0</v>
      </c>
    </row>
    <row r="19" spans="1:57" s="137" customFormat="1">
      <c r="A19" s="332" t="str">
        <f>'SO 05 42-2019 Pol'!B155</f>
        <v>61</v>
      </c>
      <c r="B19" s="70" t="str">
        <f>'SO 05 42-2019 Pol'!C155</f>
        <v>Upravy povrchů vnitřní</v>
      </c>
      <c r="D19" s="230"/>
      <c r="E19" s="333">
        <f>'SO 05 42-2019 Pol'!BA158</f>
        <v>0</v>
      </c>
      <c r="F19" s="334">
        <f>'SO 05 42-2019 Pol'!BB158</f>
        <v>0</v>
      </c>
      <c r="G19" s="334">
        <f>'SO 05 42-2019 Pol'!BC158</f>
        <v>0</v>
      </c>
      <c r="H19" s="334">
        <f>'SO 05 42-2019 Pol'!BD158</f>
        <v>0</v>
      </c>
      <c r="I19" s="335">
        <f>'SO 05 42-2019 Pol'!BE158</f>
        <v>0</v>
      </c>
    </row>
    <row r="20" spans="1:57" s="137" customFormat="1">
      <c r="A20" s="332" t="str">
        <f>'SO 05 42-2019 Pol'!B159</f>
        <v>63</v>
      </c>
      <c r="B20" s="70" t="str">
        <f>'SO 05 42-2019 Pol'!C159</f>
        <v>Podlahy a podlahové konstrukce</v>
      </c>
      <c r="D20" s="230"/>
      <c r="E20" s="333">
        <f>'SO 05 42-2019 Pol'!BA163</f>
        <v>0</v>
      </c>
      <c r="F20" s="334">
        <f>'SO 05 42-2019 Pol'!BB163</f>
        <v>0</v>
      </c>
      <c r="G20" s="334">
        <f>'SO 05 42-2019 Pol'!BC163</f>
        <v>0</v>
      </c>
      <c r="H20" s="334">
        <f>'SO 05 42-2019 Pol'!BD163</f>
        <v>0</v>
      </c>
      <c r="I20" s="335">
        <f>'SO 05 42-2019 Pol'!BE163</f>
        <v>0</v>
      </c>
    </row>
    <row r="21" spans="1:57" s="137" customFormat="1">
      <c r="A21" s="332" t="str">
        <f>'SO 05 42-2019 Pol'!B164</f>
        <v>91</v>
      </c>
      <c r="B21" s="70" t="str">
        <f>'SO 05 42-2019 Pol'!C164</f>
        <v>Doplňující práce na komunikaci</v>
      </c>
      <c r="D21" s="230"/>
      <c r="E21" s="333">
        <f>'SO 05 42-2019 Pol'!BA175</f>
        <v>0</v>
      </c>
      <c r="F21" s="334">
        <f>'SO 05 42-2019 Pol'!BB175</f>
        <v>0</v>
      </c>
      <c r="G21" s="334">
        <f>'SO 05 42-2019 Pol'!BC175</f>
        <v>0</v>
      </c>
      <c r="H21" s="334">
        <f>'SO 05 42-2019 Pol'!BD175</f>
        <v>0</v>
      </c>
      <c r="I21" s="335">
        <f>'SO 05 42-2019 Pol'!BE175</f>
        <v>0</v>
      </c>
    </row>
    <row r="22" spans="1:57" s="137" customFormat="1">
      <c r="A22" s="332" t="str">
        <f>'SO 05 42-2019 Pol'!B176</f>
        <v>94</v>
      </c>
      <c r="B22" s="70" t="str">
        <f>'SO 05 42-2019 Pol'!C176</f>
        <v>Lešení a stavební výtahy</v>
      </c>
      <c r="D22" s="230"/>
      <c r="E22" s="333">
        <f>'SO 05 42-2019 Pol'!BA179</f>
        <v>0</v>
      </c>
      <c r="F22" s="334">
        <f>'SO 05 42-2019 Pol'!BB179</f>
        <v>0</v>
      </c>
      <c r="G22" s="334">
        <f>'SO 05 42-2019 Pol'!BC179</f>
        <v>0</v>
      </c>
      <c r="H22" s="334">
        <f>'SO 05 42-2019 Pol'!BD179</f>
        <v>0</v>
      </c>
      <c r="I22" s="335">
        <f>'SO 05 42-2019 Pol'!BE179</f>
        <v>0</v>
      </c>
    </row>
    <row r="23" spans="1:57" s="137" customFormat="1">
      <c r="A23" s="332" t="str">
        <f>'SO 05 42-2019 Pol'!B180</f>
        <v>95</v>
      </c>
      <c r="B23" s="70" t="str">
        <f>'SO 05 42-2019 Pol'!C180</f>
        <v>Dokončovací konstrukce na pozemních stavbách</v>
      </c>
      <c r="D23" s="230"/>
      <c r="E23" s="333">
        <f>'SO 05 42-2019 Pol'!BA183</f>
        <v>0</v>
      </c>
      <c r="F23" s="334">
        <f>'SO 05 42-2019 Pol'!BB183</f>
        <v>0</v>
      </c>
      <c r="G23" s="334">
        <f>'SO 05 42-2019 Pol'!BC183</f>
        <v>0</v>
      </c>
      <c r="H23" s="334">
        <f>'SO 05 42-2019 Pol'!BD183</f>
        <v>0</v>
      </c>
      <c r="I23" s="335">
        <f>'SO 05 42-2019 Pol'!BE183</f>
        <v>0</v>
      </c>
    </row>
    <row r="24" spans="1:57" s="137" customFormat="1">
      <c r="A24" s="332" t="str">
        <f>'SO 05 42-2019 Pol'!B184</f>
        <v>96</v>
      </c>
      <c r="B24" s="70" t="str">
        <f>'SO 05 42-2019 Pol'!C184</f>
        <v>Bourání konstrukcí</v>
      </c>
      <c r="D24" s="230"/>
      <c r="E24" s="333">
        <f>'SO 05 42-2019 Pol'!BA191</f>
        <v>0</v>
      </c>
      <c r="F24" s="334">
        <f>'SO 05 42-2019 Pol'!BB191</f>
        <v>0</v>
      </c>
      <c r="G24" s="334">
        <f>'SO 05 42-2019 Pol'!BC191</f>
        <v>0</v>
      </c>
      <c r="H24" s="334">
        <f>'SO 05 42-2019 Pol'!BD191</f>
        <v>0</v>
      </c>
      <c r="I24" s="335">
        <f>'SO 05 42-2019 Pol'!BE191</f>
        <v>0</v>
      </c>
    </row>
    <row r="25" spans="1:57" s="137" customFormat="1">
      <c r="A25" s="332" t="str">
        <f>'SO 05 42-2019 Pol'!B192</f>
        <v>97</v>
      </c>
      <c r="B25" s="70" t="str">
        <f>'SO 05 42-2019 Pol'!C192</f>
        <v>Prorážení otvorů</v>
      </c>
      <c r="D25" s="230"/>
      <c r="E25" s="333">
        <f>'SO 05 42-2019 Pol'!BA195</f>
        <v>0</v>
      </c>
      <c r="F25" s="334">
        <f>'SO 05 42-2019 Pol'!BB195</f>
        <v>0</v>
      </c>
      <c r="G25" s="334">
        <f>'SO 05 42-2019 Pol'!BC195</f>
        <v>0</v>
      </c>
      <c r="H25" s="334">
        <f>'SO 05 42-2019 Pol'!BD195</f>
        <v>0</v>
      </c>
      <c r="I25" s="335">
        <f>'SO 05 42-2019 Pol'!BE195</f>
        <v>0</v>
      </c>
    </row>
    <row r="26" spans="1:57" s="137" customFormat="1">
      <c r="A26" s="332" t="str">
        <f>'SO 05 42-2019 Pol'!B196</f>
        <v>99</v>
      </c>
      <c r="B26" s="70" t="str">
        <f>'SO 05 42-2019 Pol'!C196</f>
        <v>Staveništní přesun hmot</v>
      </c>
      <c r="D26" s="230"/>
      <c r="E26" s="333">
        <f>'SO 05 42-2019 Pol'!BA198</f>
        <v>0</v>
      </c>
      <c r="F26" s="334">
        <f>'SO 05 42-2019 Pol'!BB198</f>
        <v>0</v>
      </c>
      <c r="G26" s="334">
        <f>'SO 05 42-2019 Pol'!BC198</f>
        <v>0</v>
      </c>
      <c r="H26" s="334">
        <f>'SO 05 42-2019 Pol'!BD198</f>
        <v>0</v>
      </c>
      <c r="I26" s="335">
        <f>'SO 05 42-2019 Pol'!BE198</f>
        <v>0</v>
      </c>
    </row>
    <row r="27" spans="1:57" s="137" customFormat="1">
      <c r="A27" s="332" t="str">
        <f>'SO 05 42-2019 Pol'!B199</f>
        <v>792</v>
      </c>
      <c r="B27" s="70" t="str">
        <f>'SO 05 42-2019 Pol'!C199</f>
        <v>Mobiliář</v>
      </c>
      <c r="D27" s="230"/>
      <c r="E27" s="333">
        <f>'SO 05 42-2019 Pol'!BA201</f>
        <v>0</v>
      </c>
      <c r="F27" s="334">
        <f>'SO 05 42-2019 Pol'!BB201</f>
        <v>0</v>
      </c>
      <c r="G27" s="334">
        <f>'SO 05 42-2019 Pol'!BC201</f>
        <v>0</v>
      </c>
      <c r="H27" s="334">
        <f>'SO 05 42-2019 Pol'!BD201</f>
        <v>0</v>
      </c>
      <c r="I27" s="335">
        <f>'SO 05 42-2019 Pol'!BE201</f>
        <v>0</v>
      </c>
    </row>
    <row r="28" spans="1:57" s="137" customFormat="1" ht="13.5" thickBot="1">
      <c r="A28" s="332" t="str">
        <f>'SO 05 42-2019 Pol'!B202</f>
        <v>D96</v>
      </c>
      <c r="B28" s="70" t="str">
        <f>'SO 05 42-2019 Pol'!C202</f>
        <v>Přesuny suti a vybouraných hmot</v>
      </c>
      <c r="D28" s="230"/>
      <c r="E28" s="333">
        <f>'SO 05 42-2019 Pol'!BA207</f>
        <v>0</v>
      </c>
      <c r="F28" s="334">
        <f>'SO 05 42-2019 Pol'!BB207</f>
        <v>0</v>
      </c>
      <c r="G28" s="334">
        <f>'SO 05 42-2019 Pol'!BC207</f>
        <v>0</v>
      </c>
      <c r="H28" s="334">
        <f>'SO 05 42-2019 Pol'!BD207</f>
        <v>0</v>
      </c>
      <c r="I28" s="335">
        <f>'SO 05 42-2019 Pol'!BE207</f>
        <v>0</v>
      </c>
    </row>
    <row r="29" spans="1:57" s="14" customFormat="1" ht="13.5" thickBot="1">
      <c r="A29" s="231"/>
      <c r="B29" s="232" t="s">
        <v>79</v>
      </c>
      <c r="C29" s="232"/>
      <c r="D29" s="233"/>
      <c r="E29" s="234">
        <f>SUM(E7:E28)</f>
        <v>0</v>
      </c>
      <c r="F29" s="235">
        <f>SUM(F7:F28)</f>
        <v>0</v>
      </c>
      <c r="G29" s="235">
        <f>SUM(G7:G28)</f>
        <v>0</v>
      </c>
      <c r="H29" s="235">
        <f>SUM(H7:H28)</f>
        <v>0</v>
      </c>
      <c r="I29" s="236">
        <f>SUM(I7:I28)</f>
        <v>0</v>
      </c>
    </row>
    <row r="30" spans="1:57">
      <c r="A30" s="137"/>
      <c r="B30" s="137"/>
      <c r="C30" s="137"/>
      <c r="D30" s="137"/>
      <c r="E30" s="137"/>
      <c r="F30" s="137"/>
      <c r="G30" s="137"/>
      <c r="H30" s="137"/>
      <c r="I30" s="137"/>
    </row>
    <row r="31" spans="1:57" ht="19.5" customHeight="1">
      <c r="A31" s="222" t="s">
        <v>80</v>
      </c>
      <c r="B31" s="222"/>
      <c r="C31" s="222"/>
      <c r="D31" s="222"/>
      <c r="E31" s="222"/>
      <c r="F31" s="222"/>
      <c r="G31" s="237"/>
      <c r="H31" s="222"/>
      <c r="I31" s="222"/>
      <c r="BA31" s="143"/>
      <c r="BB31" s="143"/>
      <c r="BC31" s="143"/>
      <c r="BD31" s="143"/>
      <c r="BE31" s="143"/>
    </row>
    <row r="32" spans="1:57" ht="13.5" thickBot="1"/>
    <row r="33" spans="1:53">
      <c r="A33" s="175" t="s">
        <v>81</v>
      </c>
      <c r="B33" s="176"/>
      <c r="C33" s="176"/>
      <c r="D33" s="238"/>
      <c r="E33" s="239" t="s">
        <v>82</v>
      </c>
      <c r="F33" s="240" t="s">
        <v>12</v>
      </c>
      <c r="G33" s="241" t="s">
        <v>83</v>
      </c>
      <c r="H33" s="242"/>
      <c r="I33" s="243" t="s">
        <v>82</v>
      </c>
    </row>
    <row r="34" spans="1:53">
      <c r="A34" s="167" t="s">
        <v>157</v>
      </c>
      <c r="B34" s="158"/>
      <c r="C34" s="158"/>
      <c r="D34" s="244"/>
      <c r="E34" s="245"/>
      <c r="F34" s="246"/>
      <c r="G34" s="247">
        <v>0</v>
      </c>
      <c r="H34" s="248"/>
      <c r="I34" s="249">
        <f>E34+F34*G34/100</f>
        <v>0</v>
      </c>
      <c r="BA34" s="1">
        <v>0</v>
      </c>
    </row>
    <row r="35" spans="1:53">
      <c r="A35" s="167" t="s">
        <v>158</v>
      </c>
      <c r="B35" s="158"/>
      <c r="C35" s="158"/>
      <c r="D35" s="244"/>
      <c r="E35" s="245"/>
      <c r="F35" s="246"/>
      <c r="G35" s="247">
        <v>0</v>
      </c>
      <c r="H35" s="248"/>
      <c r="I35" s="249">
        <f>E35+F35*G35/100</f>
        <v>0</v>
      </c>
      <c r="BA35" s="1">
        <v>0</v>
      </c>
    </row>
    <row r="36" spans="1:53">
      <c r="A36" s="167" t="s">
        <v>159</v>
      </c>
      <c r="B36" s="158"/>
      <c r="C36" s="158"/>
      <c r="D36" s="244"/>
      <c r="E36" s="245"/>
      <c r="F36" s="246"/>
      <c r="G36" s="247">
        <v>0</v>
      </c>
      <c r="H36" s="248"/>
      <c r="I36" s="249">
        <f>E36+F36*G36/100</f>
        <v>0</v>
      </c>
      <c r="BA36" s="1">
        <v>0</v>
      </c>
    </row>
    <row r="37" spans="1:53">
      <c r="A37" s="167" t="s">
        <v>160</v>
      </c>
      <c r="B37" s="158"/>
      <c r="C37" s="158"/>
      <c r="D37" s="244"/>
      <c r="E37" s="245"/>
      <c r="F37" s="246"/>
      <c r="G37" s="247">
        <v>0</v>
      </c>
      <c r="H37" s="248"/>
      <c r="I37" s="249">
        <f>E37+F37*G37/100</f>
        <v>0</v>
      </c>
      <c r="BA37" s="1">
        <v>0</v>
      </c>
    </row>
    <row r="38" spans="1:53">
      <c r="A38" s="167" t="s">
        <v>161</v>
      </c>
      <c r="B38" s="158"/>
      <c r="C38" s="158"/>
      <c r="D38" s="244"/>
      <c r="E38" s="245"/>
      <c r="F38" s="246"/>
      <c r="G38" s="247">
        <v>0</v>
      </c>
      <c r="H38" s="248"/>
      <c r="I38" s="249">
        <f>E38+F38*G38/100</f>
        <v>0</v>
      </c>
      <c r="BA38" s="1">
        <v>1</v>
      </c>
    </row>
    <row r="39" spans="1:53">
      <c r="A39" s="167" t="s">
        <v>162</v>
      </c>
      <c r="B39" s="158"/>
      <c r="C39" s="158"/>
      <c r="D39" s="244"/>
      <c r="E39" s="245"/>
      <c r="F39" s="246"/>
      <c r="G39" s="247">
        <v>0</v>
      </c>
      <c r="H39" s="248"/>
      <c r="I39" s="249">
        <f>E39+F39*G39/100</f>
        <v>0</v>
      </c>
      <c r="BA39" s="1">
        <v>1</v>
      </c>
    </row>
    <row r="40" spans="1:53">
      <c r="A40" s="167" t="s">
        <v>163</v>
      </c>
      <c r="B40" s="158"/>
      <c r="C40" s="158"/>
      <c r="D40" s="244"/>
      <c r="E40" s="245"/>
      <c r="F40" s="246"/>
      <c r="G40" s="247">
        <v>0</v>
      </c>
      <c r="H40" s="248"/>
      <c r="I40" s="249">
        <f>E40+F40*G40/100</f>
        <v>0</v>
      </c>
      <c r="BA40" s="1">
        <v>2</v>
      </c>
    </row>
    <row r="41" spans="1:53">
      <c r="A41" s="167" t="s">
        <v>164</v>
      </c>
      <c r="B41" s="158"/>
      <c r="C41" s="158"/>
      <c r="D41" s="244"/>
      <c r="E41" s="245"/>
      <c r="F41" s="246"/>
      <c r="G41" s="247">
        <v>0</v>
      </c>
      <c r="H41" s="248"/>
      <c r="I41" s="249">
        <f>E41+F41*G41/100</f>
        <v>0</v>
      </c>
      <c r="BA41" s="1">
        <v>2</v>
      </c>
    </row>
    <row r="42" spans="1:53" ht="13.5" thickBot="1">
      <c r="A42" s="250"/>
      <c r="B42" s="251" t="s">
        <v>84</v>
      </c>
      <c r="C42" s="252"/>
      <c r="D42" s="253"/>
      <c r="E42" s="254"/>
      <c r="F42" s="255"/>
      <c r="G42" s="255"/>
      <c r="H42" s="256">
        <f>SUM(I34:I41)</f>
        <v>0</v>
      </c>
      <c r="I42" s="257"/>
    </row>
    <row r="44" spans="1:53">
      <c r="B44" s="14"/>
      <c r="F44" s="258"/>
      <c r="G44" s="259"/>
      <c r="H44" s="259"/>
      <c r="I44" s="54"/>
    </row>
    <row r="45" spans="1:53">
      <c r="F45" s="258"/>
      <c r="G45" s="259"/>
      <c r="H45" s="259"/>
      <c r="I45" s="54"/>
    </row>
    <row r="46" spans="1:53">
      <c r="F46" s="258"/>
      <c r="G46" s="259"/>
      <c r="H46" s="259"/>
      <c r="I46" s="54"/>
    </row>
    <row r="47" spans="1:53">
      <c r="F47" s="258"/>
      <c r="G47" s="259"/>
      <c r="H47" s="259"/>
      <c r="I47" s="54"/>
    </row>
    <row r="48" spans="1:53">
      <c r="F48" s="258"/>
      <c r="G48" s="259"/>
      <c r="H48" s="259"/>
      <c r="I48" s="54"/>
    </row>
    <row r="49" spans="6:9">
      <c r="F49" s="258"/>
      <c r="G49" s="259"/>
      <c r="H49" s="259"/>
      <c r="I49" s="54"/>
    </row>
    <row r="50" spans="6:9">
      <c r="F50" s="258"/>
      <c r="G50" s="259"/>
      <c r="H50" s="259"/>
      <c r="I50" s="54"/>
    </row>
    <row r="51" spans="6:9">
      <c r="F51" s="258"/>
      <c r="G51" s="259"/>
      <c r="H51" s="259"/>
      <c r="I51" s="54"/>
    </row>
    <row r="52" spans="6:9">
      <c r="F52" s="258"/>
      <c r="G52" s="259"/>
      <c r="H52" s="259"/>
      <c r="I52" s="54"/>
    </row>
    <row r="53" spans="6:9">
      <c r="F53" s="258"/>
      <c r="G53" s="259"/>
      <c r="H53" s="259"/>
      <c r="I53" s="54"/>
    </row>
    <row r="54" spans="6:9">
      <c r="F54" s="258"/>
      <c r="G54" s="259"/>
      <c r="H54" s="259"/>
      <c r="I54" s="54"/>
    </row>
    <row r="55" spans="6:9">
      <c r="F55" s="258"/>
      <c r="G55" s="259"/>
      <c r="H55" s="259"/>
      <c r="I55" s="54"/>
    </row>
    <row r="56" spans="6:9">
      <c r="F56" s="258"/>
      <c r="G56" s="259"/>
      <c r="H56" s="259"/>
      <c r="I56" s="54"/>
    </row>
    <row r="57" spans="6:9">
      <c r="F57" s="258"/>
      <c r="G57" s="259"/>
      <c r="H57" s="259"/>
      <c r="I57" s="54"/>
    </row>
    <row r="58" spans="6:9">
      <c r="F58" s="258"/>
      <c r="G58" s="259"/>
      <c r="H58" s="259"/>
      <c r="I58" s="54"/>
    </row>
    <row r="59" spans="6:9">
      <c r="F59" s="258"/>
      <c r="G59" s="259"/>
      <c r="H59" s="259"/>
      <c r="I59" s="54"/>
    </row>
    <row r="60" spans="6:9">
      <c r="F60" s="258"/>
      <c r="G60" s="259"/>
      <c r="H60" s="259"/>
      <c r="I60" s="54"/>
    </row>
    <row r="61" spans="6:9">
      <c r="F61" s="258"/>
      <c r="G61" s="259"/>
      <c r="H61" s="259"/>
      <c r="I61" s="54"/>
    </row>
    <row r="62" spans="6:9">
      <c r="F62" s="258"/>
      <c r="G62" s="259"/>
      <c r="H62" s="259"/>
      <c r="I62" s="54"/>
    </row>
    <row r="63" spans="6:9">
      <c r="F63" s="258"/>
      <c r="G63" s="259"/>
      <c r="H63" s="259"/>
      <c r="I63" s="54"/>
    </row>
    <row r="64" spans="6:9">
      <c r="F64" s="258"/>
      <c r="G64" s="259"/>
      <c r="H64" s="259"/>
      <c r="I64" s="54"/>
    </row>
    <row r="65" spans="6:9">
      <c r="F65" s="258"/>
      <c r="G65" s="259"/>
      <c r="H65" s="259"/>
      <c r="I65" s="54"/>
    </row>
    <row r="66" spans="6:9">
      <c r="F66" s="258"/>
      <c r="G66" s="259"/>
      <c r="H66" s="259"/>
      <c r="I66" s="54"/>
    </row>
    <row r="67" spans="6:9">
      <c r="F67" s="258"/>
      <c r="G67" s="259"/>
      <c r="H67" s="259"/>
      <c r="I67" s="54"/>
    </row>
    <row r="68" spans="6:9">
      <c r="F68" s="258"/>
      <c r="G68" s="259"/>
      <c r="H68" s="259"/>
      <c r="I68" s="54"/>
    </row>
    <row r="69" spans="6:9">
      <c r="F69" s="258"/>
      <c r="G69" s="259"/>
      <c r="H69" s="259"/>
      <c r="I69" s="54"/>
    </row>
    <row r="70" spans="6:9">
      <c r="F70" s="258"/>
      <c r="G70" s="259"/>
      <c r="H70" s="259"/>
      <c r="I70" s="54"/>
    </row>
    <row r="71" spans="6:9">
      <c r="F71" s="258"/>
      <c r="G71" s="259"/>
      <c r="H71" s="259"/>
      <c r="I71" s="54"/>
    </row>
    <row r="72" spans="6:9">
      <c r="F72" s="258"/>
      <c r="G72" s="259"/>
      <c r="H72" s="259"/>
      <c r="I72" s="54"/>
    </row>
    <row r="73" spans="6:9">
      <c r="F73" s="258"/>
      <c r="G73" s="259"/>
      <c r="H73" s="259"/>
      <c r="I73" s="54"/>
    </row>
    <row r="74" spans="6:9">
      <c r="F74" s="258"/>
      <c r="G74" s="259"/>
      <c r="H74" s="259"/>
      <c r="I74" s="54"/>
    </row>
    <row r="75" spans="6:9">
      <c r="F75" s="258"/>
      <c r="G75" s="259"/>
      <c r="H75" s="259"/>
      <c r="I75" s="54"/>
    </row>
    <row r="76" spans="6:9">
      <c r="F76" s="258"/>
      <c r="G76" s="259"/>
      <c r="H76" s="259"/>
      <c r="I76" s="54"/>
    </row>
    <row r="77" spans="6:9">
      <c r="F77" s="258"/>
      <c r="G77" s="259"/>
      <c r="H77" s="259"/>
      <c r="I77" s="54"/>
    </row>
    <row r="78" spans="6:9">
      <c r="F78" s="258"/>
      <c r="G78" s="259"/>
      <c r="H78" s="259"/>
      <c r="I78" s="54"/>
    </row>
    <row r="79" spans="6:9">
      <c r="F79" s="258"/>
      <c r="G79" s="259"/>
      <c r="H79" s="259"/>
      <c r="I79" s="54"/>
    </row>
    <row r="80" spans="6:9">
      <c r="F80" s="258"/>
      <c r="G80" s="259"/>
      <c r="H80" s="259"/>
      <c r="I80" s="54"/>
    </row>
    <row r="81" spans="6:9">
      <c r="F81" s="258"/>
      <c r="G81" s="259"/>
      <c r="H81" s="259"/>
      <c r="I81" s="54"/>
    </row>
    <row r="82" spans="6:9">
      <c r="F82" s="258"/>
      <c r="G82" s="259"/>
      <c r="H82" s="259"/>
      <c r="I82" s="54"/>
    </row>
    <row r="83" spans="6:9">
      <c r="F83" s="258"/>
      <c r="G83" s="259"/>
      <c r="H83" s="259"/>
      <c r="I83" s="54"/>
    </row>
    <row r="84" spans="6:9">
      <c r="F84" s="258"/>
      <c r="G84" s="259"/>
      <c r="H84" s="259"/>
      <c r="I84" s="54"/>
    </row>
    <row r="85" spans="6:9">
      <c r="F85" s="258"/>
      <c r="G85" s="259"/>
      <c r="H85" s="259"/>
      <c r="I85" s="54"/>
    </row>
    <row r="86" spans="6:9">
      <c r="F86" s="258"/>
      <c r="G86" s="259"/>
      <c r="H86" s="259"/>
      <c r="I86" s="54"/>
    </row>
    <row r="87" spans="6:9">
      <c r="F87" s="258"/>
      <c r="G87" s="259"/>
      <c r="H87" s="259"/>
      <c r="I87" s="54"/>
    </row>
    <row r="88" spans="6:9">
      <c r="F88" s="258"/>
      <c r="G88" s="259"/>
      <c r="H88" s="259"/>
      <c r="I88" s="54"/>
    </row>
    <row r="89" spans="6:9">
      <c r="F89" s="258"/>
      <c r="G89" s="259"/>
      <c r="H89" s="259"/>
      <c r="I89" s="54"/>
    </row>
    <row r="90" spans="6:9">
      <c r="F90" s="258"/>
      <c r="G90" s="259"/>
      <c r="H90" s="259"/>
      <c r="I90" s="54"/>
    </row>
    <row r="91" spans="6:9">
      <c r="F91" s="258"/>
      <c r="G91" s="259"/>
      <c r="H91" s="259"/>
      <c r="I91" s="54"/>
    </row>
    <row r="92" spans="6:9">
      <c r="F92" s="258"/>
      <c r="G92" s="259"/>
      <c r="H92" s="259"/>
      <c r="I92" s="54"/>
    </row>
    <row r="93" spans="6:9">
      <c r="F93" s="258"/>
      <c r="G93" s="259"/>
      <c r="H93" s="259"/>
      <c r="I93" s="54"/>
    </row>
  </sheetData>
  <mergeCells count="4">
    <mergeCell ref="A1:B1"/>
    <mergeCell ref="A2:B2"/>
    <mergeCell ref="G2:I2"/>
    <mergeCell ref="H42:I4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 codeName="List7"/>
  <dimension ref="A1:CB280"/>
  <sheetViews>
    <sheetView showGridLines="0" showZeros="0" zoomScaleNormal="100" zoomScaleSheetLayoutView="100" workbookViewId="0">
      <selection activeCell="J1" sqref="J1:J65536 K1:K65536"/>
    </sheetView>
  </sheetViews>
  <sheetFormatPr defaultRowHeight="12.75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hidden="1" customWidth="1"/>
    <col min="9" max="9" width="11.5703125" style="261" hidden="1" customWidth="1"/>
    <col min="10" max="10" width="11" style="261" hidden="1" customWidth="1"/>
    <col min="11" max="11" width="10.42578125" style="261" hidden="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>
      <c r="A1" s="260" t="s">
        <v>101</v>
      </c>
      <c r="B1" s="260"/>
      <c r="C1" s="260"/>
      <c r="D1" s="260"/>
      <c r="E1" s="260"/>
      <c r="F1" s="260"/>
      <c r="G1" s="260"/>
    </row>
    <row r="2" spans="1:80" ht="14.25" customHeight="1" thickBot="1">
      <c r="B2" s="262"/>
      <c r="C2" s="263"/>
      <c r="D2" s="263"/>
      <c r="E2" s="264"/>
      <c r="F2" s="263"/>
      <c r="G2" s="263"/>
    </row>
    <row r="3" spans="1:80" ht="13.5" thickTop="1">
      <c r="A3" s="205" t="s">
        <v>2</v>
      </c>
      <c r="B3" s="206"/>
      <c r="C3" s="207" t="s">
        <v>104</v>
      </c>
      <c r="D3" s="265"/>
      <c r="E3" s="266" t="s">
        <v>85</v>
      </c>
      <c r="F3" s="267" t="str">
        <f>'SO 05 42-2019 Rek'!H1</f>
        <v>42-2019</v>
      </c>
      <c r="G3" s="268"/>
    </row>
    <row r="4" spans="1:80" ht="13.5" thickBot="1">
      <c r="A4" s="269" t="s">
        <v>76</v>
      </c>
      <c r="B4" s="214"/>
      <c r="C4" s="215" t="s">
        <v>655</v>
      </c>
      <c r="D4" s="270"/>
      <c r="E4" s="271" t="str">
        <f>'SO 05 42-2019 Rek'!G2</f>
        <v>Stanoviště ST 25- Rumunská 1</v>
      </c>
      <c r="F4" s="272"/>
      <c r="G4" s="273"/>
    </row>
    <row r="5" spans="1:80" ht="13.5" thickTop="1">
      <c r="A5" s="274"/>
      <c r="G5" s="276"/>
    </row>
    <row r="6" spans="1:80" ht="27" customHeight="1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>
      <c r="A7" s="282" t="s">
        <v>97</v>
      </c>
      <c r="B7" s="283" t="s">
        <v>171</v>
      </c>
      <c r="C7" s="284" t="s">
        <v>172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>
      <c r="A8" s="293">
        <v>1</v>
      </c>
      <c r="B8" s="294" t="s">
        <v>177</v>
      </c>
      <c r="C8" s="295" t="s">
        <v>178</v>
      </c>
      <c r="D8" s="296" t="s">
        <v>109</v>
      </c>
      <c r="E8" s="297">
        <v>0.5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>
        <v>0</v>
      </c>
      <c r="K8" s="300">
        <f>E8*J8</f>
        <v>0</v>
      </c>
      <c r="O8" s="292">
        <v>2</v>
      </c>
      <c r="AA8" s="261">
        <v>1</v>
      </c>
      <c r="AB8" s="261">
        <v>1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1</v>
      </c>
    </row>
    <row r="9" spans="1:80">
      <c r="A9" s="293">
        <v>2</v>
      </c>
      <c r="B9" s="294" t="s">
        <v>179</v>
      </c>
      <c r="C9" s="295" t="s">
        <v>462</v>
      </c>
      <c r="D9" s="296" t="s">
        <v>181</v>
      </c>
      <c r="E9" s="297">
        <v>1</v>
      </c>
      <c r="F9" s="297">
        <v>0</v>
      </c>
      <c r="G9" s="298">
        <f>E9*F9</f>
        <v>0</v>
      </c>
      <c r="H9" s="299">
        <v>0</v>
      </c>
      <c r="I9" s="300">
        <f>E9*H9</f>
        <v>0</v>
      </c>
      <c r="J9" s="299">
        <v>0</v>
      </c>
      <c r="K9" s="300">
        <f>E9*J9</f>
        <v>0</v>
      </c>
      <c r="O9" s="292">
        <v>2</v>
      </c>
      <c r="AA9" s="261">
        <v>1</v>
      </c>
      <c r="AB9" s="261">
        <v>1</v>
      </c>
      <c r="AC9" s="261">
        <v>1</v>
      </c>
      <c r="AZ9" s="261">
        <v>1</v>
      </c>
      <c r="BA9" s="261">
        <f>IF(AZ9=1,G9,0)</f>
        <v>0</v>
      </c>
      <c r="BB9" s="261">
        <f>IF(AZ9=2,G9,0)</f>
        <v>0</v>
      </c>
      <c r="BC9" s="261">
        <f>IF(AZ9=3,G9,0)</f>
        <v>0</v>
      </c>
      <c r="BD9" s="261">
        <f>IF(AZ9=4,G9,0)</f>
        <v>0</v>
      </c>
      <c r="BE9" s="261">
        <f>IF(AZ9=5,G9,0)</f>
        <v>0</v>
      </c>
      <c r="CA9" s="292">
        <v>1</v>
      </c>
      <c r="CB9" s="292">
        <v>1</v>
      </c>
    </row>
    <row r="10" spans="1:80">
      <c r="A10" s="301"/>
      <c r="B10" s="302"/>
      <c r="C10" s="303" t="s">
        <v>463</v>
      </c>
      <c r="D10" s="304"/>
      <c r="E10" s="304"/>
      <c r="F10" s="304"/>
      <c r="G10" s="305"/>
      <c r="I10" s="306"/>
      <c r="K10" s="306"/>
      <c r="L10" s="307" t="s">
        <v>463</v>
      </c>
      <c r="O10" s="292">
        <v>3</v>
      </c>
    </row>
    <row r="11" spans="1:80">
      <c r="A11" s="293">
        <v>3</v>
      </c>
      <c r="B11" s="294" t="s">
        <v>182</v>
      </c>
      <c r="C11" s="295" t="s">
        <v>183</v>
      </c>
      <c r="D11" s="296" t="s">
        <v>176</v>
      </c>
      <c r="E11" s="297">
        <v>10.5</v>
      </c>
      <c r="F11" s="297">
        <v>0</v>
      </c>
      <c r="G11" s="298">
        <f>E11*F11</f>
        <v>0</v>
      </c>
      <c r="H11" s="299">
        <v>0</v>
      </c>
      <c r="I11" s="300">
        <f>E11*H11</f>
        <v>0</v>
      </c>
      <c r="J11" s="299">
        <v>-0.13800000000000001</v>
      </c>
      <c r="K11" s="300">
        <f>E11*J11</f>
        <v>-1.4490000000000001</v>
      </c>
      <c r="O11" s="292">
        <v>2</v>
      </c>
      <c r="AA11" s="261">
        <v>1</v>
      </c>
      <c r="AB11" s="261">
        <v>1</v>
      </c>
      <c r="AC11" s="261">
        <v>1</v>
      </c>
      <c r="AZ11" s="261">
        <v>1</v>
      </c>
      <c r="BA11" s="261">
        <f>IF(AZ11=1,G11,0)</f>
        <v>0</v>
      </c>
      <c r="BB11" s="261">
        <f>IF(AZ11=2,G11,0)</f>
        <v>0</v>
      </c>
      <c r="BC11" s="261">
        <f>IF(AZ11=3,G11,0)</f>
        <v>0</v>
      </c>
      <c r="BD11" s="261">
        <f>IF(AZ11=4,G11,0)</f>
        <v>0</v>
      </c>
      <c r="BE11" s="261">
        <f>IF(AZ11=5,G11,0)</f>
        <v>0</v>
      </c>
      <c r="CA11" s="292">
        <v>1</v>
      </c>
      <c r="CB11" s="292">
        <v>1</v>
      </c>
    </row>
    <row r="12" spans="1:80">
      <c r="A12" s="301"/>
      <c r="B12" s="302"/>
      <c r="C12" s="303" t="s">
        <v>656</v>
      </c>
      <c r="D12" s="304"/>
      <c r="E12" s="304"/>
      <c r="F12" s="304"/>
      <c r="G12" s="305"/>
      <c r="I12" s="306"/>
      <c r="K12" s="306"/>
      <c r="L12" s="307" t="s">
        <v>656</v>
      </c>
      <c r="O12" s="292">
        <v>3</v>
      </c>
    </row>
    <row r="13" spans="1:80">
      <c r="A13" s="293">
        <v>4</v>
      </c>
      <c r="B13" s="294" t="s">
        <v>185</v>
      </c>
      <c r="C13" s="295" t="s">
        <v>186</v>
      </c>
      <c r="D13" s="296" t="s">
        <v>176</v>
      </c>
      <c r="E13" s="297">
        <v>10.5</v>
      </c>
      <c r="F13" s="297">
        <v>0</v>
      </c>
      <c r="G13" s="298">
        <f>E13*F13</f>
        <v>0</v>
      </c>
      <c r="H13" s="299">
        <v>0</v>
      </c>
      <c r="I13" s="300">
        <f>E13*H13</f>
        <v>0</v>
      </c>
      <c r="J13" s="299">
        <v>-0.39600000000000002</v>
      </c>
      <c r="K13" s="300">
        <f>E13*J13</f>
        <v>-4.1580000000000004</v>
      </c>
      <c r="O13" s="292">
        <v>2</v>
      </c>
      <c r="AA13" s="261">
        <v>1</v>
      </c>
      <c r="AB13" s="261">
        <v>1</v>
      </c>
      <c r="AC13" s="261">
        <v>1</v>
      </c>
      <c r="AZ13" s="261">
        <v>1</v>
      </c>
      <c r="BA13" s="261">
        <f>IF(AZ13=1,G13,0)</f>
        <v>0</v>
      </c>
      <c r="BB13" s="261">
        <f>IF(AZ13=2,G13,0)</f>
        <v>0</v>
      </c>
      <c r="BC13" s="261">
        <f>IF(AZ13=3,G13,0)</f>
        <v>0</v>
      </c>
      <c r="BD13" s="261">
        <f>IF(AZ13=4,G13,0)</f>
        <v>0</v>
      </c>
      <c r="BE13" s="261">
        <f>IF(AZ13=5,G13,0)</f>
        <v>0</v>
      </c>
      <c r="CA13" s="292">
        <v>1</v>
      </c>
      <c r="CB13" s="292">
        <v>1</v>
      </c>
    </row>
    <row r="14" spans="1:80">
      <c r="A14" s="301"/>
      <c r="B14" s="308"/>
      <c r="C14" s="309" t="s">
        <v>657</v>
      </c>
      <c r="D14" s="310"/>
      <c r="E14" s="311">
        <v>10.5</v>
      </c>
      <c r="F14" s="312"/>
      <c r="G14" s="313"/>
      <c r="H14" s="314"/>
      <c r="I14" s="306"/>
      <c r="J14" s="315"/>
      <c r="K14" s="306"/>
      <c r="M14" s="307" t="s">
        <v>657</v>
      </c>
      <c r="O14" s="292"/>
    </row>
    <row r="15" spans="1:80">
      <c r="A15" s="293">
        <v>5</v>
      </c>
      <c r="B15" s="294" t="s">
        <v>188</v>
      </c>
      <c r="C15" s="295" t="s">
        <v>189</v>
      </c>
      <c r="D15" s="296" t="s">
        <v>190</v>
      </c>
      <c r="E15" s="297">
        <v>16</v>
      </c>
      <c r="F15" s="297">
        <v>0</v>
      </c>
      <c r="G15" s="298">
        <f>E15*F15</f>
        <v>0</v>
      </c>
      <c r="H15" s="299">
        <v>0</v>
      </c>
      <c r="I15" s="300">
        <f>E15*H15</f>
        <v>0</v>
      </c>
      <c r="J15" s="299">
        <v>-0.22</v>
      </c>
      <c r="K15" s="300">
        <f>E15*J15</f>
        <v>-3.52</v>
      </c>
      <c r="O15" s="292">
        <v>2</v>
      </c>
      <c r="AA15" s="261">
        <v>1</v>
      </c>
      <c r="AB15" s="261">
        <v>1</v>
      </c>
      <c r="AC15" s="261">
        <v>1</v>
      </c>
      <c r="AZ15" s="261">
        <v>1</v>
      </c>
      <c r="BA15" s="261">
        <f>IF(AZ15=1,G15,0)</f>
        <v>0</v>
      </c>
      <c r="BB15" s="261">
        <f>IF(AZ15=2,G15,0)</f>
        <v>0</v>
      </c>
      <c r="BC15" s="261">
        <f>IF(AZ15=3,G15,0)</f>
        <v>0</v>
      </c>
      <c r="BD15" s="261">
        <f>IF(AZ15=4,G15,0)</f>
        <v>0</v>
      </c>
      <c r="BE15" s="261">
        <f>IF(AZ15=5,G15,0)</f>
        <v>0</v>
      </c>
      <c r="CA15" s="292">
        <v>1</v>
      </c>
      <c r="CB15" s="292">
        <v>1</v>
      </c>
    </row>
    <row r="16" spans="1:80">
      <c r="A16" s="293">
        <v>6</v>
      </c>
      <c r="B16" s="294" t="s">
        <v>191</v>
      </c>
      <c r="C16" s="295" t="s">
        <v>192</v>
      </c>
      <c r="D16" s="296" t="s">
        <v>193</v>
      </c>
      <c r="E16" s="297">
        <v>10</v>
      </c>
      <c r="F16" s="297">
        <v>0</v>
      </c>
      <c r="G16" s="298">
        <f>E16*F16</f>
        <v>0</v>
      </c>
      <c r="H16" s="299">
        <v>0</v>
      </c>
      <c r="I16" s="300">
        <f>E16*H16</f>
        <v>0</v>
      </c>
      <c r="J16" s="299">
        <v>0</v>
      </c>
      <c r="K16" s="300">
        <f>E16*J16</f>
        <v>0</v>
      </c>
      <c r="O16" s="292">
        <v>2</v>
      </c>
      <c r="AA16" s="261">
        <v>1</v>
      </c>
      <c r="AB16" s="261">
        <v>1</v>
      </c>
      <c r="AC16" s="261">
        <v>1</v>
      </c>
      <c r="AZ16" s="261">
        <v>1</v>
      </c>
      <c r="BA16" s="261">
        <f>IF(AZ16=1,G16,0)</f>
        <v>0</v>
      </c>
      <c r="BB16" s="261">
        <f>IF(AZ16=2,G16,0)</f>
        <v>0</v>
      </c>
      <c r="BC16" s="261">
        <f>IF(AZ16=3,G16,0)</f>
        <v>0</v>
      </c>
      <c r="BD16" s="261">
        <f>IF(AZ16=4,G16,0)</f>
        <v>0</v>
      </c>
      <c r="BE16" s="261">
        <f>IF(AZ16=5,G16,0)</f>
        <v>0</v>
      </c>
      <c r="CA16" s="292">
        <v>1</v>
      </c>
      <c r="CB16" s="292">
        <v>1</v>
      </c>
    </row>
    <row r="17" spans="1:80">
      <c r="A17" s="293">
        <v>7</v>
      </c>
      <c r="B17" s="294" t="s">
        <v>194</v>
      </c>
      <c r="C17" s="295" t="s">
        <v>195</v>
      </c>
      <c r="D17" s="296" t="s">
        <v>196</v>
      </c>
      <c r="E17" s="297">
        <v>10</v>
      </c>
      <c r="F17" s="297">
        <v>0</v>
      </c>
      <c r="G17" s="298">
        <f>E17*F17</f>
        <v>0</v>
      </c>
      <c r="H17" s="299">
        <v>0</v>
      </c>
      <c r="I17" s="300">
        <f>E17*H17</f>
        <v>0</v>
      </c>
      <c r="J17" s="299">
        <v>0</v>
      </c>
      <c r="K17" s="300">
        <f>E17*J17</f>
        <v>0</v>
      </c>
      <c r="O17" s="292">
        <v>2</v>
      </c>
      <c r="AA17" s="261">
        <v>1</v>
      </c>
      <c r="AB17" s="261">
        <v>1</v>
      </c>
      <c r="AC17" s="261">
        <v>1</v>
      </c>
      <c r="AZ17" s="261">
        <v>1</v>
      </c>
      <c r="BA17" s="261">
        <f>IF(AZ17=1,G17,0)</f>
        <v>0</v>
      </c>
      <c r="BB17" s="261">
        <f>IF(AZ17=2,G17,0)</f>
        <v>0</v>
      </c>
      <c r="BC17" s="261">
        <f>IF(AZ17=3,G17,0)</f>
        <v>0</v>
      </c>
      <c r="BD17" s="261">
        <f>IF(AZ17=4,G17,0)</f>
        <v>0</v>
      </c>
      <c r="BE17" s="261">
        <f>IF(AZ17=5,G17,0)</f>
        <v>0</v>
      </c>
      <c r="CA17" s="292">
        <v>1</v>
      </c>
      <c r="CB17" s="292">
        <v>1</v>
      </c>
    </row>
    <row r="18" spans="1:80">
      <c r="A18" s="293">
        <v>8</v>
      </c>
      <c r="B18" s="294" t="s">
        <v>197</v>
      </c>
      <c r="C18" s="295" t="s">
        <v>198</v>
      </c>
      <c r="D18" s="296" t="s">
        <v>190</v>
      </c>
      <c r="E18" s="297">
        <v>15.8</v>
      </c>
      <c r="F18" s="297">
        <v>0</v>
      </c>
      <c r="G18" s="298">
        <f>E18*F18</f>
        <v>0</v>
      </c>
      <c r="H18" s="299">
        <v>1.2710000000000001E-2</v>
      </c>
      <c r="I18" s="300">
        <f>E18*H18</f>
        <v>0.20081800000000002</v>
      </c>
      <c r="J18" s="299">
        <v>0</v>
      </c>
      <c r="K18" s="300">
        <f>E18*J18</f>
        <v>0</v>
      </c>
      <c r="O18" s="292">
        <v>2</v>
      </c>
      <c r="AA18" s="261">
        <v>1</v>
      </c>
      <c r="AB18" s="261">
        <v>1</v>
      </c>
      <c r="AC18" s="261">
        <v>1</v>
      </c>
      <c r="AZ18" s="261">
        <v>1</v>
      </c>
      <c r="BA18" s="261">
        <f>IF(AZ18=1,G18,0)</f>
        <v>0</v>
      </c>
      <c r="BB18" s="261">
        <f>IF(AZ18=2,G18,0)</f>
        <v>0</v>
      </c>
      <c r="BC18" s="261">
        <f>IF(AZ18=3,G18,0)</f>
        <v>0</v>
      </c>
      <c r="BD18" s="261">
        <f>IF(AZ18=4,G18,0)</f>
        <v>0</v>
      </c>
      <c r="BE18" s="261">
        <f>IF(AZ18=5,G18,0)</f>
        <v>0</v>
      </c>
      <c r="CA18" s="292">
        <v>1</v>
      </c>
      <c r="CB18" s="292">
        <v>1</v>
      </c>
    </row>
    <row r="19" spans="1:80">
      <c r="A19" s="301"/>
      <c r="B19" s="302"/>
      <c r="C19" s="303" t="s">
        <v>199</v>
      </c>
      <c r="D19" s="304"/>
      <c r="E19" s="304"/>
      <c r="F19" s="304"/>
      <c r="G19" s="305"/>
      <c r="I19" s="306"/>
      <c r="K19" s="306"/>
      <c r="L19" s="307" t="s">
        <v>199</v>
      </c>
      <c r="O19" s="292">
        <v>3</v>
      </c>
    </row>
    <row r="20" spans="1:80" ht="22.5">
      <c r="A20" s="301"/>
      <c r="B20" s="302"/>
      <c r="C20" s="303" t="s">
        <v>200</v>
      </c>
      <c r="D20" s="304"/>
      <c r="E20" s="304"/>
      <c r="F20" s="304"/>
      <c r="G20" s="305"/>
      <c r="I20" s="306"/>
      <c r="K20" s="306"/>
      <c r="L20" s="307" t="s">
        <v>200</v>
      </c>
      <c r="O20" s="292">
        <v>3</v>
      </c>
    </row>
    <row r="21" spans="1:80">
      <c r="A21" s="301"/>
      <c r="B21" s="308"/>
      <c r="C21" s="309" t="s">
        <v>658</v>
      </c>
      <c r="D21" s="310"/>
      <c r="E21" s="311">
        <v>15.8</v>
      </c>
      <c r="F21" s="312"/>
      <c r="G21" s="313"/>
      <c r="H21" s="314"/>
      <c r="I21" s="306"/>
      <c r="J21" s="315"/>
      <c r="K21" s="306"/>
      <c r="M21" s="307" t="s">
        <v>658</v>
      </c>
      <c r="O21" s="292"/>
    </row>
    <row r="22" spans="1:80">
      <c r="A22" s="316"/>
      <c r="B22" s="317" t="s">
        <v>99</v>
      </c>
      <c r="C22" s="318" t="s">
        <v>173</v>
      </c>
      <c r="D22" s="319"/>
      <c r="E22" s="320"/>
      <c r="F22" s="321"/>
      <c r="G22" s="322">
        <f>SUM(G7:G21)</f>
        <v>0</v>
      </c>
      <c r="H22" s="323"/>
      <c r="I22" s="324">
        <f>SUM(I7:I21)</f>
        <v>0.20081800000000002</v>
      </c>
      <c r="J22" s="323"/>
      <c r="K22" s="324">
        <f>SUM(K7:K21)</f>
        <v>-9.1270000000000007</v>
      </c>
      <c r="O22" s="292">
        <v>4</v>
      </c>
      <c r="BA22" s="325">
        <f>SUM(BA7:BA21)</f>
        <v>0</v>
      </c>
      <c r="BB22" s="325">
        <f>SUM(BB7:BB21)</f>
        <v>0</v>
      </c>
      <c r="BC22" s="325">
        <f>SUM(BC7:BC21)</f>
        <v>0</v>
      </c>
      <c r="BD22" s="325">
        <f>SUM(BD7:BD21)</f>
        <v>0</v>
      </c>
      <c r="BE22" s="325">
        <f>SUM(BE7:BE21)</f>
        <v>0</v>
      </c>
    </row>
    <row r="23" spans="1:80">
      <c r="A23" s="282" t="s">
        <v>97</v>
      </c>
      <c r="B23" s="283" t="s">
        <v>205</v>
      </c>
      <c r="C23" s="284" t="s">
        <v>206</v>
      </c>
      <c r="D23" s="285"/>
      <c r="E23" s="286"/>
      <c r="F23" s="286"/>
      <c r="G23" s="287"/>
      <c r="H23" s="288"/>
      <c r="I23" s="289"/>
      <c r="J23" s="290"/>
      <c r="K23" s="291"/>
      <c r="O23" s="292">
        <v>1</v>
      </c>
    </row>
    <row r="24" spans="1:80">
      <c r="A24" s="293">
        <v>9</v>
      </c>
      <c r="B24" s="294" t="s">
        <v>208</v>
      </c>
      <c r="C24" s="295" t="s">
        <v>209</v>
      </c>
      <c r="D24" s="296" t="s">
        <v>109</v>
      </c>
      <c r="E24" s="297">
        <v>4.05</v>
      </c>
      <c r="F24" s="297">
        <v>0</v>
      </c>
      <c r="G24" s="298">
        <f>E24*F24</f>
        <v>0</v>
      </c>
      <c r="H24" s="299">
        <v>0</v>
      </c>
      <c r="I24" s="300">
        <f>E24*H24</f>
        <v>0</v>
      </c>
      <c r="J24" s="299">
        <v>0</v>
      </c>
      <c r="K24" s="300">
        <f>E24*J24</f>
        <v>0</v>
      </c>
      <c r="O24" s="292">
        <v>2</v>
      </c>
      <c r="AA24" s="261">
        <v>1</v>
      </c>
      <c r="AB24" s="261">
        <v>1</v>
      </c>
      <c r="AC24" s="261">
        <v>1</v>
      </c>
      <c r="AZ24" s="261">
        <v>1</v>
      </c>
      <c r="BA24" s="261">
        <f>IF(AZ24=1,G24,0)</f>
        <v>0</v>
      </c>
      <c r="BB24" s="261">
        <f>IF(AZ24=2,G24,0)</f>
        <v>0</v>
      </c>
      <c r="BC24" s="261">
        <f>IF(AZ24=3,G24,0)</f>
        <v>0</v>
      </c>
      <c r="BD24" s="261">
        <f>IF(AZ24=4,G24,0)</f>
        <v>0</v>
      </c>
      <c r="BE24" s="261">
        <f>IF(AZ24=5,G24,0)</f>
        <v>0</v>
      </c>
      <c r="CA24" s="292">
        <v>1</v>
      </c>
      <c r="CB24" s="292">
        <v>1</v>
      </c>
    </row>
    <row r="25" spans="1:80">
      <c r="A25" s="301"/>
      <c r="B25" s="308"/>
      <c r="C25" s="309" t="s">
        <v>659</v>
      </c>
      <c r="D25" s="310"/>
      <c r="E25" s="311">
        <v>4.05</v>
      </c>
      <c r="F25" s="312"/>
      <c r="G25" s="313"/>
      <c r="H25" s="314"/>
      <c r="I25" s="306"/>
      <c r="J25" s="315"/>
      <c r="K25" s="306"/>
      <c r="M25" s="307" t="s">
        <v>659</v>
      </c>
      <c r="O25" s="292"/>
    </row>
    <row r="26" spans="1:80">
      <c r="A26" s="293">
        <v>10</v>
      </c>
      <c r="B26" s="294" t="s">
        <v>211</v>
      </c>
      <c r="C26" s="295" t="s">
        <v>212</v>
      </c>
      <c r="D26" s="296" t="s">
        <v>109</v>
      </c>
      <c r="E26" s="297">
        <v>7.11</v>
      </c>
      <c r="F26" s="297">
        <v>0</v>
      </c>
      <c r="G26" s="298">
        <f>E26*F26</f>
        <v>0</v>
      </c>
      <c r="H26" s="299">
        <v>0</v>
      </c>
      <c r="I26" s="300">
        <f>E26*H26</f>
        <v>0</v>
      </c>
      <c r="J26" s="299">
        <v>0</v>
      </c>
      <c r="K26" s="300">
        <f>E26*J26</f>
        <v>0</v>
      </c>
      <c r="O26" s="292">
        <v>2</v>
      </c>
      <c r="AA26" s="261">
        <v>1</v>
      </c>
      <c r="AB26" s="261">
        <v>1</v>
      </c>
      <c r="AC26" s="261">
        <v>1</v>
      </c>
      <c r="AZ26" s="261">
        <v>1</v>
      </c>
      <c r="BA26" s="261">
        <f>IF(AZ26=1,G26,0)</f>
        <v>0</v>
      </c>
      <c r="BB26" s="261">
        <f>IF(AZ26=2,G26,0)</f>
        <v>0</v>
      </c>
      <c r="BC26" s="261">
        <f>IF(AZ26=3,G26,0)</f>
        <v>0</v>
      </c>
      <c r="BD26" s="261">
        <f>IF(AZ26=4,G26,0)</f>
        <v>0</v>
      </c>
      <c r="BE26" s="261">
        <f>IF(AZ26=5,G26,0)</f>
        <v>0</v>
      </c>
      <c r="CA26" s="292">
        <v>1</v>
      </c>
      <c r="CB26" s="292">
        <v>1</v>
      </c>
    </row>
    <row r="27" spans="1:80">
      <c r="A27" s="301"/>
      <c r="B27" s="308"/>
      <c r="C27" s="309" t="s">
        <v>660</v>
      </c>
      <c r="D27" s="310"/>
      <c r="E27" s="311">
        <v>7.11</v>
      </c>
      <c r="F27" s="312"/>
      <c r="G27" s="313"/>
      <c r="H27" s="314"/>
      <c r="I27" s="306"/>
      <c r="J27" s="315"/>
      <c r="K27" s="306"/>
      <c r="M27" s="307" t="s">
        <v>660</v>
      </c>
      <c r="O27" s="292"/>
    </row>
    <row r="28" spans="1:80">
      <c r="A28" s="293">
        <v>11</v>
      </c>
      <c r="B28" s="294" t="s">
        <v>214</v>
      </c>
      <c r="C28" s="295" t="s">
        <v>215</v>
      </c>
      <c r="D28" s="296" t="s">
        <v>109</v>
      </c>
      <c r="E28" s="297">
        <v>7.11</v>
      </c>
      <c r="F28" s="297">
        <v>0</v>
      </c>
      <c r="G28" s="298">
        <f>E28*F28</f>
        <v>0</v>
      </c>
      <c r="H28" s="299">
        <v>0</v>
      </c>
      <c r="I28" s="300">
        <f>E28*H28</f>
        <v>0</v>
      </c>
      <c r="J28" s="299">
        <v>0</v>
      </c>
      <c r="K28" s="300">
        <f>E28*J28</f>
        <v>0</v>
      </c>
      <c r="O28" s="292">
        <v>2</v>
      </c>
      <c r="AA28" s="261">
        <v>1</v>
      </c>
      <c r="AB28" s="261">
        <v>1</v>
      </c>
      <c r="AC28" s="261">
        <v>1</v>
      </c>
      <c r="AZ28" s="261">
        <v>1</v>
      </c>
      <c r="BA28" s="261">
        <f>IF(AZ28=1,G28,0)</f>
        <v>0</v>
      </c>
      <c r="BB28" s="261">
        <f>IF(AZ28=2,G28,0)</f>
        <v>0</v>
      </c>
      <c r="BC28" s="261">
        <f>IF(AZ28=3,G28,0)</f>
        <v>0</v>
      </c>
      <c r="BD28" s="261">
        <f>IF(AZ28=4,G28,0)</f>
        <v>0</v>
      </c>
      <c r="BE28" s="261">
        <f>IF(AZ28=5,G28,0)</f>
        <v>0</v>
      </c>
      <c r="CA28" s="292">
        <v>1</v>
      </c>
      <c r="CB28" s="292">
        <v>1</v>
      </c>
    </row>
    <row r="29" spans="1:80">
      <c r="A29" s="316"/>
      <c r="B29" s="317" t="s">
        <v>99</v>
      </c>
      <c r="C29" s="318" t="s">
        <v>207</v>
      </c>
      <c r="D29" s="319"/>
      <c r="E29" s="320"/>
      <c r="F29" s="321"/>
      <c r="G29" s="322">
        <f>SUM(G23:G28)</f>
        <v>0</v>
      </c>
      <c r="H29" s="323"/>
      <c r="I29" s="324">
        <f>SUM(I23:I28)</f>
        <v>0</v>
      </c>
      <c r="J29" s="323"/>
      <c r="K29" s="324">
        <f>SUM(K23:K28)</f>
        <v>0</v>
      </c>
      <c r="O29" s="292">
        <v>4</v>
      </c>
      <c r="BA29" s="325">
        <f>SUM(BA23:BA28)</f>
        <v>0</v>
      </c>
      <c r="BB29" s="325">
        <f>SUM(BB23:BB28)</f>
        <v>0</v>
      </c>
      <c r="BC29" s="325">
        <f>SUM(BC23:BC28)</f>
        <v>0</v>
      </c>
      <c r="BD29" s="325">
        <f>SUM(BD23:BD28)</f>
        <v>0</v>
      </c>
      <c r="BE29" s="325">
        <f>SUM(BE23:BE28)</f>
        <v>0</v>
      </c>
    </row>
    <row r="30" spans="1:80">
      <c r="A30" s="282" t="s">
        <v>97</v>
      </c>
      <c r="B30" s="283" t="s">
        <v>216</v>
      </c>
      <c r="C30" s="284" t="s">
        <v>217</v>
      </c>
      <c r="D30" s="285"/>
      <c r="E30" s="286"/>
      <c r="F30" s="286"/>
      <c r="G30" s="287"/>
      <c r="H30" s="288"/>
      <c r="I30" s="289"/>
      <c r="J30" s="290"/>
      <c r="K30" s="291"/>
      <c r="O30" s="292">
        <v>1</v>
      </c>
    </row>
    <row r="31" spans="1:80">
      <c r="A31" s="293">
        <v>12</v>
      </c>
      <c r="B31" s="294" t="s">
        <v>219</v>
      </c>
      <c r="C31" s="295" t="s">
        <v>220</v>
      </c>
      <c r="D31" s="296" t="s">
        <v>109</v>
      </c>
      <c r="E31" s="297">
        <v>7.11</v>
      </c>
      <c r="F31" s="297">
        <v>0</v>
      </c>
      <c r="G31" s="298">
        <f>E31*F31</f>
        <v>0</v>
      </c>
      <c r="H31" s="299">
        <v>0</v>
      </c>
      <c r="I31" s="300">
        <f>E31*H31</f>
        <v>0</v>
      </c>
      <c r="J31" s="299">
        <v>0</v>
      </c>
      <c r="K31" s="300">
        <f>E31*J31</f>
        <v>0</v>
      </c>
      <c r="O31" s="292">
        <v>2</v>
      </c>
      <c r="AA31" s="261">
        <v>1</v>
      </c>
      <c r="AB31" s="261">
        <v>1</v>
      </c>
      <c r="AC31" s="261">
        <v>1</v>
      </c>
      <c r="AZ31" s="261">
        <v>1</v>
      </c>
      <c r="BA31" s="261">
        <f>IF(AZ31=1,G31,0)</f>
        <v>0</v>
      </c>
      <c r="BB31" s="261">
        <f>IF(AZ31=2,G31,0)</f>
        <v>0</v>
      </c>
      <c r="BC31" s="261">
        <f>IF(AZ31=3,G31,0)</f>
        <v>0</v>
      </c>
      <c r="BD31" s="261">
        <f>IF(AZ31=4,G31,0)</f>
        <v>0</v>
      </c>
      <c r="BE31" s="261">
        <f>IF(AZ31=5,G31,0)</f>
        <v>0</v>
      </c>
      <c r="CA31" s="292">
        <v>1</v>
      </c>
      <c r="CB31" s="292">
        <v>1</v>
      </c>
    </row>
    <row r="32" spans="1:80">
      <c r="A32" s="301"/>
      <c r="B32" s="302"/>
      <c r="C32" s="303" t="s">
        <v>221</v>
      </c>
      <c r="D32" s="304"/>
      <c r="E32" s="304"/>
      <c r="F32" s="304"/>
      <c r="G32" s="305"/>
      <c r="I32" s="306"/>
      <c r="K32" s="306"/>
      <c r="L32" s="307" t="s">
        <v>221</v>
      </c>
      <c r="O32" s="292">
        <v>3</v>
      </c>
    </row>
    <row r="33" spans="1:80">
      <c r="A33" s="301"/>
      <c r="B33" s="308"/>
      <c r="C33" s="309" t="s">
        <v>661</v>
      </c>
      <c r="D33" s="310"/>
      <c r="E33" s="311">
        <v>7.11</v>
      </c>
      <c r="F33" s="312"/>
      <c r="G33" s="313"/>
      <c r="H33" s="314"/>
      <c r="I33" s="306"/>
      <c r="J33" s="315"/>
      <c r="K33" s="306"/>
      <c r="M33" s="307" t="s">
        <v>661</v>
      </c>
      <c r="O33" s="292"/>
    </row>
    <row r="34" spans="1:80" ht="22.5">
      <c r="A34" s="293">
        <v>13</v>
      </c>
      <c r="B34" s="294" t="s">
        <v>223</v>
      </c>
      <c r="C34" s="295" t="s">
        <v>224</v>
      </c>
      <c r="D34" s="296" t="s">
        <v>109</v>
      </c>
      <c r="E34" s="297">
        <v>5.9249999999999998</v>
      </c>
      <c r="F34" s="297">
        <v>0</v>
      </c>
      <c r="G34" s="298">
        <f>E34*F34</f>
        <v>0</v>
      </c>
      <c r="H34" s="299">
        <v>0</v>
      </c>
      <c r="I34" s="300">
        <f>E34*H34</f>
        <v>0</v>
      </c>
      <c r="J34" s="299">
        <v>0</v>
      </c>
      <c r="K34" s="300">
        <f>E34*J34</f>
        <v>0</v>
      </c>
      <c r="O34" s="292">
        <v>2</v>
      </c>
      <c r="AA34" s="261">
        <v>1</v>
      </c>
      <c r="AB34" s="261">
        <v>1</v>
      </c>
      <c r="AC34" s="261">
        <v>1</v>
      </c>
      <c r="AZ34" s="261">
        <v>1</v>
      </c>
      <c r="BA34" s="261">
        <f>IF(AZ34=1,G34,0)</f>
        <v>0</v>
      </c>
      <c r="BB34" s="261">
        <f>IF(AZ34=2,G34,0)</f>
        <v>0</v>
      </c>
      <c r="BC34" s="261">
        <f>IF(AZ34=3,G34,0)</f>
        <v>0</v>
      </c>
      <c r="BD34" s="261">
        <f>IF(AZ34=4,G34,0)</f>
        <v>0</v>
      </c>
      <c r="BE34" s="261">
        <f>IF(AZ34=5,G34,0)</f>
        <v>0</v>
      </c>
      <c r="CA34" s="292">
        <v>1</v>
      </c>
      <c r="CB34" s="292">
        <v>1</v>
      </c>
    </row>
    <row r="35" spans="1:80">
      <c r="A35" s="301"/>
      <c r="B35" s="302"/>
      <c r="C35" s="303" t="s">
        <v>225</v>
      </c>
      <c r="D35" s="304"/>
      <c r="E35" s="304"/>
      <c r="F35" s="304"/>
      <c r="G35" s="305"/>
      <c r="I35" s="306"/>
      <c r="K35" s="306"/>
      <c r="L35" s="307" t="s">
        <v>225</v>
      </c>
      <c r="O35" s="292">
        <v>3</v>
      </c>
    </row>
    <row r="36" spans="1:80">
      <c r="A36" s="301"/>
      <c r="B36" s="308"/>
      <c r="C36" s="309" t="s">
        <v>662</v>
      </c>
      <c r="D36" s="310"/>
      <c r="E36" s="311">
        <v>5.9249999999999998</v>
      </c>
      <c r="F36" s="312"/>
      <c r="G36" s="313"/>
      <c r="H36" s="314"/>
      <c r="I36" s="306"/>
      <c r="J36" s="315"/>
      <c r="K36" s="306"/>
      <c r="M36" s="307" t="s">
        <v>662</v>
      </c>
      <c r="O36" s="292"/>
    </row>
    <row r="37" spans="1:80">
      <c r="A37" s="293">
        <v>14</v>
      </c>
      <c r="B37" s="294" t="s">
        <v>227</v>
      </c>
      <c r="C37" s="295" t="s">
        <v>228</v>
      </c>
      <c r="D37" s="296" t="s">
        <v>109</v>
      </c>
      <c r="E37" s="297">
        <v>14.0603</v>
      </c>
      <c r="F37" s="297">
        <v>0</v>
      </c>
      <c r="G37" s="298">
        <f>E37*F37</f>
        <v>0</v>
      </c>
      <c r="H37" s="299">
        <v>0</v>
      </c>
      <c r="I37" s="300">
        <f>E37*H37</f>
        <v>0</v>
      </c>
      <c r="J37" s="299">
        <v>0</v>
      </c>
      <c r="K37" s="300">
        <f>E37*J37</f>
        <v>0</v>
      </c>
      <c r="O37" s="292">
        <v>2</v>
      </c>
      <c r="AA37" s="261">
        <v>1</v>
      </c>
      <c r="AB37" s="261">
        <v>1</v>
      </c>
      <c r="AC37" s="261">
        <v>1</v>
      </c>
      <c r="AZ37" s="261">
        <v>1</v>
      </c>
      <c r="BA37" s="261">
        <f>IF(AZ37=1,G37,0)</f>
        <v>0</v>
      </c>
      <c r="BB37" s="261">
        <f>IF(AZ37=2,G37,0)</f>
        <v>0</v>
      </c>
      <c r="BC37" s="261">
        <f>IF(AZ37=3,G37,0)</f>
        <v>0</v>
      </c>
      <c r="BD37" s="261">
        <f>IF(AZ37=4,G37,0)</f>
        <v>0</v>
      </c>
      <c r="BE37" s="261">
        <f>IF(AZ37=5,G37,0)</f>
        <v>0</v>
      </c>
      <c r="CA37" s="292">
        <v>1</v>
      </c>
      <c r="CB37" s="292">
        <v>1</v>
      </c>
    </row>
    <row r="38" spans="1:80">
      <c r="A38" s="301"/>
      <c r="B38" s="308"/>
      <c r="C38" s="337" t="s">
        <v>229</v>
      </c>
      <c r="D38" s="310"/>
      <c r="E38" s="336">
        <v>0</v>
      </c>
      <c r="F38" s="312"/>
      <c r="G38" s="313"/>
      <c r="H38" s="314"/>
      <c r="I38" s="306"/>
      <c r="J38" s="315"/>
      <c r="K38" s="306"/>
      <c r="M38" s="307" t="s">
        <v>229</v>
      </c>
      <c r="O38" s="292"/>
    </row>
    <row r="39" spans="1:80">
      <c r="A39" s="301"/>
      <c r="B39" s="308"/>
      <c r="C39" s="337" t="s">
        <v>663</v>
      </c>
      <c r="D39" s="310"/>
      <c r="E39" s="336">
        <v>53.257599999999996</v>
      </c>
      <c r="F39" s="312"/>
      <c r="G39" s="313"/>
      <c r="H39" s="314"/>
      <c r="I39" s="306"/>
      <c r="J39" s="315"/>
      <c r="K39" s="306"/>
      <c r="M39" s="307" t="s">
        <v>663</v>
      </c>
      <c r="O39" s="292"/>
    </row>
    <row r="40" spans="1:80">
      <c r="A40" s="301"/>
      <c r="B40" s="308"/>
      <c r="C40" s="337" t="s">
        <v>664</v>
      </c>
      <c r="D40" s="310"/>
      <c r="E40" s="336">
        <v>-4.9770000000000003</v>
      </c>
      <c r="F40" s="312"/>
      <c r="G40" s="313"/>
      <c r="H40" s="314"/>
      <c r="I40" s="306"/>
      <c r="J40" s="315"/>
      <c r="K40" s="306"/>
      <c r="M40" s="307" t="s">
        <v>664</v>
      </c>
      <c r="O40" s="292"/>
    </row>
    <row r="41" spans="1:80">
      <c r="A41" s="301"/>
      <c r="B41" s="308"/>
      <c r="C41" s="337" t="s">
        <v>665</v>
      </c>
      <c r="D41" s="310"/>
      <c r="E41" s="336">
        <v>-14.22</v>
      </c>
      <c r="F41" s="312"/>
      <c r="G41" s="313"/>
      <c r="H41" s="314"/>
      <c r="I41" s="306"/>
      <c r="J41" s="315"/>
      <c r="K41" s="306"/>
      <c r="M41" s="307" t="s">
        <v>665</v>
      </c>
      <c r="O41" s="292"/>
    </row>
    <row r="42" spans="1:80">
      <c r="A42" s="301"/>
      <c r="B42" s="308"/>
      <c r="C42" s="337" t="s">
        <v>666</v>
      </c>
      <c r="D42" s="310"/>
      <c r="E42" s="336">
        <v>-4.05</v>
      </c>
      <c r="F42" s="312"/>
      <c r="G42" s="313"/>
      <c r="H42" s="314"/>
      <c r="I42" s="306"/>
      <c r="J42" s="315"/>
      <c r="K42" s="306"/>
      <c r="M42" s="307" t="s">
        <v>666</v>
      </c>
      <c r="O42" s="292"/>
    </row>
    <row r="43" spans="1:80">
      <c r="A43" s="301"/>
      <c r="B43" s="308"/>
      <c r="C43" s="337" t="s">
        <v>667</v>
      </c>
      <c r="D43" s="310"/>
      <c r="E43" s="336">
        <v>-1.89</v>
      </c>
      <c r="F43" s="312"/>
      <c r="G43" s="313"/>
      <c r="H43" s="314"/>
      <c r="I43" s="306"/>
      <c r="J43" s="315"/>
      <c r="K43" s="306"/>
      <c r="M43" s="307" t="s">
        <v>667</v>
      </c>
      <c r="O43" s="292"/>
    </row>
    <row r="44" spans="1:80">
      <c r="A44" s="301"/>
      <c r="B44" s="308"/>
      <c r="C44" s="337" t="s">
        <v>235</v>
      </c>
      <c r="D44" s="310"/>
      <c r="E44" s="336">
        <v>28.120599999999992</v>
      </c>
      <c r="F44" s="312"/>
      <c r="G44" s="313"/>
      <c r="H44" s="314"/>
      <c r="I44" s="306"/>
      <c r="J44" s="315"/>
      <c r="K44" s="306"/>
      <c r="M44" s="307" t="s">
        <v>235</v>
      </c>
      <c r="O44" s="292"/>
    </row>
    <row r="45" spans="1:80">
      <c r="A45" s="301"/>
      <c r="B45" s="308"/>
      <c r="C45" s="309" t="s">
        <v>668</v>
      </c>
      <c r="D45" s="310"/>
      <c r="E45" s="311">
        <v>14.0603</v>
      </c>
      <c r="F45" s="312"/>
      <c r="G45" s="313"/>
      <c r="H45" s="314"/>
      <c r="I45" s="306"/>
      <c r="J45" s="315"/>
      <c r="K45" s="306"/>
      <c r="M45" s="307" t="s">
        <v>668</v>
      </c>
      <c r="O45" s="292"/>
    </row>
    <row r="46" spans="1:80">
      <c r="A46" s="293">
        <v>15</v>
      </c>
      <c r="B46" s="294" t="s">
        <v>237</v>
      </c>
      <c r="C46" s="295" t="s">
        <v>238</v>
      </c>
      <c r="D46" s="296" t="s">
        <v>109</v>
      </c>
      <c r="E46" s="297">
        <v>11.248200000000001</v>
      </c>
      <c r="F46" s="297">
        <v>0</v>
      </c>
      <c r="G46" s="298">
        <f>E46*F46</f>
        <v>0</v>
      </c>
      <c r="H46" s="299">
        <v>0</v>
      </c>
      <c r="I46" s="300">
        <f>E46*H46</f>
        <v>0</v>
      </c>
      <c r="J46" s="299">
        <v>0</v>
      </c>
      <c r="K46" s="300">
        <f>E46*J46</f>
        <v>0</v>
      </c>
      <c r="O46" s="292">
        <v>2</v>
      </c>
      <c r="AA46" s="261">
        <v>1</v>
      </c>
      <c r="AB46" s="261">
        <v>1</v>
      </c>
      <c r="AC46" s="261">
        <v>1</v>
      </c>
      <c r="AZ46" s="261">
        <v>1</v>
      </c>
      <c r="BA46" s="261">
        <f>IF(AZ46=1,G46,0)</f>
        <v>0</v>
      </c>
      <c r="BB46" s="261">
        <f>IF(AZ46=2,G46,0)</f>
        <v>0</v>
      </c>
      <c r="BC46" s="261">
        <f>IF(AZ46=3,G46,0)</f>
        <v>0</v>
      </c>
      <c r="BD46" s="261">
        <f>IF(AZ46=4,G46,0)</f>
        <v>0</v>
      </c>
      <c r="BE46" s="261">
        <f>IF(AZ46=5,G46,0)</f>
        <v>0</v>
      </c>
      <c r="CA46" s="292">
        <v>1</v>
      </c>
      <c r="CB46" s="292">
        <v>1</v>
      </c>
    </row>
    <row r="47" spans="1:80">
      <c r="A47" s="301"/>
      <c r="B47" s="302"/>
      <c r="C47" s="303" t="s">
        <v>239</v>
      </c>
      <c r="D47" s="304"/>
      <c r="E47" s="304"/>
      <c r="F47" s="304"/>
      <c r="G47" s="305"/>
      <c r="I47" s="306"/>
      <c r="K47" s="306"/>
      <c r="L47" s="307" t="s">
        <v>239</v>
      </c>
      <c r="O47" s="292">
        <v>3</v>
      </c>
    </row>
    <row r="48" spans="1:80">
      <c r="A48" s="301"/>
      <c r="B48" s="302"/>
      <c r="C48" s="303" t="s">
        <v>240</v>
      </c>
      <c r="D48" s="304"/>
      <c r="E48" s="304"/>
      <c r="F48" s="304"/>
      <c r="G48" s="305"/>
      <c r="I48" s="306"/>
      <c r="K48" s="306"/>
      <c r="L48" s="307" t="s">
        <v>240</v>
      </c>
      <c r="O48" s="292">
        <v>3</v>
      </c>
    </row>
    <row r="49" spans="1:80">
      <c r="A49" s="301"/>
      <c r="B49" s="302"/>
      <c r="C49" s="303" t="s">
        <v>241</v>
      </c>
      <c r="D49" s="304"/>
      <c r="E49" s="304"/>
      <c r="F49" s="304"/>
      <c r="G49" s="305"/>
      <c r="I49" s="306"/>
      <c r="K49" s="306"/>
      <c r="L49" s="307" t="s">
        <v>241</v>
      </c>
      <c r="O49" s="292">
        <v>3</v>
      </c>
    </row>
    <row r="50" spans="1:80">
      <c r="A50" s="301"/>
      <c r="B50" s="302"/>
      <c r="C50" s="303"/>
      <c r="D50" s="304"/>
      <c r="E50" s="304"/>
      <c r="F50" s="304"/>
      <c r="G50" s="305"/>
      <c r="I50" s="306"/>
      <c r="K50" s="306"/>
      <c r="L50" s="307"/>
      <c r="O50" s="292">
        <v>3</v>
      </c>
    </row>
    <row r="51" spans="1:80">
      <c r="A51" s="301"/>
      <c r="B51" s="308"/>
      <c r="C51" s="337" t="s">
        <v>229</v>
      </c>
      <c r="D51" s="310"/>
      <c r="E51" s="336">
        <v>0</v>
      </c>
      <c r="F51" s="312"/>
      <c r="G51" s="313"/>
      <c r="H51" s="314"/>
      <c r="I51" s="306"/>
      <c r="J51" s="315"/>
      <c r="K51" s="306"/>
      <c r="M51" s="307" t="s">
        <v>229</v>
      </c>
      <c r="O51" s="292"/>
    </row>
    <row r="52" spans="1:80">
      <c r="A52" s="301"/>
      <c r="B52" s="308"/>
      <c r="C52" s="337" t="s">
        <v>663</v>
      </c>
      <c r="D52" s="310"/>
      <c r="E52" s="336">
        <v>53.257599999999996</v>
      </c>
      <c r="F52" s="312"/>
      <c r="G52" s="313"/>
      <c r="H52" s="314"/>
      <c r="I52" s="306"/>
      <c r="J52" s="315"/>
      <c r="K52" s="306"/>
      <c r="M52" s="307" t="s">
        <v>663</v>
      </c>
      <c r="O52" s="292"/>
    </row>
    <row r="53" spans="1:80">
      <c r="A53" s="301"/>
      <c r="B53" s="308"/>
      <c r="C53" s="337" t="s">
        <v>664</v>
      </c>
      <c r="D53" s="310"/>
      <c r="E53" s="336">
        <v>-4.9770000000000003</v>
      </c>
      <c r="F53" s="312"/>
      <c r="G53" s="313"/>
      <c r="H53" s="314"/>
      <c r="I53" s="306"/>
      <c r="J53" s="315"/>
      <c r="K53" s="306"/>
      <c r="M53" s="307" t="s">
        <v>664</v>
      </c>
      <c r="O53" s="292"/>
    </row>
    <row r="54" spans="1:80">
      <c r="A54" s="301"/>
      <c r="B54" s="308"/>
      <c r="C54" s="337" t="s">
        <v>665</v>
      </c>
      <c r="D54" s="310"/>
      <c r="E54" s="336">
        <v>-14.22</v>
      </c>
      <c r="F54" s="312"/>
      <c r="G54" s="313"/>
      <c r="H54" s="314"/>
      <c r="I54" s="306"/>
      <c r="J54" s="315"/>
      <c r="K54" s="306"/>
      <c r="M54" s="307" t="s">
        <v>665</v>
      </c>
      <c r="O54" s="292"/>
    </row>
    <row r="55" spans="1:80">
      <c r="A55" s="301"/>
      <c r="B55" s="308"/>
      <c r="C55" s="337" t="s">
        <v>666</v>
      </c>
      <c r="D55" s="310"/>
      <c r="E55" s="336">
        <v>-4.05</v>
      </c>
      <c r="F55" s="312"/>
      <c r="G55" s="313"/>
      <c r="H55" s="314"/>
      <c r="I55" s="306"/>
      <c r="J55" s="315"/>
      <c r="K55" s="306"/>
      <c r="M55" s="307" t="s">
        <v>666</v>
      </c>
      <c r="O55" s="292"/>
    </row>
    <row r="56" spans="1:80">
      <c r="A56" s="301"/>
      <c r="B56" s="308"/>
      <c r="C56" s="337" t="s">
        <v>667</v>
      </c>
      <c r="D56" s="310"/>
      <c r="E56" s="336">
        <v>-1.89</v>
      </c>
      <c r="F56" s="312"/>
      <c r="G56" s="313"/>
      <c r="H56" s="314"/>
      <c r="I56" s="306"/>
      <c r="J56" s="315"/>
      <c r="K56" s="306"/>
      <c r="M56" s="307" t="s">
        <v>667</v>
      </c>
      <c r="O56" s="292"/>
    </row>
    <row r="57" spans="1:80">
      <c r="A57" s="301"/>
      <c r="B57" s="308"/>
      <c r="C57" s="337" t="s">
        <v>235</v>
      </c>
      <c r="D57" s="310"/>
      <c r="E57" s="336">
        <v>28.120599999999992</v>
      </c>
      <c r="F57" s="312"/>
      <c r="G57" s="313"/>
      <c r="H57" s="314"/>
      <c r="I57" s="306"/>
      <c r="J57" s="315"/>
      <c r="K57" s="306"/>
      <c r="M57" s="307" t="s">
        <v>235</v>
      </c>
      <c r="O57" s="292"/>
    </row>
    <row r="58" spans="1:80">
      <c r="A58" s="301"/>
      <c r="B58" s="308"/>
      <c r="C58" s="309" t="s">
        <v>669</v>
      </c>
      <c r="D58" s="310"/>
      <c r="E58" s="311">
        <v>11.248200000000001</v>
      </c>
      <c r="F58" s="312"/>
      <c r="G58" s="313"/>
      <c r="H58" s="314"/>
      <c r="I58" s="306"/>
      <c r="J58" s="315"/>
      <c r="K58" s="306"/>
      <c r="M58" s="307" t="s">
        <v>669</v>
      </c>
      <c r="O58" s="292"/>
    </row>
    <row r="59" spans="1:80">
      <c r="A59" s="293">
        <v>16</v>
      </c>
      <c r="B59" s="294" t="s">
        <v>243</v>
      </c>
      <c r="C59" s="295" t="s">
        <v>244</v>
      </c>
      <c r="D59" s="296" t="s">
        <v>109</v>
      </c>
      <c r="E59" s="297">
        <v>11.248200000000001</v>
      </c>
      <c r="F59" s="297">
        <v>0</v>
      </c>
      <c r="G59" s="298">
        <f>E59*F59</f>
        <v>0</v>
      </c>
      <c r="H59" s="299">
        <v>0</v>
      </c>
      <c r="I59" s="300">
        <f>E59*H59</f>
        <v>0</v>
      </c>
      <c r="J59" s="299">
        <v>0</v>
      </c>
      <c r="K59" s="300">
        <f>E59*J59</f>
        <v>0</v>
      </c>
      <c r="O59" s="292">
        <v>2</v>
      </c>
      <c r="AA59" s="261">
        <v>1</v>
      </c>
      <c r="AB59" s="261">
        <v>1</v>
      </c>
      <c r="AC59" s="261">
        <v>1</v>
      </c>
      <c r="AZ59" s="261">
        <v>1</v>
      </c>
      <c r="BA59" s="261">
        <f>IF(AZ59=1,G59,0)</f>
        <v>0</v>
      </c>
      <c r="BB59" s="261">
        <f>IF(AZ59=2,G59,0)</f>
        <v>0</v>
      </c>
      <c r="BC59" s="261">
        <f>IF(AZ59=3,G59,0)</f>
        <v>0</v>
      </c>
      <c r="BD59" s="261">
        <f>IF(AZ59=4,G59,0)</f>
        <v>0</v>
      </c>
      <c r="BE59" s="261">
        <f>IF(AZ59=5,G59,0)</f>
        <v>0</v>
      </c>
      <c r="CA59" s="292">
        <v>1</v>
      </c>
      <c r="CB59" s="292">
        <v>1</v>
      </c>
    </row>
    <row r="60" spans="1:80">
      <c r="A60" s="293">
        <v>17</v>
      </c>
      <c r="B60" s="294" t="s">
        <v>245</v>
      </c>
      <c r="C60" s="295" t="s">
        <v>246</v>
      </c>
      <c r="D60" s="296" t="s">
        <v>109</v>
      </c>
      <c r="E60" s="297">
        <v>2.8121</v>
      </c>
      <c r="F60" s="297">
        <v>0</v>
      </c>
      <c r="G60" s="298">
        <f>E60*F60</f>
        <v>0</v>
      </c>
      <c r="H60" s="299">
        <v>0</v>
      </c>
      <c r="I60" s="300">
        <f>E60*H60</f>
        <v>0</v>
      </c>
      <c r="J60" s="299">
        <v>0</v>
      </c>
      <c r="K60" s="300">
        <f>E60*J60</f>
        <v>0</v>
      </c>
      <c r="O60" s="292">
        <v>2</v>
      </c>
      <c r="AA60" s="261">
        <v>1</v>
      </c>
      <c r="AB60" s="261">
        <v>0</v>
      </c>
      <c r="AC60" s="261">
        <v>0</v>
      </c>
      <c r="AZ60" s="261">
        <v>1</v>
      </c>
      <c r="BA60" s="261">
        <f>IF(AZ60=1,G60,0)</f>
        <v>0</v>
      </c>
      <c r="BB60" s="261">
        <f>IF(AZ60=2,G60,0)</f>
        <v>0</v>
      </c>
      <c r="BC60" s="261">
        <f>IF(AZ60=3,G60,0)</f>
        <v>0</v>
      </c>
      <c r="BD60" s="261">
        <f>IF(AZ60=4,G60,0)</f>
        <v>0</v>
      </c>
      <c r="BE60" s="261">
        <f>IF(AZ60=5,G60,0)</f>
        <v>0</v>
      </c>
      <c r="CA60" s="292">
        <v>1</v>
      </c>
      <c r="CB60" s="292">
        <v>0</v>
      </c>
    </row>
    <row r="61" spans="1:80">
      <c r="A61" s="301"/>
      <c r="B61" s="308"/>
      <c r="C61" s="337" t="s">
        <v>229</v>
      </c>
      <c r="D61" s="310"/>
      <c r="E61" s="336">
        <v>0</v>
      </c>
      <c r="F61" s="312"/>
      <c r="G61" s="313"/>
      <c r="H61" s="314"/>
      <c r="I61" s="306"/>
      <c r="J61" s="315"/>
      <c r="K61" s="306"/>
      <c r="M61" s="307" t="s">
        <v>229</v>
      </c>
      <c r="O61" s="292"/>
    </row>
    <row r="62" spans="1:80">
      <c r="A62" s="301"/>
      <c r="B62" s="308"/>
      <c r="C62" s="337" t="s">
        <v>663</v>
      </c>
      <c r="D62" s="310"/>
      <c r="E62" s="336">
        <v>53.257599999999996</v>
      </c>
      <c r="F62" s="312"/>
      <c r="G62" s="313"/>
      <c r="H62" s="314"/>
      <c r="I62" s="306"/>
      <c r="J62" s="315"/>
      <c r="K62" s="306"/>
      <c r="M62" s="307" t="s">
        <v>663</v>
      </c>
      <c r="O62" s="292"/>
    </row>
    <row r="63" spans="1:80">
      <c r="A63" s="301"/>
      <c r="B63" s="308"/>
      <c r="C63" s="337" t="s">
        <v>664</v>
      </c>
      <c r="D63" s="310"/>
      <c r="E63" s="336">
        <v>-4.9770000000000003</v>
      </c>
      <c r="F63" s="312"/>
      <c r="G63" s="313"/>
      <c r="H63" s="314"/>
      <c r="I63" s="306"/>
      <c r="J63" s="315"/>
      <c r="K63" s="306"/>
      <c r="M63" s="307" t="s">
        <v>664</v>
      </c>
      <c r="O63" s="292"/>
    </row>
    <row r="64" spans="1:80">
      <c r="A64" s="301"/>
      <c r="B64" s="308"/>
      <c r="C64" s="337" t="s">
        <v>665</v>
      </c>
      <c r="D64" s="310"/>
      <c r="E64" s="336">
        <v>-14.22</v>
      </c>
      <c r="F64" s="312"/>
      <c r="G64" s="313"/>
      <c r="H64" s="314"/>
      <c r="I64" s="306"/>
      <c r="J64" s="315"/>
      <c r="K64" s="306"/>
      <c r="M64" s="307" t="s">
        <v>665</v>
      </c>
      <c r="O64" s="292"/>
    </row>
    <row r="65" spans="1:80">
      <c r="A65" s="301"/>
      <c r="B65" s="308"/>
      <c r="C65" s="337" t="s">
        <v>666</v>
      </c>
      <c r="D65" s="310"/>
      <c r="E65" s="336">
        <v>-4.05</v>
      </c>
      <c r="F65" s="312"/>
      <c r="G65" s="313"/>
      <c r="H65" s="314"/>
      <c r="I65" s="306"/>
      <c r="J65" s="315"/>
      <c r="K65" s="306"/>
      <c r="M65" s="307" t="s">
        <v>666</v>
      </c>
      <c r="O65" s="292"/>
    </row>
    <row r="66" spans="1:80">
      <c r="A66" s="301"/>
      <c r="B66" s="308"/>
      <c r="C66" s="337" t="s">
        <v>667</v>
      </c>
      <c r="D66" s="310"/>
      <c r="E66" s="336">
        <v>-1.89</v>
      </c>
      <c r="F66" s="312"/>
      <c r="G66" s="313"/>
      <c r="H66" s="314"/>
      <c r="I66" s="306"/>
      <c r="J66" s="315"/>
      <c r="K66" s="306"/>
      <c r="M66" s="307" t="s">
        <v>667</v>
      </c>
      <c r="O66" s="292"/>
    </row>
    <row r="67" spans="1:80">
      <c r="A67" s="301"/>
      <c r="B67" s="308"/>
      <c r="C67" s="337" t="s">
        <v>235</v>
      </c>
      <c r="D67" s="310"/>
      <c r="E67" s="336">
        <v>28.120599999999992</v>
      </c>
      <c r="F67" s="312"/>
      <c r="G67" s="313"/>
      <c r="H67" s="314"/>
      <c r="I67" s="306"/>
      <c r="J67" s="315"/>
      <c r="K67" s="306"/>
      <c r="M67" s="307" t="s">
        <v>235</v>
      </c>
      <c r="O67" s="292"/>
    </row>
    <row r="68" spans="1:80">
      <c r="A68" s="301"/>
      <c r="B68" s="308"/>
      <c r="C68" s="309" t="s">
        <v>670</v>
      </c>
      <c r="D68" s="310"/>
      <c r="E68" s="311">
        <v>2.8121</v>
      </c>
      <c r="F68" s="312"/>
      <c r="G68" s="313"/>
      <c r="H68" s="314"/>
      <c r="I68" s="306"/>
      <c r="J68" s="315"/>
      <c r="K68" s="306"/>
      <c r="M68" s="307" t="s">
        <v>670</v>
      </c>
      <c r="O68" s="292"/>
    </row>
    <row r="69" spans="1:80">
      <c r="A69" s="293">
        <v>18</v>
      </c>
      <c r="B69" s="294" t="s">
        <v>248</v>
      </c>
      <c r="C69" s="295" t="s">
        <v>249</v>
      </c>
      <c r="D69" s="296" t="s">
        <v>109</v>
      </c>
      <c r="E69" s="297">
        <v>2.8121</v>
      </c>
      <c r="F69" s="297">
        <v>0</v>
      </c>
      <c r="G69" s="298">
        <f>E69*F69</f>
        <v>0</v>
      </c>
      <c r="H69" s="299">
        <v>0</v>
      </c>
      <c r="I69" s="300">
        <f>E69*H69</f>
        <v>0</v>
      </c>
      <c r="J69" s="299">
        <v>0</v>
      </c>
      <c r="K69" s="300">
        <f>E69*J69</f>
        <v>0</v>
      </c>
      <c r="O69" s="292">
        <v>2</v>
      </c>
      <c r="AA69" s="261">
        <v>1</v>
      </c>
      <c r="AB69" s="261">
        <v>1</v>
      </c>
      <c r="AC69" s="261">
        <v>1</v>
      </c>
      <c r="AZ69" s="261">
        <v>1</v>
      </c>
      <c r="BA69" s="261">
        <f>IF(AZ69=1,G69,0)</f>
        <v>0</v>
      </c>
      <c r="BB69" s="261">
        <f>IF(AZ69=2,G69,0)</f>
        <v>0</v>
      </c>
      <c r="BC69" s="261">
        <f>IF(AZ69=3,G69,0)</f>
        <v>0</v>
      </c>
      <c r="BD69" s="261">
        <f>IF(AZ69=4,G69,0)</f>
        <v>0</v>
      </c>
      <c r="BE69" s="261">
        <f>IF(AZ69=5,G69,0)</f>
        <v>0</v>
      </c>
      <c r="CA69" s="292">
        <v>1</v>
      </c>
      <c r="CB69" s="292">
        <v>1</v>
      </c>
    </row>
    <row r="70" spans="1:80">
      <c r="A70" s="293">
        <v>19</v>
      </c>
      <c r="B70" s="294" t="s">
        <v>250</v>
      </c>
      <c r="C70" s="295" t="s">
        <v>251</v>
      </c>
      <c r="D70" s="296" t="s">
        <v>109</v>
      </c>
      <c r="E70" s="297">
        <v>7.11</v>
      </c>
      <c r="F70" s="297">
        <v>0</v>
      </c>
      <c r="G70" s="298">
        <f>E70*F70</f>
        <v>0</v>
      </c>
      <c r="H70" s="299">
        <v>0</v>
      </c>
      <c r="I70" s="300">
        <f>E70*H70</f>
        <v>0</v>
      </c>
      <c r="J70" s="299">
        <v>0</v>
      </c>
      <c r="K70" s="300">
        <f>E70*J70</f>
        <v>0</v>
      </c>
      <c r="O70" s="292">
        <v>2</v>
      </c>
      <c r="AA70" s="261">
        <v>1</v>
      </c>
      <c r="AB70" s="261">
        <v>1</v>
      </c>
      <c r="AC70" s="261">
        <v>1</v>
      </c>
      <c r="AZ70" s="261">
        <v>1</v>
      </c>
      <c r="BA70" s="261">
        <f>IF(AZ70=1,G70,0)</f>
        <v>0</v>
      </c>
      <c r="BB70" s="261">
        <f>IF(AZ70=2,G70,0)</f>
        <v>0</v>
      </c>
      <c r="BC70" s="261">
        <f>IF(AZ70=3,G70,0)</f>
        <v>0</v>
      </c>
      <c r="BD70" s="261">
        <f>IF(AZ70=4,G70,0)</f>
        <v>0</v>
      </c>
      <c r="BE70" s="261">
        <f>IF(AZ70=5,G70,0)</f>
        <v>0</v>
      </c>
      <c r="CA70" s="292">
        <v>1</v>
      </c>
      <c r="CB70" s="292">
        <v>1</v>
      </c>
    </row>
    <row r="71" spans="1:80">
      <c r="A71" s="301"/>
      <c r="B71" s="302"/>
      <c r="C71" s="303"/>
      <c r="D71" s="304"/>
      <c r="E71" s="304"/>
      <c r="F71" s="304"/>
      <c r="G71" s="305"/>
      <c r="I71" s="306"/>
      <c r="K71" s="306"/>
      <c r="L71" s="307"/>
      <c r="O71" s="292">
        <v>3</v>
      </c>
    </row>
    <row r="72" spans="1:80">
      <c r="A72" s="301"/>
      <c r="B72" s="308"/>
      <c r="C72" s="309" t="s">
        <v>671</v>
      </c>
      <c r="D72" s="310"/>
      <c r="E72" s="311">
        <v>7.11</v>
      </c>
      <c r="F72" s="312"/>
      <c r="G72" s="313"/>
      <c r="H72" s="314"/>
      <c r="I72" s="306"/>
      <c r="J72" s="315"/>
      <c r="K72" s="306"/>
      <c r="M72" s="307" t="s">
        <v>671</v>
      </c>
      <c r="O72" s="292"/>
    </row>
    <row r="73" spans="1:80">
      <c r="A73" s="316"/>
      <c r="B73" s="317" t="s">
        <v>99</v>
      </c>
      <c r="C73" s="318" t="s">
        <v>218</v>
      </c>
      <c r="D73" s="319"/>
      <c r="E73" s="320"/>
      <c r="F73" s="321"/>
      <c r="G73" s="322">
        <f>SUM(G30:G72)</f>
        <v>0</v>
      </c>
      <c r="H73" s="323"/>
      <c r="I73" s="324">
        <f>SUM(I30:I72)</f>
        <v>0</v>
      </c>
      <c r="J73" s="323"/>
      <c r="K73" s="324">
        <f>SUM(K30:K72)</f>
        <v>0</v>
      </c>
      <c r="O73" s="292">
        <v>4</v>
      </c>
      <c r="BA73" s="325">
        <f>SUM(BA30:BA72)</f>
        <v>0</v>
      </c>
      <c r="BB73" s="325">
        <f>SUM(BB30:BB72)</f>
        <v>0</v>
      </c>
      <c r="BC73" s="325">
        <f>SUM(BC30:BC72)</f>
        <v>0</v>
      </c>
      <c r="BD73" s="325">
        <f>SUM(BD30:BD72)</f>
        <v>0</v>
      </c>
      <c r="BE73" s="325">
        <f>SUM(BE30:BE72)</f>
        <v>0</v>
      </c>
    </row>
    <row r="74" spans="1:80">
      <c r="A74" s="282" t="s">
        <v>97</v>
      </c>
      <c r="B74" s="283" t="s">
        <v>253</v>
      </c>
      <c r="C74" s="284" t="s">
        <v>254</v>
      </c>
      <c r="D74" s="285"/>
      <c r="E74" s="286"/>
      <c r="F74" s="286"/>
      <c r="G74" s="287"/>
      <c r="H74" s="288"/>
      <c r="I74" s="289"/>
      <c r="J74" s="290"/>
      <c r="K74" s="291"/>
      <c r="O74" s="292">
        <v>1</v>
      </c>
    </row>
    <row r="75" spans="1:80">
      <c r="A75" s="293">
        <v>20</v>
      </c>
      <c r="B75" s="294" t="s">
        <v>256</v>
      </c>
      <c r="C75" s="295" t="s">
        <v>257</v>
      </c>
      <c r="D75" s="296" t="s">
        <v>109</v>
      </c>
      <c r="E75" s="297">
        <v>39.037599999999998</v>
      </c>
      <c r="F75" s="297">
        <v>0</v>
      </c>
      <c r="G75" s="298">
        <f>E75*F75</f>
        <v>0</v>
      </c>
      <c r="H75" s="299">
        <v>0</v>
      </c>
      <c r="I75" s="300">
        <f>E75*H75</f>
        <v>0</v>
      </c>
      <c r="J75" s="299">
        <v>0</v>
      </c>
      <c r="K75" s="300">
        <f>E75*J75</f>
        <v>0</v>
      </c>
      <c r="O75" s="292">
        <v>2</v>
      </c>
      <c r="AA75" s="261">
        <v>1</v>
      </c>
      <c r="AB75" s="261">
        <v>1</v>
      </c>
      <c r="AC75" s="261">
        <v>1</v>
      </c>
      <c r="AZ75" s="261">
        <v>1</v>
      </c>
      <c r="BA75" s="261">
        <f>IF(AZ75=1,G75,0)</f>
        <v>0</v>
      </c>
      <c r="BB75" s="261">
        <f>IF(AZ75=2,G75,0)</f>
        <v>0</v>
      </c>
      <c r="BC75" s="261">
        <f>IF(AZ75=3,G75,0)</f>
        <v>0</v>
      </c>
      <c r="BD75" s="261">
        <f>IF(AZ75=4,G75,0)</f>
        <v>0</v>
      </c>
      <c r="BE75" s="261">
        <f>IF(AZ75=5,G75,0)</f>
        <v>0</v>
      </c>
      <c r="CA75" s="292">
        <v>1</v>
      </c>
      <c r="CB75" s="292">
        <v>1</v>
      </c>
    </row>
    <row r="76" spans="1:80">
      <c r="A76" s="301"/>
      <c r="B76" s="308"/>
      <c r="C76" s="309" t="s">
        <v>663</v>
      </c>
      <c r="D76" s="310"/>
      <c r="E76" s="311">
        <v>53.257599999999996</v>
      </c>
      <c r="F76" s="312"/>
      <c r="G76" s="313"/>
      <c r="H76" s="314"/>
      <c r="I76" s="306"/>
      <c r="J76" s="315"/>
      <c r="K76" s="306"/>
      <c r="M76" s="307" t="s">
        <v>663</v>
      </c>
      <c r="O76" s="292"/>
    </row>
    <row r="77" spans="1:80">
      <c r="A77" s="301"/>
      <c r="B77" s="308"/>
      <c r="C77" s="309" t="s">
        <v>665</v>
      </c>
      <c r="D77" s="310"/>
      <c r="E77" s="311">
        <v>-14.22</v>
      </c>
      <c r="F77" s="312"/>
      <c r="G77" s="313"/>
      <c r="H77" s="314"/>
      <c r="I77" s="306"/>
      <c r="J77" s="315"/>
      <c r="K77" s="306"/>
      <c r="M77" s="307" t="s">
        <v>665</v>
      </c>
      <c r="O77" s="292"/>
    </row>
    <row r="78" spans="1:80">
      <c r="A78" s="293">
        <v>21</v>
      </c>
      <c r="B78" s="294" t="s">
        <v>258</v>
      </c>
      <c r="C78" s="295" t="s">
        <v>259</v>
      </c>
      <c r="D78" s="296" t="s">
        <v>109</v>
      </c>
      <c r="E78" s="297">
        <v>37.957599999999999</v>
      </c>
      <c r="F78" s="297">
        <v>0</v>
      </c>
      <c r="G78" s="298">
        <f>E78*F78</f>
        <v>0</v>
      </c>
      <c r="H78" s="299">
        <v>0</v>
      </c>
      <c r="I78" s="300">
        <f>E78*H78</f>
        <v>0</v>
      </c>
      <c r="J78" s="299">
        <v>0</v>
      </c>
      <c r="K78" s="300">
        <f>E78*J78</f>
        <v>0</v>
      </c>
      <c r="O78" s="292">
        <v>2</v>
      </c>
      <c r="AA78" s="261">
        <v>1</v>
      </c>
      <c r="AB78" s="261">
        <v>1</v>
      </c>
      <c r="AC78" s="261">
        <v>1</v>
      </c>
      <c r="AZ78" s="261">
        <v>1</v>
      </c>
      <c r="BA78" s="261">
        <f>IF(AZ78=1,G78,0)</f>
        <v>0</v>
      </c>
      <c r="BB78" s="261">
        <f>IF(AZ78=2,G78,0)</f>
        <v>0</v>
      </c>
      <c r="BC78" s="261">
        <f>IF(AZ78=3,G78,0)</f>
        <v>0</v>
      </c>
      <c r="BD78" s="261">
        <f>IF(AZ78=4,G78,0)</f>
        <v>0</v>
      </c>
      <c r="BE78" s="261">
        <f>IF(AZ78=5,G78,0)</f>
        <v>0</v>
      </c>
      <c r="CA78" s="292">
        <v>1</v>
      </c>
      <c r="CB78" s="292">
        <v>1</v>
      </c>
    </row>
    <row r="79" spans="1:80">
      <c r="A79" s="301"/>
      <c r="B79" s="308"/>
      <c r="C79" s="309" t="s">
        <v>672</v>
      </c>
      <c r="D79" s="310"/>
      <c r="E79" s="311">
        <v>7.11</v>
      </c>
      <c r="F79" s="312"/>
      <c r="G79" s="313"/>
      <c r="H79" s="314"/>
      <c r="I79" s="306"/>
      <c r="J79" s="315"/>
      <c r="K79" s="306"/>
      <c r="M79" s="307" t="s">
        <v>672</v>
      </c>
      <c r="O79" s="292"/>
    </row>
    <row r="80" spans="1:80">
      <c r="A80" s="301"/>
      <c r="B80" s="308"/>
      <c r="C80" s="309" t="s">
        <v>673</v>
      </c>
      <c r="D80" s="310"/>
      <c r="E80" s="311">
        <v>53.257599999999996</v>
      </c>
      <c r="F80" s="312"/>
      <c r="G80" s="313"/>
      <c r="H80" s="314"/>
      <c r="I80" s="306"/>
      <c r="J80" s="315"/>
      <c r="K80" s="306"/>
      <c r="M80" s="307" t="s">
        <v>673</v>
      </c>
      <c r="O80" s="292"/>
    </row>
    <row r="81" spans="1:80">
      <c r="A81" s="301"/>
      <c r="B81" s="308"/>
      <c r="C81" s="337" t="s">
        <v>229</v>
      </c>
      <c r="D81" s="310"/>
      <c r="E81" s="336">
        <v>0</v>
      </c>
      <c r="F81" s="312"/>
      <c r="G81" s="313"/>
      <c r="H81" s="314"/>
      <c r="I81" s="306"/>
      <c r="J81" s="315"/>
      <c r="K81" s="306"/>
      <c r="M81" s="307" t="s">
        <v>229</v>
      </c>
      <c r="O81" s="292"/>
    </row>
    <row r="82" spans="1:80">
      <c r="A82" s="301"/>
      <c r="B82" s="308"/>
      <c r="C82" s="337" t="s">
        <v>665</v>
      </c>
      <c r="D82" s="310"/>
      <c r="E82" s="336">
        <v>-14.22</v>
      </c>
      <c r="F82" s="312"/>
      <c r="G82" s="313"/>
      <c r="H82" s="314"/>
      <c r="I82" s="306"/>
      <c r="J82" s="315"/>
      <c r="K82" s="306"/>
      <c r="M82" s="307" t="s">
        <v>665</v>
      </c>
      <c r="O82" s="292"/>
    </row>
    <row r="83" spans="1:80">
      <c r="A83" s="301"/>
      <c r="B83" s="308"/>
      <c r="C83" s="337" t="s">
        <v>666</v>
      </c>
      <c r="D83" s="310"/>
      <c r="E83" s="336">
        <v>-4.05</v>
      </c>
      <c r="F83" s="312"/>
      <c r="G83" s="313"/>
      <c r="H83" s="314"/>
      <c r="I83" s="306"/>
      <c r="J83" s="315"/>
      <c r="K83" s="306"/>
      <c r="M83" s="307" t="s">
        <v>666</v>
      </c>
      <c r="O83" s="292"/>
    </row>
    <row r="84" spans="1:80">
      <c r="A84" s="301"/>
      <c r="B84" s="308"/>
      <c r="C84" s="337" t="s">
        <v>674</v>
      </c>
      <c r="D84" s="310"/>
      <c r="E84" s="336">
        <v>-4.1399999999999997</v>
      </c>
      <c r="F84" s="312"/>
      <c r="G84" s="313"/>
      <c r="H84" s="314"/>
      <c r="I84" s="306"/>
      <c r="J84" s="315"/>
      <c r="K84" s="306"/>
      <c r="M84" s="307" t="s">
        <v>674</v>
      </c>
      <c r="O84" s="292"/>
    </row>
    <row r="85" spans="1:80">
      <c r="A85" s="301"/>
      <c r="B85" s="308"/>
      <c r="C85" s="337" t="s">
        <v>235</v>
      </c>
      <c r="D85" s="310"/>
      <c r="E85" s="336">
        <v>-22.41</v>
      </c>
      <c r="F85" s="312"/>
      <c r="G85" s="313"/>
      <c r="H85" s="314"/>
      <c r="I85" s="306"/>
      <c r="J85" s="315"/>
      <c r="K85" s="306"/>
      <c r="M85" s="307" t="s">
        <v>235</v>
      </c>
      <c r="O85" s="292"/>
    </row>
    <row r="86" spans="1:80">
      <c r="A86" s="301"/>
      <c r="B86" s="308"/>
      <c r="C86" s="309" t="s">
        <v>675</v>
      </c>
      <c r="D86" s="310"/>
      <c r="E86" s="311">
        <v>-22.41</v>
      </c>
      <c r="F86" s="312"/>
      <c r="G86" s="313"/>
      <c r="H86" s="314"/>
      <c r="I86" s="306"/>
      <c r="J86" s="315"/>
      <c r="K86" s="306"/>
      <c r="M86" s="307" t="s">
        <v>675</v>
      </c>
      <c r="O86" s="292"/>
    </row>
    <row r="87" spans="1:80">
      <c r="A87" s="316"/>
      <c r="B87" s="317" t="s">
        <v>99</v>
      </c>
      <c r="C87" s="318" t="s">
        <v>255</v>
      </c>
      <c r="D87" s="319"/>
      <c r="E87" s="320"/>
      <c r="F87" s="321"/>
      <c r="G87" s="322">
        <f>SUM(G74:G86)</f>
        <v>0</v>
      </c>
      <c r="H87" s="323"/>
      <c r="I87" s="324">
        <f>SUM(I74:I86)</f>
        <v>0</v>
      </c>
      <c r="J87" s="323"/>
      <c r="K87" s="324">
        <f>SUM(K74:K86)</f>
        <v>0</v>
      </c>
      <c r="O87" s="292">
        <v>4</v>
      </c>
      <c r="BA87" s="325">
        <f>SUM(BA74:BA86)</f>
        <v>0</v>
      </c>
      <c r="BB87" s="325">
        <f>SUM(BB74:BB86)</f>
        <v>0</v>
      </c>
      <c r="BC87" s="325">
        <f>SUM(BC74:BC86)</f>
        <v>0</v>
      </c>
      <c r="BD87" s="325">
        <f>SUM(BD74:BD86)</f>
        <v>0</v>
      </c>
      <c r="BE87" s="325">
        <f>SUM(BE74:BE86)</f>
        <v>0</v>
      </c>
    </row>
    <row r="88" spans="1:80">
      <c r="A88" s="282" t="s">
        <v>97</v>
      </c>
      <c r="B88" s="283" t="s">
        <v>264</v>
      </c>
      <c r="C88" s="284" t="s">
        <v>265</v>
      </c>
      <c r="D88" s="285"/>
      <c r="E88" s="286"/>
      <c r="F88" s="286"/>
      <c r="G88" s="287"/>
      <c r="H88" s="288"/>
      <c r="I88" s="289"/>
      <c r="J88" s="290"/>
      <c r="K88" s="291"/>
      <c r="O88" s="292">
        <v>1</v>
      </c>
    </row>
    <row r="89" spans="1:80">
      <c r="A89" s="293">
        <v>22</v>
      </c>
      <c r="B89" s="294" t="s">
        <v>267</v>
      </c>
      <c r="C89" s="295" t="s">
        <v>268</v>
      </c>
      <c r="D89" s="296" t="s">
        <v>109</v>
      </c>
      <c r="E89" s="297">
        <v>37.957599999999999</v>
      </c>
      <c r="F89" s="297">
        <v>0</v>
      </c>
      <c r="G89" s="298">
        <f>E89*F89</f>
        <v>0</v>
      </c>
      <c r="H89" s="299">
        <v>0</v>
      </c>
      <c r="I89" s="300">
        <f>E89*H89</f>
        <v>0</v>
      </c>
      <c r="J89" s="299">
        <v>0</v>
      </c>
      <c r="K89" s="300">
        <f>E89*J89</f>
        <v>0</v>
      </c>
      <c r="O89" s="292">
        <v>2</v>
      </c>
      <c r="AA89" s="261">
        <v>1</v>
      </c>
      <c r="AB89" s="261">
        <v>1</v>
      </c>
      <c r="AC89" s="261">
        <v>1</v>
      </c>
      <c r="AZ89" s="261">
        <v>1</v>
      </c>
      <c r="BA89" s="261">
        <f>IF(AZ89=1,G89,0)</f>
        <v>0</v>
      </c>
      <c r="BB89" s="261">
        <f>IF(AZ89=2,G89,0)</f>
        <v>0</v>
      </c>
      <c r="BC89" s="261">
        <f>IF(AZ89=3,G89,0)</f>
        <v>0</v>
      </c>
      <c r="BD89" s="261">
        <f>IF(AZ89=4,G89,0)</f>
        <v>0</v>
      </c>
      <c r="BE89" s="261">
        <f>IF(AZ89=5,G89,0)</f>
        <v>0</v>
      </c>
      <c r="CA89" s="292">
        <v>1</v>
      </c>
      <c r="CB89" s="292">
        <v>1</v>
      </c>
    </row>
    <row r="90" spans="1:80" ht="22.5">
      <c r="A90" s="293">
        <v>23</v>
      </c>
      <c r="B90" s="294" t="s">
        <v>269</v>
      </c>
      <c r="C90" s="295" t="s">
        <v>270</v>
      </c>
      <c r="D90" s="296" t="s">
        <v>109</v>
      </c>
      <c r="E90" s="297">
        <v>29.714600000000001</v>
      </c>
      <c r="F90" s="297">
        <v>0</v>
      </c>
      <c r="G90" s="298">
        <f>E90*F90</f>
        <v>0</v>
      </c>
      <c r="H90" s="299">
        <v>1.837</v>
      </c>
      <c r="I90" s="300">
        <f>E90*H90</f>
        <v>54.585720199999997</v>
      </c>
      <c r="J90" s="299">
        <v>0</v>
      </c>
      <c r="K90" s="300">
        <f>E90*J90</f>
        <v>0</v>
      </c>
      <c r="O90" s="292">
        <v>2</v>
      </c>
      <c r="AA90" s="261">
        <v>1</v>
      </c>
      <c r="AB90" s="261">
        <v>1</v>
      </c>
      <c r="AC90" s="261">
        <v>1</v>
      </c>
      <c r="AZ90" s="261">
        <v>1</v>
      </c>
      <c r="BA90" s="261">
        <f>IF(AZ90=1,G90,0)</f>
        <v>0</v>
      </c>
      <c r="BB90" s="261">
        <f>IF(AZ90=2,G90,0)</f>
        <v>0</v>
      </c>
      <c r="BC90" s="261">
        <f>IF(AZ90=3,G90,0)</f>
        <v>0</v>
      </c>
      <c r="BD90" s="261">
        <f>IF(AZ90=4,G90,0)</f>
        <v>0</v>
      </c>
      <c r="BE90" s="261">
        <f>IF(AZ90=5,G90,0)</f>
        <v>0</v>
      </c>
      <c r="CA90" s="292">
        <v>1</v>
      </c>
      <c r="CB90" s="292">
        <v>1</v>
      </c>
    </row>
    <row r="91" spans="1:80">
      <c r="A91" s="301"/>
      <c r="B91" s="308"/>
      <c r="C91" s="309" t="s">
        <v>676</v>
      </c>
      <c r="D91" s="310"/>
      <c r="E91" s="311">
        <v>53.257599999999996</v>
      </c>
      <c r="F91" s="312"/>
      <c r="G91" s="313"/>
      <c r="H91" s="314"/>
      <c r="I91" s="306"/>
      <c r="J91" s="315"/>
      <c r="K91" s="306"/>
      <c r="M91" s="307" t="s">
        <v>676</v>
      </c>
      <c r="O91" s="292"/>
    </row>
    <row r="92" spans="1:80">
      <c r="A92" s="301"/>
      <c r="B92" s="308"/>
      <c r="C92" s="309" t="s">
        <v>272</v>
      </c>
      <c r="D92" s="310"/>
      <c r="E92" s="311">
        <v>-8.5015000000000001</v>
      </c>
      <c r="F92" s="312"/>
      <c r="G92" s="313"/>
      <c r="H92" s="314"/>
      <c r="I92" s="306"/>
      <c r="J92" s="315"/>
      <c r="K92" s="306"/>
      <c r="M92" s="307" t="s">
        <v>272</v>
      </c>
      <c r="O92" s="292"/>
    </row>
    <row r="93" spans="1:80">
      <c r="A93" s="301"/>
      <c r="B93" s="308"/>
      <c r="C93" s="309" t="s">
        <v>677</v>
      </c>
      <c r="D93" s="310"/>
      <c r="E93" s="311">
        <v>-2.3304999999999998</v>
      </c>
      <c r="F93" s="312"/>
      <c r="G93" s="313"/>
      <c r="H93" s="314"/>
      <c r="I93" s="306"/>
      <c r="J93" s="315"/>
      <c r="K93" s="306"/>
      <c r="M93" s="307" t="s">
        <v>677</v>
      </c>
      <c r="O93" s="292"/>
    </row>
    <row r="94" spans="1:80">
      <c r="A94" s="301"/>
      <c r="B94" s="308"/>
      <c r="C94" s="309" t="s">
        <v>678</v>
      </c>
      <c r="D94" s="310"/>
      <c r="E94" s="311">
        <v>-2.3304999999999998</v>
      </c>
      <c r="F94" s="312"/>
      <c r="G94" s="313"/>
      <c r="H94" s="314"/>
      <c r="I94" s="306"/>
      <c r="J94" s="315"/>
      <c r="K94" s="306"/>
      <c r="M94" s="307" t="s">
        <v>678</v>
      </c>
      <c r="O94" s="292"/>
    </row>
    <row r="95" spans="1:80">
      <c r="A95" s="301"/>
      <c r="B95" s="308"/>
      <c r="C95" s="309" t="s">
        <v>679</v>
      </c>
      <c r="D95" s="310"/>
      <c r="E95" s="311">
        <v>-2.3304999999999998</v>
      </c>
      <c r="F95" s="312"/>
      <c r="G95" s="313"/>
      <c r="H95" s="314"/>
      <c r="I95" s="306"/>
      <c r="J95" s="315"/>
      <c r="K95" s="306"/>
      <c r="M95" s="307" t="s">
        <v>679</v>
      </c>
      <c r="O95" s="292"/>
    </row>
    <row r="96" spans="1:80">
      <c r="A96" s="301"/>
      <c r="B96" s="308"/>
      <c r="C96" s="309" t="s">
        <v>680</v>
      </c>
      <c r="D96" s="310"/>
      <c r="E96" s="311">
        <v>-8.0500000000000007</v>
      </c>
      <c r="F96" s="312"/>
      <c r="G96" s="313"/>
      <c r="H96" s="314"/>
      <c r="I96" s="306"/>
      <c r="J96" s="315"/>
      <c r="K96" s="306"/>
      <c r="M96" s="307" t="s">
        <v>680</v>
      </c>
      <c r="O96" s="292"/>
    </row>
    <row r="97" spans="1:80">
      <c r="A97" s="316"/>
      <c r="B97" s="317" t="s">
        <v>99</v>
      </c>
      <c r="C97" s="318" t="s">
        <v>266</v>
      </c>
      <c r="D97" s="319"/>
      <c r="E97" s="320"/>
      <c r="F97" s="321"/>
      <c r="G97" s="322">
        <f>SUM(G88:G96)</f>
        <v>0</v>
      </c>
      <c r="H97" s="323"/>
      <c r="I97" s="324">
        <f>SUM(I88:I96)</f>
        <v>54.585720199999997</v>
      </c>
      <c r="J97" s="323"/>
      <c r="K97" s="324">
        <f>SUM(K88:K96)</f>
        <v>0</v>
      </c>
      <c r="O97" s="292">
        <v>4</v>
      </c>
      <c r="BA97" s="325">
        <f>SUM(BA88:BA96)</f>
        <v>0</v>
      </c>
      <c r="BB97" s="325">
        <f>SUM(BB88:BB96)</f>
        <v>0</v>
      </c>
      <c r="BC97" s="325">
        <f>SUM(BC88:BC96)</f>
        <v>0</v>
      </c>
      <c r="BD97" s="325">
        <f>SUM(BD88:BD96)</f>
        <v>0</v>
      </c>
      <c r="BE97" s="325">
        <f>SUM(BE88:BE96)</f>
        <v>0</v>
      </c>
    </row>
    <row r="98" spans="1:80">
      <c r="A98" s="282" t="s">
        <v>97</v>
      </c>
      <c r="B98" s="283" t="s">
        <v>277</v>
      </c>
      <c r="C98" s="284" t="s">
        <v>278</v>
      </c>
      <c r="D98" s="285"/>
      <c r="E98" s="286"/>
      <c r="F98" s="286"/>
      <c r="G98" s="287"/>
      <c r="H98" s="288"/>
      <c r="I98" s="289"/>
      <c r="J98" s="290"/>
      <c r="K98" s="291"/>
      <c r="O98" s="292">
        <v>1</v>
      </c>
    </row>
    <row r="99" spans="1:80">
      <c r="A99" s="293">
        <v>24</v>
      </c>
      <c r="B99" s="294" t="s">
        <v>280</v>
      </c>
      <c r="C99" s="295" t="s">
        <v>281</v>
      </c>
      <c r="D99" s="296" t="s">
        <v>176</v>
      </c>
      <c r="E99" s="297">
        <v>4.5</v>
      </c>
      <c r="F99" s="297">
        <v>0</v>
      </c>
      <c r="G99" s="298">
        <f>E99*F99</f>
        <v>0</v>
      </c>
      <c r="H99" s="299">
        <v>0</v>
      </c>
      <c r="I99" s="300">
        <f>E99*H99</f>
        <v>0</v>
      </c>
      <c r="J99" s="299">
        <v>0</v>
      </c>
      <c r="K99" s="300">
        <f>E99*J99</f>
        <v>0</v>
      </c>
      <c r="O99" s="292">
        <v>2</v>
      </c>
      <c r="AA99" s="261">
        <v>1</v>
      </c>
      <c r="AB99" s="261">
        <v>0</v>
      </c>
      <c r="AC99" s="261">
        <v>0</v>
      </c>
      <c r="AZ99" s="261">
        <v>1</v>
      </c>
      <c r="BA99" s="261">
        <f>IF(AZ99=1,G99,0)</f>
        <v>0</v>
      </c>
      <c r="BB99" s="261">
        <f>IF(AZ99=2,G99,0)</f>
        <v>0</v>
      </c>
      <c r="BC99" s="261">
        <f>IF(AZ99=3,G99,0)</f>
        <v>0</v>
      </c>
      <c r="BD99" s="261">
        <f>IF(AZ99=4,G99,0)</f>
        <v>0</v>
      </c>
      <c r="BE99" s="261">
        <f>IF(AZ99=5,G99,0)</f>
        <v>0</v>
      </c>
      <c r="CA99" s="292">
        <v>1</v>
      </c>
      <c r="CB99" s="292">
        <v>0</v>
      </c>
    </row>
    <row r="100" spans="1:80">
      <c r="A100" s="293">
        <v>25</v>
      </c>
      <c r="B100" s="294" t="s">
        <v>282</v>
      </c>
      <c r="C100" s="295" t="s">
        <v>283</v>
      </c>
      <c r="D100" s="296" t="s">
        <v>176</v>
      </c>
      <c r="E100" s="297">
        <v>27.5</v>
      </c>
      <c r="F100" s="297">
        <v>0</v>
      </c>
      <c r="G100" s="298">
        <f>E100*F100</f>
        <v>0</v>
      </c>
      <c r="H100" s="299">
        <v>0</v>
      </c>
      <c r="I100" s="300">
        <f>E100*H100</f>
        <v>0</v>
      </c>
      <c r="J100" s="299">
        <v>0</v>
      </c>
      <c r="K100" s="300">
        <f>E100*J100</f>
        <v>0</v>
      </c>
      <c r="O100" s="292">
        <v>2</v>
      </c>
      <c r="AA100" s="261">
        <v>1</v>
      </c>
      <c r="AB100" s="261">
        <v>1</v>
      </c>
      <c r="AC100" s="261">
        <v>1</v>
      </c>
      <c r="AZ100" s="261">
        <v>1</v>
      </c>
      <c r="BA100" s="261">
        <f>IF(AZ100=1,G100,0)</f>
        <v>0</v>
      </c>
      <c r="BB100" s="261">
        <f>IF(AZ100=2,G100,0)</f>
        <v>0</v>
      </c>
      <c r="BC100" s="261">
        <f>IF(AZ100=3,G100,0)</f>
        <v>0</v>
      </c>
      <c r="BD100" s="261">
        <f>IF(AZ100=4,G100,0)</f>
        <v>0</v>
      </c>
      <c r="BE100" s="261">
        <f>IF(AZ100=5,G100,0)</f>
        <v>0</v>
      </c>
      <c r="CA100" s="292">
        <v>1</v>
      </c>
      <c r="CB100" s="292">
        <v>1</v>
      </c>
    </row>
    <row r="101" spans="1:80">
      <c r="A101" s="301"/>
      <c r="B101" s="308"/>
      <c r="C101" s="309" t="s">
        <v>681</v>
      </c>
      <c r="D101" s="310"/>
      <c r="E101" s="311">
        <v>27.5</v>
      </c>
      <c r="F101" s="312"/>
      <c r="G101" s="313"/>
      <c r="H101" s="314"/>
      <c r="I101" s="306"/>
      <c r="J101" s="315"/>
      <c r="K101" s="306"/>
      <c r="M101" s="307" t="s">
        <v>681</v>
      </c>
      <c r="O101" s="292"/>
    </row>
    <row r="102" spans="1:80">
      <c r="A102" s="293">
        <v>26</v>
      </c>
      <c r="B102" s="294" t="s">
        <v>285</v>
      </c>
      <c r="C102" s="295" t="s">
        <v>286</v>
      </c>
      <c r="D102" s="296" t="s">
        <v>176</v>
      </c>
      <c r="E102" s="297">
        <v>4.5</v>
      </c>
      <c r="F102" s="297">
        <v>0</v>
      </c>
      <c r="G102" s="298">
        <f>E102*F102</f>
        <v>0</v>
      </c>
      <c r="H102" s="299">
        <v>0</v>
      </c>
      <c r="I102" s="300">
        <f>E102*H102</f>
        <v>0</v>
      </c>
      <c r="J102" s="299">
        <v>0</v>
      </c>
      <c r="K102" s="300">
        <f>E102*J102</f>
        <v>0</v>
      </c>
      <c r="O102" s="292">
        <v>2</v>
      </c>
      <c r="AA102" s="261">
        <v>1</v>
      </c>
      <c r="AB102" s="261">
        <v>1</v>
      </c>
      <c r="AC102" s="261">
        <v>1</v>
      </c>
      <c r="AZ102" s="261">
        <v>1</v>
      </c>
      <c r="BA102" s="261">
        <f>IF(AZ102=1,G102,0)</f>
        <v>0</v>
      </c>
      <c r="BB102" s="261">
        <f>IF(AZ102=2,G102,0)</f>
        <v>0</v>
      </c>
      <c r="BC102" s="261">
        <f>IF(AZ102=3,G102,0)</f>
        <v>0</v>
      </c>
      <c r="BD102" s="261">
        <f>IF(AZ102=4,G102,0)</f>
        <v>0</v>
      </c>
      <c r="BE102" s="261">
        <f>IF(AZ102=5,G102,0)</f>
        <v>0</v>
      </c>
      <c r="CA102" s="292">
        <v>1</v>
      </c>
      <c r="CB102" s="292">
        <v>1</v>
      </c>
    </row>
    <row r="103" spans="1:80">
      <c r="A103" s="293">
        <v>27</v>
      </c>
      <c r="B103" s="294" t="s">
        <v>287</v>
      </c>
      <c r="C103" s="295" t="s">
        <v>288</v>
      </c>
      <c r="D103" s="296" t="s">
        <v>176</v>
      </c>
      <c r="E103" s="297">
        <v>4.5</v>
      </c>
      <c r="F103" s="297">
        <v>0</v>
      </c>
      <c r="G103" s="298">
        <f>E103*F103</f>
        <v>0</v>
      </c>
      <c r="H103" s="299">
        <v>0</v>
      </c>
      <c r="I103" s="300">
        <f>E103*H103</f>
        <v>0</v>
      </c>
      <c r="J103" s="299">
        <v>0</v>
      </c>
      <c r="K103" s="300">
        <f>E103*J103</f>
        <v>0</v>
      </c>
      <c r="O103" s="292">
        <v>2</v>
      </c>
      <c r="AA103" s="261">
        <v>1</v>
      </c>
      <c r="AB103" s="261">
        <v>1</v>
      </c>
      <c r="AC103" s="261">
        <v>1</v>
      </c>
      <c r="AZ103" s="261">
        <v>1</v>
      </c>
      <c r="BA103" s="261">
        <f>IF(AZ103=1,G103,0)</f>
        <v>0</v>
      </c>
      <c r="BB103" s="261">
        <f>IF(AZ103=2,G103,0)</f>
        <v>0</v>
      </c>
      <c r="BC103" s="261">
        <f>IF(AZ103=3,G103,0)</f>
        <v>0</v>
      </c>
      <c r="BD103" s="261">
        <f>IF(AZ103=4,G103,0)</f>
        <v>0</v>
      </c>
      <c r="BE103" s="261">
        <f>IF(AZ103=5,G103,0)</f>
        <v>0</v>
      </c>
      <c r="CA103" s="292">
        <v>1</v>
      </c>
      <c r="CB103" s="292">
        <v>1</v>
      </c>
    </row>
    <row r="104" spans="1:80">
      <c r="A104" s="301"/>
      <c r="B104" s="302"/>
      <c r="C104" s="303" t="s">
        <v>289</v>
      </c>
      <c r="D104" s="304"/>
      <c r="E104" s="304"/>
      <c r="F104" s="304"/>
      <c r="G104" s="305"/>
      <c r="I104" s="306"/>
      <c r="K104" s="306"/>
      <c r="L104" s="307" t="s">
        <v>289</v>
      </c>
      <c r="O104" s="292">
        <v>3</v>
      </c>
    </row>
    <row r="105" spans="1:80">
      <c r="A105" s="293">
        <v>28</v>
      </c>
      <c r="B105" s="294" t="s">
        <v>488</v>
      </c>
      <c r="C105" s="295" t="s">
        <v>489</v>
      </c>
      <c r="D105" s="296" t="s">
        <v>181</v>
      </c>
      <c r="E105" s="297">
        <v>1</v>
      </c>
      <c r="F105" s="297">
        <v>0</v>
      </c>
      <c r="G105" s="298">
        <f>E105*F105</f>
        <v>0</v>
      </c>
      <c r="H105" s="299">
        <v>0</v>
      </c>
      <c r="I105" s="300">
        <f>E105*H105</f>
        <v>0</v>
      </c>
      <c r="J105" s="299">
        <v>0</v>
      </c>
      <c r="K105" s="300">
        <f>E105*J105</f>
        <v>0</v>
      </c>
      <c r="O105" s="292">
        <v>2</v>
      </c>
      <c r="AA105" s="261">
        <v>1</v>
      </c>
      <c r="AB105" s="261">
        <v>1</v>
      </c>
      <c r="AC105" s="261">
        <v>1</v>
      </c>
      <c r="AZ105" s="261">
        <v>1</v>
      </c>
      <c r="BA105" s="261">
        <f>IF(AZ105=1,G105,0)</f>
        <v>0</v>
      </c>
      <c r="BB105" s="261">
        <f>IF(AZ105=2,G105,0)</f>
        <v>0</v>
      </c>
      <c r="BC105" s="261">
        <f>IF(AZ105=3,G105,0)</f>
        <v>0</v>
      </c>
      <c r="BD105" s="261">
        <f>IF(AZ105=4,G105,0)</f>
        <v>0</v>
      </c>
      <c r="BE105" s="261">
        <f>IF(AZ105=5,G105,0)</f>
        <v>0</v>
      </c>
      <c r="CA105" s="292">
        <v>1</v>
      </c>
      <c r="CB105" s="292">
        <v>1</v>
      </c>
    </row>
    <row r="106" spans="1:80">
      <c r="A106" s="293">
        <v>29</v>
      </c>
      <c r="B106" s="294" t="s">
        <v>290</v>
      </c>
      <c r="C106" s="295" t="s">
        <v>291</v>
      </c>
      <c r="D106" s="296" t="s">
        <v>292</v>
      </c>
      <c r="E106" s="297">
        <v>0.12379999999999999</v>
      </c>
      <c r="F106" s="297">
        <v>0</v>
      </c>
      <c r="G106" s="298">
        <f>E106*F106</f>
        <v>0</v>
      </c>
      <c r="H106" s="299">
        <v>0</v>
      </c>
      <c r="I106" s="300">
        <f>E106*H106</f>
        <v>0</v>
      </c>
      <c r="J106" s="299"/>
      <c r="K106" s="300">
        <f>E106*J106</f>
        <v>0</v>
      </c>
      <c r="O106" s="292">
        <v>2</v>
      </c>
      <c r="AA106" s="261">
        <v>3</v>
      </c>
      <c r="AB106" s="261">
        <v>1</v>
      </c>
      <c r="AC106" s="261">
        <v>572497</v>
      </c>
      <c r="AZ106" s="261">
        <v>1</v>
      </c>
      <c r="BA106" s="261">
        <f>IF(AZ106=1,G106,0)</f>
        <v>0</v>
      </c>
      <c r="BB106" s="261">
        <f>IF(AZ106=2,G106,0)</f>
        <v>0</v>
      </c>
      <c r="BC106" s="261">
        <f>IF(AZ106=3,G106,0)</f>
        <v>0</v>
      </c>
      <c r="BD106" s="261">
        <f>IF(AZ106=4,G106,0)</f>
        <v>0</v>
      </c>
      <c r="BE106" s="261">
        <f>IF(AZ106=5,G106,0)</f>
        <v>0</v>
      </c>
      <c r="CA106" s="292">
        <v>3</v>
      </c>
      <c r="CB106" s="292">
        <v>1</v>
      </c>
    </row>
    <row r="107" spans="1:80">
      <c r="A107" s="301"/>
      <c r="B107" s="308"/>
      <c r="C107" s="309" t="s">
        <v>682</v>
      </c>
      <c r="D107" s="310"/>
      <c r="E107" s="311">
        <v>0.12379999999999999</v>
      </c>
      <c r="F107" s="312"/>
      <c r="G107" s="313"/>
      <c r="H107" s="314"/>
      <c r="I107" s="306"/>
      <c r="J107" s="315"/>
      <c r="K107" s="306"/>
      <c r="M107" s="307" t="s">
        <v>682</v>
      </c>
      <c r="O107" s="292"/>
    </row>
    <row r="108" spans="1:80">
      <c r="A108" s="293">
        <v>30</v>
      </c>
      <c r="B108" s="294" t="s">
        <v>294</v>
      </c>
      <c r="C108" s="295" t="s">
        <v>295</v>
      </c>
      <c r="D108" s="296" t="s">
        <v>109</v>
      </c>
      <c r="E108" s="297">
        <v>0.9</v>
      </c>
      <c r="F108" s="297">
        <v>0</v>
      </c>
      <c r="G108" s="298">
        <f>E108*F108</f>
        <v>0</v>
      </c>
      <c r="H108" s="299">
        <v>1.67</v>
      </c>
      <c r="I108" s="300">
        <f>E108*H108</f>
        <v>1.5029999999999999</v>
      </c>
      <c r="J108" s="299"/>
      <c r="K108" s="300">
        <f>E108*J108</f>
        <v>0</v>
      </c>
      <c r="O108" s="292">
        <v>2</v>
      </c>
      <c r="AA108" s="261">
        <v>3</v>
      </c>
      <c r="AB108" s="261">
        <v>1</v>
      </c>
      <c r="AC108" s="261">
        <v>10364200</v>
      </c>
      <c r="AZ108" s="261">
        <v>1</v>
      </c>
      <c r="BA108" s="261">
        <f>IF(AZ108=1,G108,0)</f>
        <v>0</v>
      </c>
      <c r="BB108" s="261">
        <f>IF(AZ108=2,G108,0)</f>
        <v>0</v>
      </c>
      <c r="BC108" s="261">
        <f>IF(AZ108=3,G108,0)</f>
        <v>0</v>
      </c>
      <c r="BD108" s="261">
        <f>IF(AZ108=4,G108,0)</f>
        <v>0</v>
      </c>
      <c r="BE108" s="261">
        <f>IF(AZ108=5,G108,0)</f>
        <v>0</v>
      </c>
      <c r="CA108" s="292">
        <v>3</v>
      </c>
      <c r="CB108" s="292">
        <v>1</v>
      </c>
    </row>
    <row r="109" spans="1:80">
      <c r="A109" s="301"/>
      <c r="B109" s="308"/>
      <c r="C109" s="309" t="s">
        <v>683</v>
      </c>
      <c r="D109" s="310"/>
      <c r="E109" s="311">
        <v>0.9</v>
      </c>
      <c r="F109" s="312"/>
      <c r="G109" s="313"/>
      <c r="H109" s="314"/>
      <c r="I109" s="306"/>
      <c r="J109" s="315"/>
      <c r="K109" s="306"/>
      <c r="M109" s="307" t="s">
        <v>683</v>
      </c>
      <c r="O109" s="292"/>
    </row>
    <row r="110" spans="1:80">
      <c r="A110" s="316"/>
      <c r="B110" s="317" t="s">
        <v>99</v>
      </c>
      <c r="C110" s="318" t="s">
        <v>279</v>
      </c>
      <c r="D110" s="319"/>
      <c r="E110" s="320"/>
      <c r="F110" s="321"/>
      <c r="G110" s="322">
        <f>SUM(G98:G109)</f>
        <v>0</v>
      </c>
      <c r="H110" s="323"/>
      <c r="I110" s="324">
        <f>SUM(I98:I109)</f>
        <v>1.5029999999999999</v>
      </c>
      <c r="J110" s="323"/>
      <c r="K110" s="324">
        <f>SUM(K98:K109)</f>
        <v>0</v>
      </c>
      <c r="O110" s="292">
        <v>4</v>
      </c>
      <c r="BA110" s="325">
        <f>SUM(BA98:BA109)</f>
        <v>0</v>
      </c>
      <c r="BB110" s="325">
        <f>SUM(BB98:BB109)</f>
        <v>0</v>
      </c>
      <c r="BC110" s="325">
        <f>SUM(BC98:BC109)</f>
        <v>0</v>
      </c>
      <c r="BD110" s="325">
        <f>SUM(BD98:BD109)</f>
        <v>0</v>
      </c>
      <c r="BE110" s="325">
        <f>SUM(BE98:BE109)</f>
        <v>0</v>
      </c>
    </row>
    <row r="111" spans="1:80">
      <c r="A111" s="282" t="s">
        <v>97</v>
      </c>
      <c r="B111" s="283" t="s">
        <v>297</v>
      </c>
      <c r="C111" s="284" t="s">
        <v>298</v>
      </c>
      <c r="D111" s="285"/>
      <c r="E111" s="286"/>
      <c r="F111" s="286"/>
      <c r="G111" s="287"/>
      <c r="H111" s="288"/>
      <c r="I111" s="289"/>
      <c r="J111" s="290"/>
      <c r="K111" s="291"/>
      <c r="O111" s="292">
        <v>1</v>
      </c>
    </row>
    <row r="112" spans="1:80">
      <c r="A112" s="293">
        <v>31</v>
      </c>
      <c r="B112" s="294" t="s">
        <v>300</v>
      </c>
      <c r="C112" s="295" t="s">
        <v>301</v>
      </c>
      <c r="D112" s="296" t="s">
        <v>109</v>
      </c>
      <c r="E112" s="297">
        <v>37.957599999999999</v>
      </c>
      <c r="F112" s="297">
        <v>0</v>
      </c>
      <c r="G112" s="298">
        <f>E112*F112</f>
        <v>0</v>
      </c>
      <c r="H112" s="299">
        <v>0</v>
      </c>
      <c r="I112" s="300">
        <f>E112*H112</f>
        <v>0</v>
      </c>
      <c r="J112" s="299">
        <v>0</v>
      </c>
      <c r="K112" s="300">
        <f>E112*J112</f>
        <v>0</v>
      </c>
      <c r="O112" s="292">
        <v>2</v>
      </c>
      <c r="AA112" s="261">
        <v>1</v>
      </c>
      <c r="AB112" s="261">
        <v>1</v>
      </c>
      <c r="AC112" s="261">
        <v>1</v>
      </c>
      <c r="AZ112" s="261">
        <v>1</v>
      </c>
      <c r="BA112" s="261">
        <f>IF(AZ112=1,G112,0)</f>
        <v>0</v>
      </c>
      <c r="BB112" s="261">
        <f>IF(AZ112=2,G112,0)</f>
        <v>0</v>
      </c>
      <c r="BC112" s="261">
        <f>IF(AZ112=3,G112,0)</f>
        <v>0</v>
      </c>
      <c r="BD112" s="261">
        <f>IF(AZ112=4,G112,0)</f>
        <v>0</v>
      </c>
      <c r="BE112" s="261">
        <f>IF(AZ112=5,G112,0)</f>
        <v>0</v>
      </c>
      <c r="CA112" s="292">
        <v>1</v>
      </c>
      <c r="CB112" s="292">
        <v>1</v>
      </c>
    </row>
    <row r="113" spans="1:80">
      <c r="A113" s="316"/>
      <c r="B113" s="317" t="s">
        <v>99</v>
      </c>
      <c r="C113" s="318" t="s">
        <v>299</v>
      </c>
      <c r="D113" s="319"/>
      <c r="E113" s="320"/>
      <c r="F113" s="321"/>
      <c r="G113" s="322">
        <f>SUM(G111:G112)</f>
        <v>0</v>
      </c>
      <c r="H113" s="323"/>
      <c r="I113" s="324">
        <f>SUM(I111:I112)</f>
        <v>0</v>
      </c>
      <c r="J113" s="323"/>
      <c r="K113" s="324">
        <f>SUM(K111:K112)</f>
        <v>0</v>
      </c>
      <c r="O113" s="292">
        <v>4</v>
      </c>
      <c r="BA113" s="325">
        <f>SUM(BA111:BA112)</f>
        <v>0</v>
      </c>
      <c r="BB113" s="325">
        <f>SUM(BB111:BB112)</f>
        <v>0</v>
      </c>
      <c r="BC113" s="325">
        <f>SUM(BC111:BC112)</f>
        <v>0</v>
      </c>
      <c r="BD113" s="325">
        <f>SUM(BD111:BD112)</f>
        <v>0</v>
      </c>
      <c r="BE113" s="325">
        <f>SUM(BE111:BE112)</f>
        <v>0</v>
      </c>
    </row>
    <row r="114" spans="1:80">
      <c r="A114" s="282" t="s">
        <v>97</v>
      </c>
      <c r="B114" s="283" t="s">
        <v>302</v>
      </c>
      <c r="C114" s="284" t="s">
        <v>303</v>
      </c>
      <c r="D114" s="285"/>
      <c r="E114" s="286"/>
      <c r="F114" s="286"/>
      <c r="G114" s="287"/>
      <c r="H114" s="288"/>
      <c r="I114" s="289"/>
      <c r="J114" s="290"/>
      <c r="K114" s="291"/>
      <c r="O114" s="292">
        <v>1</v>
      </c>
    </row>
    <row r="115" spans="1:80" ht="22.5">
      <c r="A115" s="293">
        <v>32</v>
      </c>
      <c r="B115" s="294" t="s">
        <v>305</v>
      </c>
      <c r="C115" s="295" t="s">
        <v>306</v>
      </c>
      <c r="D115" s="296" t="s">
        <v>176</v>
      </c>
      <c r="E115" s="297">
        <v>23.305</v>
      </c>
      <c r="F115" s="297">
        <v>0</v>
      </c>
      <c r="G115" s="298">
        <f>E115*F115</f>
        <v>0</v>
      </c>
      <c r="H115" s="299">
        <v>0</v>
      </c>
      <c r="I115" s="300">
        <f>E115*H115</f>
        <v>0</v>
      </c>
      <c r="J115" s="299">
        <v>0</v>
      </c>
      <c r="K115" s="300">
        <f>E115*J115</f>
        <v>0</v>
      </c>
      <c r="O115" s="292">
        <v>2</v>
      </c>
      <c r="AA115" s="261">
        <v>1</v>
      </c>
      <c r="AB115" s="261">
        <v>1</v>
      </c>
      <c r="AC115" s="261">
        <v>1</v>
      </c>
      <c r="AZ115" s="261">
        <v>1</v>
      </c>
      <c r="BA115" s="261">
        <f>IF(AZ115=1,G115,0)</f>
        <v>0</v>
      </c>
      <c r="BB115" s="261">
        <f>IF(AZ115=2,G115,0)</f>
        <v>0</v>
      </c>
      <c r="BC115" s="261">
        <f>IF(AZ115=3,G115,0)</f>
        <v>0</v>
      </c>
      <c r="BD115" s="261">
        <f>IF(AZ115=4,G115,0)</f>
        <v>0</v>
      </c>
      <c r="BE115" s="261">
        <f>IF(AZ115=5,G115,0)</f>
        <v>0</v>
      </c>
      <c r="CA115" s="292">
        <v>1</v>
      </c>
      <c r="CB115" s="292">
        <v>1</v>
      </c>
    </row>
    <row r="116" spans="1:80">
      <c r="A116" s="301"/>
      <c r="B116" s="302"/>
      <c r="C116" s="303" t="s">
        <v>307</v>
      </c>
      <c r="D116" s="304"/>
      <c r="E116" s="304"/>
      <c r="F116" s="304"/>
      <c r="G116" s="305"/>
      <c r="I116" s="306"/>
      <c r="K116" s="306"/>
      <c r="L116" s="307" t="s">
        <v>307</v>
      </c>
      <c r="O116" s="292">
        <v>3</v>
      </c>
    </row>
    <row r="117" spans="1:80">
      <c r="A117" s="301"/>
      <c r="B117" s="308"/>
      <c r="C117" s="309" t="s">
        <v>684</v>
      </c>
      <c r="D117" s="310"/>
      <c r="E117" s="311">
        <v>23.305</v>
      </c>
      <c r="F117" s="312"/>
      <c r="G117" s="313"/>
      <c r="H117" s="314"/>
      <c r="I117" s="306"/>
      <c r="J117" s="315"/>
      <c r="K117" s="306"/>
      <c r="M117" s="307" t="s">
        <v>684</v>
      </c>
      <c r="O117" s="292"/>
    </row>
    <row r="118" spans="1:80">
      <c r="A118" s="316"/>
      <c r="B118" s="317" t="s">
        <v>99</v>
      </c>
      <c r="C118" s="318" t="s">
        <v>304</v>
      </c>
      <c r="D118" s="319"/>
      <c r="E118" s="320"/>
      <c r="F118" s="321"/>
      <c r="G118" s="322">
        <f>SUM(G114:G117)</f>
        <v>0</v>
      </c>
      <c r="H118" s="323"/>
      <c r="I118" s="324">
        <f>SUM(I114:I117)</f>
        <v>0</v>
      </c>
      <c r="J118" s="323"/>
      <c r="K118" s="324">
        <f>SUM(K114:K117)</f>
        <v>0</v>
      </c>
      <c r="O118" s="292">
        <v>4</v>
      </c>
      <c r="BA118" s="325">
        <f>SUM(BA114:BA117)</f>
        <v>0</v>
      </c>
      <c r="BB118" s="325">
        <f>SUM(BB114:BB117)</f>
        <v>0</v>
      </c>
      <c r="BC118" s="325">
        <f>SUM(BC114:BC117)</f>
        <v>0</v>
      </c>
      <c r="BD118" s="325">
        <f>SUM(BD114:BD117)</f>
        <v>0</v>
      </c>
      <c r="BE118" s="325">
        <f>SUM(BE114:BE117)</f>
        <v>0</v>
      </c>
    </row>
    <row r="119" spans="1:80">
      <c r="A119" s="282" t="s">
        <v>97</v>
      </c>
      <c r="B119" s="283" t="s">
        <v>308</v>
      </c>
      <c r="C119" s="284" t="s">
        <v>309</v>
      </c>
      <c r="D119" s="285"/>
      <c r="E119" s="286"/>
      <c r="F119" s="286"/>
      <c r="G119" s="287"/>
      <c r="H119" s="288"/>
      <c r="I119" s="289"/>
      <c r="J119" s="290"/>
      <c r="K119" s="291"/>
      <c r="O119" s="292">
        <v>1</v>
      </c>
    </row>
    <row r="120" spans="1:80">
      <c r="A120" s="293">
        <v>33</v>
      </c>
      <c r="B120" s="294" t="s">
        <v>311</v>
      </c>
      <c r="C120" s="295" t="s">
        <v>312</v>
      </c>
      <c r="D120" s="296" t="s">
        <v>109</v>
      </c>
      <c r="E120" s="297">
        <v>2.3304999999999998</v>
      </c>
      <c r="F120" s="297">
        <v>0</v>
      </c>
      <c r="G120" s="298">
        <f>E120*F120</f>
        <v>0</v>
      </c>
      <c r="H120" s="299">
        <v>2.16</v>
      </c>
      <c r="I120" s="300">
        <f>E120*H120</f>
        <v>5.0338799999999999</v>
      </c>
      <c r="J120" s="299">
        <v>0</v>
      </c>
      <c r="K120" s="300">
        <f>E120*J120</f>
        <v>0</v>
      </c>
      <c r="O120" s="292">
        <v>2</v>
      </c>
      <c r="AA120" s="261">
        <v>1</v>
      </c>
      <c r="AB120" s="261">
        <v>1</v>
      </c>
      <c r="AC120" s="261">
        <v>1</v>
      </c>
      <c r="AZ120" s="261">
        <v>1</v>
      </c>
      <c r="BA120" s="261">
        <f>IF(AZ120=1,G120,0)</f>
        <v>0</v>
      </c>
      <c r="BB120" s="261">
        <f>IF(AZ120=2,G120,0)</f>
        <v>0</v>
      </c>
      <c r="BC120" s="261">
        <f>IF(AZ120=3,G120,0)</f>
        <v>0</v>
      </c>
      <c r="BD120" s="261">
        <f>IF(AZ120=4,G120,0)</f>
        <v>0</v>
      </c>
      <c r="BE120" s="261">
        <f>IF(AZ120=5,G120,0)</f>
        <v>0</v>
      </c>
      <c r="CA120" s="292">
        <v>1</v>
      </c>
      <c r="CB120" s="292">
        <v>1</v>
      </c>
    </row>
    <row r="121" spans="1:80">
      <c r="A121" s="301"/>
      <c r="B121" s="302"/>
      <c r="C121" s="303" t="s">
        <v>313</v>
      </c>
      <c r="D121" s="304"/>
      <c r="E121" s="304"/>
      <c r="F121" s="304"/>
      <c r="G121" s="305"/>
      <c r="I121" s="306"/>
      <c r="K121" s="306"/>
      <c r="L121" s="307" t="s">
        <v>313</v>
      </c>
      <c r="O121" s="292">
        <v>3</v>
      </c>
    </row>
    <row r="122" spans="1:80">
      <c r="A122" s="301"/>
      <c r="B122" s="308"/>
      <c r="C122" s="309" t="s">
        <v>685</v>
      </c>
      <c r="D122" s="310"/>
      <c r="E122" s="311">
        <v>2.3304999999999998</v>
      </c>
      <c r="F122" s="312"/>
      <c r="G122" s="313"/>
      <c r="H122" s="314"/>
      <c r="I122" s="306"/>
      <c r="J122" s="315"/>
      <c r="K122" s="306"/>
      <c r="M122" s="307" t="s">
        <v>685</v>
      </c>
      <c r="O122" s="292"/>
    </row>
    <row r="123" spans="1:80">
      <c r="A123" s="293">
        <v>34</v>
      </c>
      <c r="B123" s="294" t="s">
        <v>315</v>
      </c>
      <c r="C123" s="295" t="s">
        <v>316</v>
      </c>
      <c r="D123" s="296" t="s">
        <v>109</v>
      </c>
      <c r="E123" s="297">
        <v>2.3304999999999998</v>
      </c>
      <c r="F123" s="297">
        <v>0</v>
      </c>
      <c r="G123" s="298">
        <f>E123*F123</f>
        <v>0</v>
      </c>
      <c r="H123" s="299">
        <v>2.5249999999999999</v>
      </c>
      <c r="I123" s="300">
        <f>E123*H123</f>
        <v>5.8845124999999996</v>
      </c>
      <c r="J123" s="299">
        <v>0</v>
      </c>
      <c r="K123" s="300">
        <f>E123*J123</f>
        <v>0</v>
      </c>
      <c r="O123" s="292">
        <v>2</v>
      </c>
      <c r="AA123" s="261">
        <v>1</v>
      </c>
      <c r="AB123" s="261">
        <v>1</v>
      </c>
      <c r="AC123" s="261">
        <v>1</v>
      </c>
      <c r="AZ123" s="261">
        <v>1</v>
      </c>
      <c r="BA123" s="261">
        <f>IF(AZ123=1,G123,0)</f>
        <v>0</v>
      </c>
      <c r="BB123" s="261">
        <f>IF(AZ123=2,G123,0)</f>
        <v>0</v>
      </c>
      <c r="BC123" s="261">
        <f>IF(AZ123=3,G123,0)</f>
        <v>0</v>
      </c>
      <c r="BD123" s="261">
        <f>IF(AZ123=4,G123,0)</f>
        <v>0</v>
      </c>
      <c r="BE123" s="261">
        <f>IF(AZ123=5,G123,0)</f>
        <v>0</v>
      </c>
      <c r="CA123" s="292">
        <v>1</v>
      </c>
      <c r="CB123" s="292">
        <v>1</v>
      </c>
    </row>
    <row r="124" spans="1:80">
      <c r="A124" s="301"/>
      <c r="B124" s="308"/>
      <c r="C124" s="309" t="s">
        <v>686</v>
      </c>
      <c r="D124" s="310"/>
      <c r="E124" s="311">
        <v>2.3304999999999998</v>
      </c>
      <c r="F124" s="312"/>
      <c r="G124" s="313"/>
      <c r="H124" s="314"/>
      <c r="I124" s="306"/>
      <c r="J124" s="315"/>
      <c r="K124" s="306"/>
      <c r="M124" s="307" t="s">
        <v>686</v>
      </c>
      <c r="O124" s="292"/>
    </row>
    <row r="125" spans="1:80">
      <c r="A125" s="293">
        <v>35</v>
      </c>
      <c r="B125" s="294" t="s">
        <v>318</v>
      </c>
      <c r="C125" s="295" t="s">
        <v>319</v>
      </c>
      <c r="D125" s="296" t="s">
        <v>109</v>
      </c>
      <c r="E125" s="297">
        <v>2.3538000000000001</v>
      </c>
      <c r="F125" s="297">
        <v>0</v>
      </c>
      <c r="G125" s="298">
        <f>E125*F125</f>
        <v>0</v>
      </c>
      <c r="H125" s="299">
        <v>2.5249999999999999</v>
      </c>
      <c r="I125" s="300">
        <f>E125*H125</f>
        <v>5.9433449999999999</v>
      </c>
      <c r="J125" s="299">
        <v>0</v>
      </c>
      <c r="K125" s="300">
        <f>E125*J125</f>
        <v>0</v>
      </c>
      <c r="O125" s="292">
        <v>2</v>
      </c>
      <c r="AA125" s="261">
        <v>1</v>
      </c>
      <c r="AB125" s="261">
        <v>1</v>
      </c>
      <c r="AC125" s="261">
        <v>1</v>
      </c>
      <c r="AZ125" s="261">
        <v>1</v>
      </c>
      <c r="BA125" s="261">
        <f>IF(AZ125=1,G125,0)</f>
        <v>0</v>
      </c>
      <c r="BB125" s="261">
        <f>IF(AZ125=2,G125,0)</f>
        <v>0</v>
      </c>
      <c r="BC125" s="261">
        <f>IF(AZ125=3,G125,0)</f>
        <v>0</v>
      </c>
      <c r="BD125" s="261">
        <f>IF(AZ125=4,G125,0)</f>
        <v>0</v>
      </c>
      <c r="BE125" s="261">
        <f>IF(AZ125=5,G125,0)</f>
        <v>0</v>
      </c>
      <c r="CA125" s="292">
        <v>1</v>
      </c>
      <c r="CB125" s="292">
        <v>1</v>
      </c>
    </row>
    <row r="126" spans="1:80">
      <c r="A126" s="301"/>
      <c r="B126" s="302"/>
      <c r="C126" s="303" t="s">
        <v>320</v>
      </c>
      <c r="D126" s="304"/>
      <c r="E126" s="304"/>
      <c r="F126" s="304"/>
      <c r="G126" s="305"/>
      <c r="I126" s="306"/>
      <c r="K126" s="306"/>
      <c r="L126" s="307" t="s">
        <v>320</v>
      </c>
      <c r="O126" s="292">
        <v>3</v>
      </c>
    </row>
    <row r="127" spans="1:80">
      <c r="A127" s="301"/>
      <c r="B127" s="308"/>
      <c r="C127" s="309" t="s">
        <v>687</v>
      </c>
      <c r="D127" s="310"/>
      <c r="E127" s="311">
        <v>2.3538000000000001</v>
      </c>
      <c r="F127" s="312"/>
      <c r="G127" s="313"/>
      <c r="H127" s="314"/>
      <c r="I127" s="306"/>
      <c r="J127" s="315"/>
      <c r="K127" s="306"/>
      <c r="M127" s="307" t="s">
        <v>687</v>
      </c>
      <c r="O127" s="292"/>
    </row>
    <row r="128" spans="1:80">
      <c r="A128" s="293">
        <v>36</v>
      </c>
      <c r="B128" s="294" t="s">
        <v>322</v>
      </c>
      <c r="C128" s="295" t="s">
        <v>323</v>
      </c>
      <c r="D128" s="296" t="s">
        <v>324</v>
      </c>
      <c r="E128" s="297">
        <v>1.0999999999999999E-2</v>
      </c>
      <c r="F128" s="297">
        <v>0</v>
      </c>
      <c r="G128" s="298">
        <f>E128*F128</f>
        <v>0</v>
      </c>
      <c r="H128" s="299">
        <v>1.0217400000000001</v>
      </c>
      <c r="I128" s="300">
        <f>E128*H128</f>
        <v>1.123914E-2</v>
      </c>
      <c r="J128" s="299">
        <v>0</v>
      </c>
      <c r="K128" s="300">
        <f>E128*J128</f>
        <v>0</v>
      </c>
      <c r="O128" s="292">
        <v>2</v>
      </c>
      <c r="AA128" s="261">
        <v>1</v>
      </c>
      <c r="AB128" s="261">
        <v>1</v>
      </c>
      <c r="AC128" s="261">
        <v>1</v>
      </c>
      <c r="AZ128" s="261">
        <v>1</v>
      </c>
      <c r="BA128" s="261">
        <f>IF(AZ128=1,G128,0)</f>
        <v>0</v>
      </c>
      <c r="BB128" s="261">
        <f>IF(AZ128=2,G128,0)</f>
        <v>0</v>
      </c>
      <c r="BC128" s="261">
        <f>IF(AZ128=3,G128,0)</f>
        <v>0</v>
      </c>
      <c r="BD128" s="261">
        <f>IF(AZ128=4,G128,0)</f>
        <v>0</v>
      </c>
      <c r="BE128" s="261">
        <f>IF(AZ128=5,G128,0)</f>
        <v>0</v>
      </c>
      <c r="CA128" s="292">
        <v>1</v>
      </c>
      <c r="CB128" s="292">
        <v>1</v>
      </c>
    </row>
    <row r="129" spans="1:80">
      <c r="A129" s="301"/>
      <c r="B129" s="302"/>
      <c r="C129" s="303"/>
      <c r="D129" s="304"/>
      <c r="E129" s="304"/>
      <c r="F129" s="304"/>
      <c r="G129" s="305"/>
      <c r="I129" s="306"/>
      <c r="K129" s="306"/>
      <c r="L129" s="307"/>
      <c r="O129" s="292">
        <v>3</v>
      </c>
    </row>
    <row r="130" spans="1:80">
      <c r="A130" s="301"/>
      <c r="B130" s="308"/>
      <c r="C130" s="309" t="s">
        <v>325</v>
      </c>
      <c r="D130" s="310"/>
      <c r="E130" s="311">
        <v>1.0999999999999999E-2</v>
      </c>
      <c r="F130" s="312"/>
      <c r="G130" s="313"/>
      <c r="H130" s="314"/>
      <c r="I130" s="306"/>
      <c r="J130" s="315"/>
      <c r="K130" s="306"/>
      <c r="M130" s="307" t="s">
        <v>325</v>
      </c>
      <c r="O130" s="292"/>
    </row>
    <row r="131" spans="1:80">
      <c r="A131" s="316"/>
      <c r="B131" s="317" t="s">
        <v>99</v>
      </c>
      <c r="C131" s="318" t="s">
        <v>310</v>
      </c>
      <c r="D131" s="319"/>
      <c r="E131" s="320"/>
      <c r="F131" s="321"/>
      <c r="G131" s="322">
        <f>SUM(G119:G130)</f>
        <v>0</v>
      </c>
      <c r="H131" s="323"/>
      <c r="I131" s="324">
        <f>SUM(I119:I130)</f>
        <v>16.872976640000001</v>
      </c>
      <c r="J131" s="323"/>
      <c r="K131" s="324">
        <f>SUM(K119:K130)</f>
        <v>0</v>
      </c>
      <c r="O131" s="292">
        <v>4</v>
      </c>
      <c r="BA131" s="325">
        <f>SUM(BA119:BA130)</f>
        <v>0</v>
      </c>
      <c r="BB131" s="325">
        <f>SUM(BB119:BB130)</f>
        <v>0</v>
      </c>
      <c r="BC131" s="325">
        <f>SUM(BC119:BC130)</f>
        <v>0</v>
      </c>
      <c r="BD131" s="325">
        <f>SUM(BD119:BD130)</f>
        <v>0</v>
      </c>
      <c r="BE131" s="325">
        <f>SUM(BE119:BE130)</f>
        <v>0</v>
      </c>
    </row>
    <row r="132" spans="1:80">
      <c r="A132" s="282" t="s">
        <v>97</v>
      </c>
      <c r="B132" s="283" t="s">
        <v>326</v>
      </c>
      <c r="C132" s="284" t="s">
        <v>327</v>
      </c>
      <c r="D132" s="285"/>
      <c r="E132" s="286"/>
      <c r="F132" s="286"/>
      <c r="G132" s="287"/>
      <c r="H132" s="288"/>
      <c r="I132" s="289"/>
      <c r="J132" s="290"/>
      <c r="K132" s="291"/>
      <c r="O132" s="292">
        <v>1</v>
      </c>
    </row>
    <row r="133" spans="1:80" ht="22.5">
      <c r="A133" s="293">
        <v>37</v>
      </c>
      <c r="B133" s="294" t="s">
        <v>329</v>
      </c>
      <c r="C133" s="295" t="s">
        <v>330</v>
      </c>
      <c r="D133" s="296" t="s">
        <v>109</v>
      </c>
      <c r="E133" s="297">
        <v>0.34649999999999997</v>
      </c>
      <c r="F133" s="297">
        <v>0</v>
      </c>
      <c r="G133" s="298">
        <f>E133*F133</f>
        <v>0</v>
      </c>
      <c r="H133" s="299">
        <v>1.7671600000000001</v>
      </c>
      <c r="I133" s="300">
        <f>E133*H133</f>
        <v>0.61232093999999992</v>
      </c>
      <c r="J133" s="299">
        <v>0</v>
      </c>
      <c r="K133" s="300">
        <f>E133*J133</f>
        <v>0</v>
      </c>
      <c r="O133" s="292">
        <v>2</v>
      </c>
      <c r="AA133" s="261">
        <v>1</v>
      </c>
      <c r="AB133" s="261">
        <v>1</v>
      </c>
      <c r="AC133" s="261">
        <v>1</v>
      </c>
      <c r="AZ133" s="261">
        <v>1</v>
      </c>
      <c r="BA133" s="261">
        <f>IF(AZ133=1,G133,0)</f>
        <v>0</v>
      </c>
      <c r="BB133" s="261">
        <f>IF(AZ133=2,G133,0)</f>
        <v>0</v>
      </c>
      <c r="BC133" s="261">
        <f>IF(AZ133=3,G133,0)</f>
        <v>0</v>
      </c>
      <c r="BD133" s="261">
        <f>IF(AZ133=4,G133,0)</f>
        <v>0</v>
      </c>
      <c r="BE133" s="261">
        <f>IF(AZ133=5,G133,0)</f>
        <v>0</v>
      </c>
      <c r="CA133" s="292">
        <v>1</v>
      </c>
      <c r="CB133" s="292">
        <v>1</v>
      </c>
    </row>
    <row r="134" spans="1:80">
      <c r="A134" s="301"/>
      <c r="B134" s="302"/>
      <c r="C134" s="303" t="s">
        <v>331</v>
      </c>
      <c r="D134" s="304"/>
      <c r="E134" s="304"/>
      <c r="F134" s="304"/>
      <c r="G134" s="305"/>
      <c r="I134" s="306"/>
      <c r="K134" s="306"/>
      <c r="L134" s="307" t="s">
        <v>331</v>
      </c>
      <c r="O134" s="292">
        <v>3</v>
      </c>
    </row>
    <row r="135" spans="1:80">
      <c r="A135" s="301"/>
      <c r="B135" s="308"/>
      <c r="C135" s="309" t="s">
        <v>332</v>
      </c>
      <c r="D135" s="310"/>
      <c r="E135" s="311">
        <v>0.34649999999999997</v>
      </c>
      <c r="F135" s="312"/>
      <c r="G135" s="313"/>
      <c r="H135" s="314"/>
      <c r="I135" s="306"/>
      <c r="J135" s="315"/>
      <c r="K135" s="306"/>
      <c r="M135" s="307" t="s">
        <v>332</v>
      </c>
      <c r="O135" s="292"/>
    </row>
    <row r="136" spans="1:80">
      <c r="A136" s="316"/>
      <c r="B136" s="317" t="s">
        <v>99</v>
      </c>
      <c r="C136" s="318" t="s">
        <v>328</v>
      </c>
      <c r="D136" s="319"/>
      <c r="E136" s="320"/>
      <c r="F136" s="321"/>
      <c r="G136" s="322">
        <f>SUM(G132:G135)</f>
        <v>0</v>
      </c>
      <c r="H136" s="323"/>
      <c r="I136" s="324">
        <f>SUM(I132:I135)</f>
        <v>0.61232093999999992</v>
      </c>
      <c r="J136" s="323"/>
      <c r="K136" s="324">
        <f>SUM(K132:K135)</f>
        <v>0</v>
      </c>
      <c r="O136" s="292">
        <v>4</v>
      </c>
      <c r="BA136" s="325">
        <f>SUM(BA132:BA135)</f>
        <v>0</v>
      </c>
      <c r="BB136" s="325">
        <f>SUM(BB132:BB135)</f>
        <v>0</v>
      </c>
      <c r="BC136" s="325">
        <f>SUM(BC132:BC135)</f>
        <v>0</v>
      </c>
      <c r="BD136" s="325">
        <f>SUM(BD132:BD135)</f>
        <v>0</v>
      </c>
      <c r="BE136" s="325">
        <f>SUM(BE132:BE135)</f>
        <v>0</v>
      </c>
    </row>
    <row r="137" spans="1:80">
      <c r="A137" s="282" t="s">
        <v>97</v>
      </c>
      <c r="B137" s="283" t="s">
        <v>345</v>
      </c>
      <c r="C137" s="284" t="s">
        <v>346</v>
      </c>
      <c r="D137" s="285"/>
      <c r="E137" s="286"/>
      <c r="F137" s="286"/>
      <c r="G137" s="287"/>
      <c r="H137" s="288"/>
      <c r="I137" s="289"/>
      <c r="J137" s="290"/>
      <c r="K137" s="291"/>
      <c r="O137" s="292">
        <v>1</v>
      </c>
    </row>
    <row r="138" spans="1:80">
      <c r="A138" s="293">
        <v>38</v>
      </c>
      <c r="B138" s="294" t="s">
        <v>348</v>
      </c>
      <c r="C138" s="295" t="s">
        <v>349</v>
      </c>
      <c r="D138" s="296" t="s">
        <v>176</v>
      </c>
      <c r="E138" s="297">
        <v>23</v>
      </c>
      <c r="F138" s="297">
        <v>0</v>
      </c>
      <c r="G138" s="298">
        <f>E138*F138</f>
        <v>0</v>
      </c>
      <c r="H138" s="299">
        <v>0.60104000000000002</v>
      </c>
      <c r="I138" s="300">
        <f>E138*H138</f>
        <v>13.823920000000001</v>
      </c>
      <c r="J138" s="299">
        <v>0</v>
      </c>
      <c r="K138" s="300">
        <f>E138*J138</f>
        <v>0</v>
      </c>
      <c r="O138" s="292">
        <v>2</v>
      </c>
      <c r="AA138" s="261">
        <v>1</v>
      </c>
      <c r="AB138" s="261">
        <v>1</v>
      </c>
      <c r="AC138" s="261">
        <v>1</v>
      </c>
      <c r="AZ138" s="261">
        <v>1</v>
      </c>
      <c r="BA138" s="261">
        <f>IF(AZ138=1,G138,0)</f>
        <v>0</v>
      </c>
      <c r="BB138" s="261">
        <f>IF(AZ138=2,G138,0)</f>
        <v>0</v>
      </c>
      <c r="BC138" s="261">
        <f>IF(AZ138=3,G138,0)</f>
        <v>0</v>
      </c>
      <c r="BD138" s="261">
        <f>IF(AZ138=4,G138,0)</f>
        <v>0</v>
      </c>
      <c r="BE138" s="261">
        <f>IF(AZ138=5,G138,0)</f>
        <v>0</v>
      </c>
      <c r="CA138" s="292">
        <v>1</v>
      </c>
      <c r="CB138" s="292">
        <v>1</v>
      </c>
    </row>
    <row r="139" spans="1:80">
      <c r="A139" s="301"/>
      <c r="B139" s="302"/>
      <c r="C139" s="303" t="s">
        <v>350</v>
      </c>
      <c r="D139" s="304"/>
      <c r="E139" s="304"/>
      <c r="F139" s="304"/>
      <c r="G139" s="305"/>
      <c r="I139" s="306"/>
      <c r="K139" s="306"/>
      <c r="L139" s="307" t="s">
        <v>350</v>
      </c>
      <c r="O139" s="292">
        <v>3</v>
      </c>
    </row>
    <row r="140" spans="1:80">
      <c r="A140" s="316"/>
      <c r="B140" s="317" t="s">
        <v>99</v>
      </c>
      <c r="C140" s="318" t="s">
        <v>347</v>
      </c>
      <c r="D140" s="319"/>
      <c r="E140" s="320"/>
      <c r="F140" s="321"/>
      <c r="G140" s="322">
        <f>SUM(G137:G139)</f>
        <v>0</v>
      </c>
      <c r="H140" s="323"/>
      <c r="I140" s="324">
        <f>SUM(I137:I139)</f>
        <v>13.823920000000001</v>
      </c>
      <c r="J140" s="323"/>
      <c r="K140" s="324">
        <f>SUM(K137:K139)</f>
        <v>0</v>
      </c>
      <c r="O140" s="292">
        <v>4</v>
      </c>
      <c r="BA140" s="325">
        <f>SUM(BA137:BA139)</f>
        <v>0</v>
      </c>
      <c r="BB140" s="325">
        <f>SUM(BB137:BB139)</f>
        <v>0</v>
      </c>
      <c r="BC140" s="325">
        <f>SUM(BC137:BC139)</f>
        <v>0</v>
      </c>
      <c r="BD140" s="325">
        <f>SUM(BD137:BD139)</f>
        <v>0</v>
      </c>
      <c r="BE140" s="325">
        <f>SUM(BE137:BE139)</f>
        <v>0</v>
      </c>
    </row>
    <row r="141" spans="1:80">
      <c r="A141" s="282" t="s">
        <v>97</v>
      </c>
      <c r="B141" s="283" t="s">
        <v>351</v>
      </c>
      <c r="C141" s="284" t="s">
        <v>352</v>
      </c>
      <c r="D141" s="285"/>
      <c r="E141" s="286"/>
      <c r="F141" s="286"/>
      <c r="G141" s="287"/>
      <c r="H141" s="288"/>
      <c r="I141" s="289"/>
      <c r="J141" s="290"/>
      <c r="K141" s="291"/>
      <c r="O141" s="292">
        <v>1</v>
      </c>
    </row>
    <row r="142" spans="1:80">
      <c r="A142" s="293">
        <v>39</v>
      </c>
      <c r="B142" s="294" t="s">
        <v>354</v>
      </c>
      <c r="C142" s="295" t="s">
        <v>355</v>
      </c>
      <c r="D142" s="296" t="s">
        <v>176</v>
      </c>
      <c r="E142" s="297">
        <v>23</v>
      </c>
      <c r="F142" s="297">
        <v>0</v>
      </c>
      <c r="G142" s="298">
        <f>E142*F142</f>
        <v>0</v>
      </c>
      <c r="H142" s="299">
        <v>7.3899999999999993E-2</v>
      </c>
      <c r="I142" s="300">
        <f>E142*H142</f>
        <v>1.6996999999999998</v>
      </c>
      <c r="J142" s="299">
        <v>0</v>
      </c>
      <c r="K142" s="300">
        <f>E142*J142</f>
        <v>0</v>
      </c>
      <c r="O142" s="292">
        <v>2</v>
      </c>
      <c r="AA142" s="261">
        <v>1</v>
      </c>
      <c r="AB142" s="261">
        <v>1</v>
      </c>
      <c r="AC142" s="261">
        <v>1</v>
      </c>
      <c r="AZ142" s="261">
        <v>1</v>
      </c>
      <c r="BA142" s="261">
        <f>IF(AZ142=1,G142,0)</f>
        <v>0</v>
      </c>
      <c r="BB142" s="261">
        <f>IF(AZ142=2,G142,0)</f>
        <v>0</v>
      </c>
      <c r="BC142" s="261">
        <f>IF(AZ142=3,G142,0)</f>
        <v>0</v>
      </c>
      <c r="BD142" s="261">
        <f>IF(AZ142=4,G142,0)</f>
        <v>0</v>
      </c>
      <c r="BE142" s="261">
        <f>IF(AZ142=5,G142,0)</f>
        <v>0</v>
      </c>
      <c r="CA142" s="292">
        <v>1</v>
      </c>
      <c r="CB142" s="292">
        <v>1</v>
      </c>
    </row>
    <row r="143" spans="1:80">
      <c r="A143" s="301"/>
      <c r="B143" s="302"/>
      <c r="C143" s="303" t="s">
        <v>688</v>
      </c>
      <c r="D143" s="304"/>
      <c r="E143" s="304"/>
      <c r="F143" s="304"/>
      <c r="G143" s="305"/>
      <c r="I143" s="306"/>
      <c r="K143" s="306"/>
      <c r="L143" s="307" t="s">
        <v>688</v>
      </c>
      <c r="O143" s="292">
        <v>3</v>
      </c>
    </row>
    <row r="144" spans="1:80">
      <c r="A144" s="301"/>
      <c r="B144" s="308"/>
      <c r="C144" s="309" t="s">
        <v>689</v>
      </c>
      <c r="D144" s="310"/>
      <c r="E144" s="311">
        <v>12.5</v>
      </c>
      <c r="F144" s="312"/>
      <c r="G144" s="313"/>
      <c r="H144" s="314"/>
      <c r="I144" s="306"/>
      <c r="J144" s="315"/>
      <c r="K144" s="306"/>
      <c r="M144" s="307" t="s">
        <v>689</v>
      </c>
      <c r="O144" s="292"/>
    </row>
    <row r="145" spans="1:80">
      <c r="A145" s="301"/>
      <c r="B145" s="308"/>
      <c r="C145" s="309" t="s">
        <v>690</v>
      </c>
      <c r="D145" s="310"/>
      <c r="E145" s="311">
        <v>10.5</v>
      </c>
      <c r="F145" s="312"/>
      <c r="G145" s="313"/>
      <c r="H145" s="314"/>
      <c r="I145" s="306"/>
      <c r="J145" s="315"/>
      <c r="K145" s="306"/>
      <c r="M145" s="307" t="s">
        <v>690</v>
      </c>
      <c r="O145" s="292"/>
    </row>
    <row r="146" spans="1:80">
      <c r="A146" s="293">
        <v>40</v>
      </c>
      <c r="B146" s="294" t="s">
        <v>357</v>
      </c>
      <c r="C146" s="295" t="s">
        <v>358</v>
      </c>
      <c r="D146" s="296" t="s">
        <v>190</v>
      </c>
      <c r="E146" s="297">
        <v>8</v>
      </c>
      <c r="F146" s="297">
        <v>0</v>
      </c>
      <c r="G146" s="298">
        <f>E146*F146</f>
        <v>0</v>
      </c>
      <c r="H146" s="299">
        <v>3.6000000000000002E-4</v>
      </c>
      <c r="I146" s="300">
        <f>E146*H146</f>
        <v>2.8800000000000002E-3</v>
      </c>
      <c r="J146" s="299">
        <v>0</v>
      </c>
      <c r="K146" s="300">
        <f>E146*J146</f>
        <v>0</v>
      </c>
      <c r="O146" s="292">
        <v>2</v>
      </c>
      <c r="AA146" s="261">
        <v>1</v>
      </c>
      <c r="AB146" s="261">
        <v>1</v>
      </c>
      <c r="AC146" s="261">
        <v>1</v>
      </c>
      <c r="AZ146" s="261">
        <v>1</v>
      </c>
      <c r="BA146" s="261">
        <f>IF(AZ146=1,G146,0)</f>
        <v>0</v>
      </c>
      <c r="BB146" s="261">
        <f>IF(AZ146=2,G146,0)</f>
        <v>0</v>
      </c>
      <c r="BC146" s="261">
        <f>IF(AZ146=3,G146,0)</f>
        <v>0</v>
      </c>
      <c r="BD146" s="261">
        <f>IF(AZ146=4,G146,0)</f>
        <v>0</v>
      </c>
      <c r="BE146" s="261">
        <f>IF(AZ146=5,G146,0)</f>
        <v>0</v>
      </c>
      <c r="CA146" s="292">
        <v>1</v>
      </c>
      <c r="CB146" s="292">
        <v>1</v>
      </c>
    </row>
    <row r="147" spans="1:80">
      <c r="A147" s="293">
        <v>41</v>
      </c>
      <c r="B147" s="294" t="s">
        <v>359</v>
      </c>
      <c r="C147" s="295" t="s">
        <v>360</v>
      </c>
      <c r="D147" s="296" t="s">
        <v>176</v>
      </c>
      <c r="E147" s="297">
        <v>14</v>
      </c>
      <c r="F147" s="297">
        <v>0</v>
      </c>
      <c r="G147" s="298">
        <f>E147*F147</f>
        <v>0</v>
      </c>
      <c r="H147" s="299">
        <v>0.17244999999999999</v>
      </c>
      <c r="I147" s="300">
        <f>E147*H147</f>
        <v>2.4142999999999999</v>
      </c>
      <c r="J147" s="299"/>
      <c r="K147" s="300">
        <f>E147*J147</f>
        <v>0</v>
      </c>
      <c r="O147" s="292">
        <v>2</v>
      </c>
      <c r="AA147" s="261">
        <v>3</v>
      </c>
      <c r="AB147" s="261">
        <v>1</v>
      </c>
      <c r="AC147" s="261">
        <v>592451170</v>
      </c>
      <c r="AZ147" s="261">
        <v>1</v>
      </c>
      <c r="BA147" s="261">
        <f>IF(AZ147=1,G147,0)</f>
        <v>0</v>
      </c>
      <c r="BB147" s="261">
        <f>IF(AZ147=2,G147,0)</f>
        <v>0</v>
      </c>
      <c r="BC147" s="261">
        <f>IF(AZ147=3,G147,0)</f>
        <v>0</v>
      </c>
      <c r="BD147" s="261">
        <f>IF(AZ147=4,G147,0)</f>
        <v>0</v>
      </c>
      <c r="BE147" s="261">
        <f>IF(AZ147=5,G147,0)</f>
        <v>0</v>
      </c>
      <c r="CA147" s="292">
        <v>3</v>
      </c>
      <c r="CB147" s="292">
        <v>1</v>
      </c>
    </row>
    <row r="148" spans="1:80">
      <c r="A148" s="301"/>
      <c r="B148" s="308"/>
      <c r="C148" s="309" t="s">
        <v>691</v>
      </c>
      <c r="D148" s="310"/>
      <c r="E148" s="311">
        <v>13.125</v>
      </c>
      <c r="F148" s="312"/>
      <c r="G148" s="313"/>
      <c r="H148" s="314"/>
      <c r="I148" s="306"/>
      <c r="J148" s="315"/>
      <c r="K148" s="306"/>
      <c r="M148" s="307" t="s">
        <v>691</v>
      </c>
      <c r="O148" s="292"/>
    </row>
    <row r="149" spans="1:80">
      <c r="A149" s="301"/>
      <c r="B149" s="308"/>
      <c r="C149" s="309" t="s">
        <v>692</v>
      </c>
      <c r="D149" s="310"/>
      <c r="E149" s="311">
        <v>0.875</v>
      </c>
      <c r="F149" s="312"/>
      <c r="G149" s="313"/>
      <c r="H149" s="314"/>
      <c r="I149" s="306"/>
      <c r="J149" s="315"/>
      <c r="K149" s="306"/>
      <c r="M149" s="307" t="s">
        <v>692</v>
      </c>
      <c r="O149" s="292"/>
    </row>
    <row r="150" spans="1:80">
      <c r="A150" s="293">
        <v>42</v>
      </c>
      <c r="B150" s="294" t="s">
        <v>362</v>
      </c>
      <c r="C150" s="295" t="s">
        <v>363</v>
      </c>
      <c r="D150" s="296" t="s">
        <v>176</v>
      </c>
      <c r="E150" s="297">
        <v>2.5</v>
      </c>
      <c r="F150" s="297">
        <v>0</v>
      </c>
      <c r="G150" s="298">
        <f>E150*F150</f>
        <v>0</v>
      </c>
      <c r="H150" s="299">
        <v>0.1389</v>
      </c>
      <c r="I150" s="300">
        <f>E150*H150</f>
        <v>0.34725</v>
      </c>
      <c r="J150" s="299"/>
      <c r="K150" s="300">
        <f>E150*J150</f>
        <v>0</v>
      </c>
      <c r="O150" s="292">
        <v>2</v>
      </c>
      <c r="AA150" s="261">
        <v>3</v>
      </c>
      <c r="AB150" s="261">
        <v>1</v>
      </c>
      <c r="AC150" s="261">
        <v>592451210</v>
      </c>
      <c r="AZ150" s="261">
        <v>1</v>
      </c>
      <c r="BA150" s="261">
        <f>IF(AZ150=1,G150,0)</f>
        <v>0</v>
      </c>
      <c r="BB150" s="261">
        <f>IF(AZ150=2,G150,0)</f>
        <v>0</v>
      </c>
      <c r="BC150" s="261">
        <f>IF(AZ150=3,G150,0)</f>
        <v>0</v>
      </c>
      <c r="BD150" s="261">
        <f>IF(AZ150=4,G150,0)</f>
        <v>0</v>
      </c>
      <c r="BE150" s="261">
        <f>IF(AZ150=5,G150,0)</f>
        <v>0</v>
      </c>
      <c r="CA150" s="292">
        <v>3</v>
      </c>
      <c r="CB150" s="292">
        <v>1</v>
      </c>
    </row>
    <row r="151" spans="1:80">
      <c r="A151" s="301"/>
      <c r="B151" s="302"/>
      <c r="C151" s="303" t="s">
        <v>693</v>
      </c>
      <c r="D151" s="304"/>
      <c r="E151" s="304"/>
      <c r="F151" s="304"/>
      <c r="G151" s="305"/>
      <c r="I151" s="306"/>
      <c r="K151" s="306"/>
      <c r="L151" s="307" t="s">
        <v>693</v>
      </c>
      <c r="O151" s="292">
        <v>3</v>
      </c>
    </row>
    <row r="152" spans="1:80">
      <c r="A152" s="301"/>
      <c r="B152" s="308"/>
      <c r="C152" s="309" t="s">
        <v>694</v>
      </c>
      <c r="D152" s="310"/>
      <c r="E152" s="311">
        <v>2.121</v>
      </c>
      <c r="F152" s="312"/>
      <c r="G152" s="313"/>
      <c r="H152" s="314"/>
      <c r="I152" s="306"/>
      <c r="J152" s="315"/>
      <c r="K152" s="306"/>
      <c r="M152" s="307" t="s">
        <v>694</v>
      </c>
      <c r="O152" s="292"/>
    </row>
    <row r="153" spans="1:80">
      <c r="A153" s="301"/>
      <c r="B153" s="308"/>
      <c r="C153" s="309" t="s">
        <v>695</v>
      </c>
      <c r="D153" s="310"/>
      <c r="E153" s="311">
        <v>0.379</v>
      </c>
      <c r="F153" s="312"/>
      <c r="G153" s="313"/>
      <c r="H153" s="314"/>
      <c r="I153" s="306"/>
      <c r="J153" s="315"/>
      <c r="K153" s="306"/>
      <c r="M153" s="307" t="s">
        <v>695</v>
      </c>
      <c r="O153" s="292"/>
    </row>
    <row r="154" spans="1:80">
      <c r="A154" s="316"/>
      <c r="B154" s="317" t="s">
        <v>99</v>
      </c>
      <c r="C154" s="318" t="s">
        <v>353</v>
      </c>
      <c r="D154" s="319"/>
      <c r="E154" s="320"/>
      <c r="F154" s="321"/>
      <c r="G154" s="322">
        <f>SUM(G141:G153)</f>
        <v>0</v>
      </c>
      <c r="H154" s="323"/>
      <c r="I154" s="324">
        <f>SUM(I141:I153)</f>
        <v>4.4641299999999999</v>
      </c>
      <c r="J154" s="323"/>
      <c r="K154" s="324">
        <f>SUM(K141:K153)</f>
        <v>0</v>
      </c>
      <c r="O154" s="292">
        <v>4</v>
      </c>
      <c r="BA154" s="325">
        <f>SUM(BA141:BA153)</f>
        <v>0</v>
      </c>
      <c r="BB154" s="325">
        <f>SUM(BB141:BB153)</f>
        <v>0</v>
      </c>
      <c r="BC154" s="325">
        <f>SUM(BC141:BC153)</f>
        <v>0</v>
      </c>
      <c r="BD154" s="325">
        <f>SUM(BD141:BD153)</f>
        <v>0</v>
      </c>
      <c r="BE154" s="325">
        <f>SUM(BE141:BE153)</f>
        <v>0</v>
      </c>
    </row>
    <row r="155" spans="1:80">
      <c r="A155" s="282" t="s">
        <v>97</v>
      </c>
      <c r="B155" s="283" t="s">
        <v>365</v>
      </c>
      <c r="C155" s="284" t="s">
        <v>366</v>
      </c>
      <c r="D155" s="285"/>
      <c r="E155" s="286"/>
      <c r="F155" s="286"/>
      <c r="G155" s="287"/>
      <c r="H155" s="288"/>
      <c r="I155" s="289"/>
      <c r="J155" s="290"/>
      <c r="K155" s="291"/>
      <c r="O155" s="292">
        <v>1</v>
      </c>
    </row>
    <row r="156" spans="1:80" ht="22.5">
      <c r="A156" s="293">
        <v>43</v>
      </c>
      <c r="B156" s="294" t="s">
        <v>368</v>
      </c>
      <c r="C156" s="295" t="s">
        <v>369</v>
      </c>
      <c r="D156" s="296" t="s">
        <v>181</v>
      </c>
      <c r="E156" s="297">
        <v>2</v>
      </c>
      <c r="F156" s="297">
        <v>0</v>
      </c>
      <c r="G156" s="298">
        <f>E156*F156</f>
        <v>0</v>
      </c>
      <c r="H156" s="299">
        <v>3.5619999999999999E-2</v>
      </c>
      <c r="I156" s="300">
        <f>E156*H156</f>
        <v>7.1239999999999998E-2</v>
      </c>
      <c r="J156" s="299">
        <v>0</v>
      </c>
      <c r="K156" s="300">
        <f>E156*J156</f>
        <v>0</v>
      </c>
      <c r="O156" s="292">
        <v>2</v>
      </c>
      <c r="AA156" s="261">
        <v>1</v>
      </c>
      <c r="AB156" s="261">
        <v>1</v>
      </c>
      <c r="AC156" s="261">
        <v>1</v>
      </c>
      <c r="AZ156" s="261">
        <v>1</v>
      </c>
      <c r="BA156" s="261">
        <f>IF(AZ156=1,G156,0)</f>
        <v>0</v>
      </c>
      <c r="BB156" s="261">
        <f>IF(AZ156=2,G156,0)</f>
        <v>0</v>
      </c>
      <c r="BC156" s="261">
        <f>IF(AZ156=3,G156,0)</f>
        <v>0</v>
      </c>
      <c r="BD156" s="261">
        <f>IF(AZ156=4,G156,0)</f>
        <v>0</v>
      </c>
      <c r="BE156" s="261">
        <f>IF(AZ156=5,G156,0)</f>
        <v>0</v>
      </c>
      <c r="CA156" s="292">
        <v>1</v>
      </c>
      <c r="CB156" s="292">
        <v>1</v>
      </c>
    </row>
    <row r="157" spans="1:80">
      <c r="A157" s="301"/>
      <c r="B157" s="302"/>
      <c r="C157" s="303" t="s">
        <v>370</v>
      </c>
      <c r="D157" s="304"/>
      <c r="E157" s="304"/>
      <c r="F157" s="304"/>
      <c r="G157" s="305"/>
      <c r="I157" s="306"/>
      <c r="K157" s="306"/>
      <c r="L157" s="307" t="s">
        <v>370</v>
      </c>
      <c r="O157" s="292">
        <v>3</v>
      </c>
    </row>
    <row r="158" spans="1:80">
      <c r="A158" s="316"/>
      <c r="B158" s="317" t="s">
        <v>99</v>
      </c>
      <c r="C158" s="318" t="s">
        <v>367</v>
      </c>
      <c r="D158" s="319"/>
      <c r="E158" s="320"/>
      <c r="F158" s="321"/>
      <c r="G158" s="322">
        <f>SUM(G155:G157)</f>
        <v>0</v>
      </c>
      <c r="H158" s="323"/>
      <c r="I158" s="324">
        <f>SUM(I155:I157)</f>
        <v>7.1239999999999998E-2</v>
      </c>
      <c r="J158" s="323"/>
      <c r="K158" s="324">
        <f>SUM(K155:K157)</f>
        <v>0</v>
      </c>
      <c r="O158" s="292">
        <v>4</v>
      </c>
      <c r="BA158" s="325">
        <f>SUM(BA155:BA157)</f>
        <v>0</v>
      </c>
      <c r="BB158" s="325">
        <f>SUM(BB155:BB157)</f>
        <v>0</v>
      </c>
      <c r="BC158" s="325">
        <f>SUM(BC155:BC157)</f>
        <v>0</v>
      </c>
      <c r="BD158" s="325">
        <f>SUM(BD155:BD157)</f>
        <v>0</v>
      </c>
      <c r="BE158" s="325">
        <f>SUM(BE155:BE157)</f>
        <v>0</v>
      </c>
    </row>
    <row r="159" spans="1:80">
      <c r="A159" s="282" t="s">
        <v>97</v>
      </c>
      <c r="B159" s="283" t="s">
        <v>371</v>
      </c>
      <c r="C159" s="284" t="s">
        <v>372</v>
      </c>
      <c r="D159" s="285"/>
      <c r="E159" s="286"/>
      <c r="F159" s="286"/>
      <c r="G159" s="287"/>
      <c r="H159" s="288"/>
      <c r="I159" s="289"/>
      <c r="J159" s="290"/>
      <c r="K159" s="291"/>
      <c r="O159" s="292">
        <v>1</v>
      </c>
    </row>
    <row r="160" spans="1:80">
      <c r="A160" s="293">
        <v>44</v>
      </c>
      <c r="B160" s="294" t="s">
        <v>374</v>
      </c>
      <c r="C160" s="295" t="s">
        <v>375</v>
      </c>
      <c r="D160" s="296" t="s">
        <v>176</v>
      </c>
      <c r="E160" s="297">
        <v>46.61</v>
      </c>
      <c r="F160" s="297">
        <v>0</v>
      </c>
      <c r="G160" s="298">
        <f>E160*F160</f>
        <v>0</v>
      </c>
      <c r="H160" s="299">
        <v>2.2000000000000001E-4</v>
      </c>
      <c r="I160" s="300">
        <f>E160*H160</f>
        <v>1.02542E-2</v>
      </c>
      <c r="J160" s="299">
        <v>0</v>
      </c>
      <c r="K160" s="300">
        <f>E160*J160</f>
        <v>0</v>
      </c>
      <c r="O160" s="292">
        <v>2</v>
      </c>
      <c r="AA160" s="261">
        <v>1</v>
      </c>
      <c r="AB160" s="261">
        <v>1</v>
      </c>
      <c r="AC160" s="261">
        <v>1</v>
      </c>
      <c r="AZ160" s="261">
        <v>1</v>
      </c>
      <c r="BA160" s="261">
        <f>IF(AZ160=1,G160,0)</f>
        <v>0</v>
      </c>
      <c r="BB160" s="261">
        <f>IF(AZ160=2,G160,0)</f>
        <v>0</v>
      </c>
      <c r="BC160" s="261">
        <f>IF(AZ160=3,G160,0)</f>
        <v>0</v>
      </c>
      <c r="BD160" s="261">
        <f>IF(AZ160=4,G160,0)</f>
        <v>0</v>
      </c>
      <c r="BE160" s="261">
        <f>IF(AZ160=5,G160,0)</f>
        <v>0</v>
      </c>
      <c r="CA160" s="292">
        <v>1</v>
      </c>
      <c r="CB160" s="292">
        <v>1</v>
      </c>
    </row>
    <row r="161" spans="1:80">
      <c r="A161" s="301"/>
      <c r="B161" s="308"/>
      <c r="C161" s="309" t="s">
        <v>696</v>
      </c>
      <c r="D161" s="310"/>
      <c r="E161" s="311">
        <v>23.305</v>
      </c>
      <c r="F161" s="312"/>
      <c r="G161" s="313"/>
      <c r="H161" s="314"/>
      <c r="I161" s="306"/>
      <c r="J161" s="315"/>
      <c r="K161" s="306"/>
      <c r="M161" s="307" t="s">
        <v>696</v>
      </c>
      <c r="O161" s="292"/>
    </row>
    <row r="162" spans="1:80">
      <c r="A162" s="301"/>
      <c r="B162" s="308"/>
      <c r="C162" s="309" t="s">
        <v>697</v>
      </c>
      <c r="D162" s="310"/>
      <c r="E162" s="311">
        <v>23.305</v>
      </c>
      <c r="F162" s="312"/>
      <c r="G162" s="313"/>
      <c r="H162" s="314"/>
      <c r="I162" s="306"/>
      <c r="J162" s="315"/>
      <c r="K162" s="306"/>
      <c r="M162" s="307" t="s">
        <v>697</v>
      </c>
      <c r="O162" s="292"/>
    </row>
    <row r="163" spans="1:80">
      <c r="A163" s="316"/>
      <c r="B163" s="317" t="s">
        <v>99</v>
      </c>
      <c r="C163" s="318" t="s">
        <v>373</v>
      </c>
      <c r="D163" s="319"/>
      <c r="E163" s="320"/>
      <c r="F163" s="321"/>
      <c r="G163" s="322">
        <f>SUM(G159:G162)</f>
        <v>0</v>
      </c>
      <c r="H163" s="323"/>
      <c r="I163" s="324">
        <f>SUM(I159:I162)</f>
        <v>1.02542E-2</v>
      </c>
      <c r="J163" s="323"/>
      <c r="K163" s="324">
        <f>SUM(K159:K162)</f>
        <v>0</v>
      </c>
      <c r="O163" s="292">
        <v>4</v>
      </c>
      <c r="BA163" s="325">
        <f>SUM(BA159:BA162)</f>
        <v>0</v>
      </c>
      <c r="BB163" s="325">
        <f>SUM(BB159:BB162)</f>
        <v>0</v>
      </c>
      <c r="BC163" s="325">
        <f>SUM(BC159:BC162)</f>
        <v>0</v>
      </c>
      <c r="BD163" s="325">
        <f>SUM(BD159:BD162)</f>
        <v>0</v>
      </c>
      <c r="BE163" s="325">
        <f>SUM(BE159:BE162)</f>
        <v>0</v>
      </c>
    </row>
    <row r="164" spans="1:80">
      <c r="A164" s="282" t="s">
        <v>97</v>
      </c>
      <c r="B164" s="283" t="s">
        <v>384</v>
      </c>
      <c r="C164" s="284" t="s">
        <v>385</v>
      </c>
      <c r="D164" s="285"/>
      <c r="E164" s="286"/>
      <c r="F164" s="286"/>
      <c r="G164" s="287"/>
      <c r="H164" s="288"/>
      <c r="I164" s="289"/>
      <c r="J164" s="290"/>
      <c r="K164" s="291"/>
      <c r="O164" s="292">
        <v>1</v>
      </c>
    </row>
    <row r="165" spans="1:80">
      <c r="A165" s="293">
        <v>45</v>
      </c>
      <c r="B165" s="294" t="s">
        <v>387</v>
      </c>
      <c r="C165" s="295" t="s">
        <v>388</v>
      </c>
      <c r="D165" s="296" t="s">
        <v>190</v>
      </c>
      <c r="E165" s="297">
        <v>10</v>
      </c>
      <c r="F165" s="297">
        <v>0</v>
      </c>
      <c r="G165" s="298">
        <f>E165*F165</f>
        <v>0</v>
      </c>
      <c r="H165" s="299">
        <v>3.6999999999999999E-4</v>
      </c>
      <c r="I165" s="300">
        <f>E165*H165</f>
        <v>3.7000000000000002E-3</v>
      </c>
      <c r="J165" s="299">
        <v>0</v>
      </c>
      <c r="K165" s="300">
        <f>E165*J165</f>
        <v>0</v>
      </c>
      <c r="O165" s="292">
        <v>2</v>
      </c>
      <c r="AA165" s="261">
        <v>1</v>
      </c>
      <c r="AB165" s="261">
        <v>1</v>
      </c>
      <c r="AC165" s="261">
        <v>1</v>
      </c>
      <c r="AZ165" s="261">
        <v>1</v>
      </c>
      <c r="BA165" s="261">
        <f>IF(AZ165=1,G165,0)</f>
        <v>0</v>
      </c>
      <c r="BB165" s="261">
        <f>IF(AZ165=2,G165,0)</f>
        <v>0</v>
      </c>
      <c r="BC165" s="261">
        <f>IF(AZ165=3,G165,0)</f>
        <v>0</v>
      </c>
      <c r="BD165" s="261">
        <f>IF(AZ165=4,G165,0)</f>
        <v>0</v>
      </c>
      <c r="BE165" s="261">
        <f>IF(AZ165=5,G165,0)</f>
        <v>0</v>
      </c>
      <c r="CA165" s="292">
        <v>1</v>
      </c>
      <c r="CB165" s="292">
        <v>1</v>
      </c>
    </row>
    <row r="166" spans="1:80">
      <c r="A166" s="293">
        <v>46</v>
      </c>
      <c r="B166" s="294" t="s">
        <v>390</v>
      </c>
      <c r="C166" s="295" t="s">
        <v>391</v>
      </c>
      <c r="D166" s="296" t="s">
        <v>190</v>
      </c>
      <c r="E166" s="297">
        <v>24</v>
      </c>
      <c r="F166" s="297">
        <v>0</v>
      </c>
      <c r="G166" s="298">
        <f>E166*F166</f>
        <v>0</v>
      </c>
      <c r="H166" s="299">
        <v>0.188</v>
      </c>
      <c r="I166" s="300">
        <f>E166*H166</f>
        <v>4.5120000000000005</v>
      </c>
      <c r="J166" s="299">
        <v>0</v>
      </c>
      <c r="K166" s="300">
        <f>E166*J166</f>
        <v>0</v>
      </c>
      <c r="O166" s="292">
        <v>2</v>
      </c>
      <c r="AA166" s="261">
        <v>1</v>
      </c>
      <c r="AB166" s="261">
        <v>1</v>
      </c>
      <c r="AC166" s="261">
        <v>1</v>
      </c>
      <c r="AZ166" s="261">
        <v>1</v>
      </c>
      <c r="BA166" s="261">
        <f>IF(AZ166=1,G166,0)</f>
        <v>0</v>
      </c>
      <c r="BB166" s="261">
        <f>IF(AZ166=2,G166,0)</f>
        <v>0</v>
      </c>
      <c r="BC166" s="261">
        <f>IF(AZ166=3,G166,0)</f>
        <v>0</v>
      </c>
      <c r="BD166" s="261">
        <f>IF(AZ166=4,G166,0)</f>
        <v>0</v>
      </c>
      <c r="BE166" s="261">
        <f>IF(AZ166=5,G166,0)</f>
        <v>0</v>
      </c>
      <c r="CA166" s="292">
        <v>1</v>
      </c>
      <c r="CB166" s="292">
        <v>1</v>
      </c>
    </row>
    <row r="167" spans="1:80">
      <c r="A167" s="301"/>
      <c r="B167" s="308"/>
      <c r="C167" s="309" t="s">
        <v>698</v>
      </c>
      <c r="D167" s="310"/>
      <c r="E167" s="311">
        <v>24</v>
      </c>
      <c r="F167" s="312"/>
      <c r="G167" s="313"/>
      <c r="H167" s="314"/>
      <c r="I167" s="306"/>
      <c r="J167" s="315"/>
      <c r="K167" s="306"/>
      <c r="M167" s="307" t="s">
        <v>698</v>
      </c>
      <c r="O167" s="292"/>
    </row>
    <row r="168" spans="1:80">
      <c r="A168" s="293">
        <v>47</v>
      </c>
      <c r="B168" s="294" t="s">
        <v>393</v>
      </c>
      <c r="C168" s="295" t="s">
        <v>394</v>
      </c>
      <c r="D168" s="296" t="s">
        <v>109</v>
      </c>
      <c r="E168" s="297">
        <v>0.84</v>
      </c>
      <c r="F168" s="297">
        <v>0</v>
      </c>
      <c r="G168" s="298">
        <f>E168*F168</f>
        <v>0</v>
      </c>
      <c r="H168" s="299">
        <v>2.5249999999999999</v>
      </c>
      <c r="I168" s="300">
        <f>E168*H168</f>
        <v>2.121</v>
      </c>
      <c r="J168" s="299">
        <v>0</v>
      </c>
      <c r="K168" s="300">
        <f>E168*J168</f>
        <v>0</v>
      </c>
      <c r="O168" s="292">
        <v>2</v>
      </c>
      <c r="AA168" s="261">
        <v>1</v>
      </c>
      <c r="AB168" s="261">
        <v>1</v>
      </c>
      <c r="AC168" s="261">
        <v>1</v>
      </c>
      <c r="AZ168" s="261">
        <v>1</v>
      </c>
      <c r="BA168" s="261">
        <f>IF(AZ168=1,G168,0)</f>
        <v>0</v>
      </c>
      <c r="BB168" s="261">
        <f>IF(AZ168=2,G168,0)</f>
        <v>0</v>
      </c>
      <c r="BC168" s="261">
        <f>IF(AZ168=3,G168,0)</f>
        <v>0</v>
      </c>
      <c r="BD168" s="261">
        <f>IF(AZ168=4,G168,0)</f>
        <v>0</v>
      </c>
      <c r="BE168" s="261">
        <f>IF(AZ168=5,G168,0)</f>
        <v>0</v>
      </c>
      <c r="CA168" s="292">
        <v>1</v>
      </c>
      <c r="CB168" s="292">
        <v>1</v>
      </c>
    </row>
    <row r="169" spans="1:80">
      <c r="A169" s="301"/>
      <c r="B169" s="302"/>
      <c r="C169" s="303" t="s">
        <v>395</v>
      </c>
      <c r="D169" s="304"/>
      <c r="E169" s="304"/>
      <c r="F169" s="304"/>
      <c r="G169" s="305"/>
      <c r="I169" s="306"/>
      <c r="K169" s="306"/>
      <c r="L169" s="307" t="s">
        <v>395</v>
      </c>
      <c r="O169" s="292">
        <v>3</v>
      </c>
    </row>
    <row r="170" spans="1:80">
      <c r="A170" s="301"/>
      <c r="B170" s="308"/>
      <c r="C170" s="309" t="s">
        <v>632</v>
      </c>
      <c r="D170" s="310"/>
      <c r="E170" s="311">
        <v>0.84</v>
      </c>
      <c r="F170" s="312"/>
      <c r="G170" s="313"/>
      <c r="H170" s="314"/>
      <c r="I170" s="306"/>
      <c r="J170" s="315"/>
      <c r="K170" s="306"/>
      <c r="M170" s="307" t="s">
        <v>632</v>
      </c>
      <c r="O170" s="292"/>
    </row>
    <row r="171" spans="1:80">
      <c r="A171" s="293">
        <v>48</v>
      </c>
      <c r="B171" s="294" t="s">
        <v>397</v>
      </c>
      <c r="C171" s="295" t="s">
        <v>398</v>
      </c>
      <c r="D171" s="296" t="s">
        <v>181</v>
      </c>
      <c r="E171" s="297">
        <v>23.23</v>
      </c>
      <c r="F171" s="297">
        <v>0</v>
      </c>
      <c r="G171" s="298">
        <f>E171*F171</f>
        <v>0</v>
      </c>
      <c r="H171" s="299">
        <v>4.5999999999999999E-2</v>
      </c>
      <c r="I171" s="300">
        <f>E171*H171</f>
        <v>1.0685800000000001</v>
      </c>
      <c r="J171" s="299"/>
      <c r="K171" s="300">
        <f>E171*J171</f>
        <v>0</v>
      </c>
      <c r="O171" s="292">
        <v>2</v>
      </c>
      <c r="AA171" s="261">
        <v>3</v>
      </c>
      <c r="AB171" s="261">
        <v>1</v>
      </c>
      <c r="AC171" s="261">
        <v>59217420</v>
      </c>
      <c r="AZ171" s="261">
        <v>1</v>
      </c>
      <c r="BA171" s="261">
        <f>IF(AZ171=1,G171,0)</f>
        <v>0</v>
      </c>
      <c r="BB171" s="261">
        <f>IF(AZ171=2,G171,0)</f>
        <v>0</v>
      </c>
      <c r="BC171" s="261">
        <f>IF(AZ171=3,G171,0)</f>
        <v>0</v>
      </c>
      <c r="BD171" s="261">
        <f>IF(AZ171=4,G171,0)</f>
        <v>0</v>
      </c>
      <c r="BE171" s="261">
        <f>IF(AZ171=5,G171,0)</f>
        <v>0</v>
      </c>
      <c r="CA171" s="292">
        <v>3</v>
      </c>
      <c r="CB171" s="292">
        <v>1</v>
      </c>
    </row>
    <row r="172" spans="1:80">
      <c r="A172" s="301"/>
      <c r="B172" s="308"/>
      <c r="C172" s="309" t="s">
        <v>699</v>
      </c>
      <c r="D172" s="310"/>
      <c r="E172" s="311">
        <v>23.23</v>
      </c>
      <c r="F172" s="312"/>
      <c r="G172" s="313"/>
      <c r="H172" s="314"/>
      <c r="I172" s="306"/>
      <c r="J172" s="315"/>
      <c r="K172" s="306"/>
      <c r="M172" s="307" t="s">
        <v>699</v>
      </c>
      <c r="O172" s="292"/>
    </row>
    <row r="173" spans="1:80">
      <c r="A173" s="293">
        <v>49</v>
      </c>
      <c r="B173" s="294" t="s">
        <v>552</v>
      </c>
      <c r="C173" s="295" t="s">
        <v>553</v>
      </c>
      <c r="D173" s="296" t="s">
        <v>181</v>
      </c>
      <c r="E173" s="297">
        <v>2.02</v>
      </c>
      <c r="F173" s="297">
        <v>0</v>
      </c>
      <c r="G173" s="298">
        <f>E173*F173</f>
        <v>0</v>
      </c>
      <c r="H173" s="299">
        <v>2.2499999999999999E-2</v>
      </c>
      <c r="I173" s="300">
        <f>E173*H173</f>
        <v>4.5449999999999997E-2</v>
      </c>
      <c r="J173" s="299"/>
      <c r="K173" s="300">
        <f>E173*J173</f>
        <v>0</v>
      </c>
      <c r="O173" s="292">
        <v>2</v>
      </c>
      <c r="AA173" s="261">
        <v>3</v>
      </c>
      <c r="AB173" s="261">
        <v>10</v>
      </c>
      <c r="AC173" s="261">
        <v>592174231</v>
      </c>
      <c r="AZ173" s="261">
        <v>1</v>
      </c>
      <c r="BA173" s="261">
        <f>IF(AZ173=1,G173,0)</f>
        <v>0</v>
      </c>
      <c r="BB173" s="261">
        <f>IF(AZ173=2,G173,0)</f>
        <v>0</v>
      </c>
      <c r="BC173" s="261">
        <f>IF(AZ173=3,G173,0)</f>
        <v>0</v>
      </c>
      <c r="BD173" s="261">
        <f>IF(AZ173=4,G173,0)</f>
        <v>0</v>
      </c>
      <c r="BE173" s="261">
        <f>IF(AZ173=5,G173,0)</f>
        <v>0</v>
      </c>
      <c r="CA173" s="292">
        <v>3</v>
      </c>
      <c r="CB173" s="292">
        <v>10</v>
      </c>
    </row>
    <row r="174" spans="1:80">
      <c r="A174" s="301"/>
      <c r="B174" s="308"/>
      <c r="C174" s="309" t="s">
        <v>700</v>
      </c>
      <c r="D174" s="310"/>
      <c r="E174" s="311">
        <v>2.02</v>
      </c>
      <c r="F174" s="312"/>
      <c r="G174" s="313"/>
      <c r="H174" s="314"/>
      <c r="I174" s="306"/>
      <c r="J174" s="315"/>
      <c r="K174" s="306"/>
      <c r="M174" s="307" t="s">
        <v>700</v>
      </c>
      <c r="O174" s="292"/>
    </row>
    <row r="175" spans="1:80">
      <c r="A175" s="316"/>
      <c r="B175" s="317" t="s">
        <v>99</v>
      </c>
      <c r="C175" s="318" t="s">
        <v>386</v>
      </c>
      <c r="D175" s="319"/>
      <c r="E175" s="320"/>
      <c r="F175" s="321"/>
      <c r="G175" s="322">
        <f>SUM(G164:G174)</f>
        <v>0</v>
      </c>
      <c r="H175" s="323"/>
      <c r="I175" s="324">
        <f>SUM(I164:I174)</f>
        <v>7.7507300000000008</v>
      </c>
      <c r="J175" s="323"/>
      <c r="K175" s="324">
        <f>SUM(K164:K174)</f>
        <v>0</v>
      </c>
      <c r="O175" s="292">
        <v>4</v>
      </c>
      <c r="BA175" s="325">
        <f>SUM(BA164:BA174)</f>
        <v>0</v>
      </c>
      <c r="BB175" s="325">
        <f>SUM(BB164:BB174)</f>
        <v>0</v>
      </c>
      <c r="BC175" s="325">
        <f>SUM(BC164:BC174)</f>
        <v>0</v>
      </c>
      <c r="BD175" s="325">
        <f>SUM(BD164:BD174)</f>
        <v>0</v>
      </c>
      <c r="BE175" s="325">
        <f>SUM(BE164:BE174)</f>
        <v>0</v>
      </c>
    </row>
    <row r="176" spans="1:80">
      <c r="A176" s="282" t="s">
        <v>97</v>
      </c>
      <c r="B176" s="283" t="s">
        <v>403</v>
      </c>
      <c r="C176" s="284" t="s">
        <v>404</v>
      </c>
      <c r="D176" s="285"/>
      <c r="E176" s="286"/>
      <c r="F176" s="286"/>
      <c r="G176" s="287"/>
      <c r="H176" s="288"/>
      <c r="I176" s="289"/>
      <c r="J176" s="290"/>
      <c r="K176" s="291"/>
      <c r="O176" s="292">
        <v>1</v>
      </c>
    </row>
    <row r="177" spans="1:80">
      <c r="A177" s="293">
        <v>50</v>
      </c>
      <c r="B177" s="294" t="s">
        <v>406</v>
      </c>
      <c r="C177" s="295" t="s">
        <v>407</v>
      </c>
      <c r="D177" s="296" t="s">
        <v>408</v>
      </c>
      <c r="E177" s="297">
        <v>8</v>
      </c>
      <c r="F177" s="297">
        <v>0</v>
      </c>
      <c r="G177" s="298">
        <f>E177*F177</f>
        <v>0</v>
      </c>
      <c r="H177" s="299"/>
      <c r="I177" s="300">
        <f>E177*H177</f>
        <v>0</v>
      </c>
      <c r="J177" s="299"/>
      <c r="K177" s="300">
        <f>E177*J177</f>
        <v>0</v>
      </c>
      <c r="O177" s="292">
        <v>2</v>
      </c>
      <c r="AA177" s="261">
        <v>6</v>
      </c>
      <c r="AB177" s="261">
        <v>1</v>
      </c>
      <c r="AC177" s="261">
        <v>171156610600</v>
      </c>
      <c r="AZ177" s="261">
        <v>1</v>
      </c>
      <c r="BA177" s="261">
        <f>IF(AZ177=1,G177,0)</f>
        <v>0</v>
      </c>
      <c r="BB177" s="261">
        <f>IF(AZ177=2,G177,0)</f>
        <v>0</v>
      </c>
      <c r="BC177" s="261">
        <f>IF(AZ177=3,G177,0)</f>
        <v>0</v>
      </c>
      <c r="BD177" s="261">
        <f>IF(AZ177=4,G177,0)</f>
        <v>0</v>
      </c>
      <c r="BE177" s="261">
        <f>IF(AZ177=5,G177,0)</f>
        <v>0</v>
      </c>
      <c r="CA177" s="292">
        <v>6</v>
      </c>
      <c r="CB177" s="292">
        <v>1</v>
      </c>
    </row>
    <row r="178" spans="1:80">
      <c r="A178" s="301"/>
      <c r="B178" s="302"/>
      <c r="C178" s="303"/>
      <c r="D178" s="304"/>
      <c r="E178" s="304"/>
      <c r="F178" s="304"/>
      <c r="G178" s="305"/>
      <c r="I178" s="306"/>
      <c r="K178" s="306"/>
      <c r="L178" s="307"/>
      <c r="O178" s="292">
        <v>3</v>
      </c>
    </row>
    <row r="179" spans="1:80">
      <c r="A179" s="316"/>
      <c r="B179" s="317" t="s">
        <v>99</v>
      </c>
      <c r="C179" s="318" t="s">
        <v>405</v>
      </c>
      <c r="D179" s="319"/>
      <c r="E179" s="320"/>
      <c r="F179" s="321"/>
      <c r="G179" s="322">
        <f>SUM(G176:G178)</f>
        <v>0</v>
      </c>
      <c r="H179" s="323"/>
      <c r="I179" s="324">
        <f>SUM(I176:I178)</f>
        <v>0</v>
      </c>
      <c r="J179" s="323"/>
      <c r="K179" s="324">
        <f>SUM(K176:K178)</f>
        <v>0</v>
      </c>
      <c r="O179" s="292">
        <v>4</v>
      </c>
      <c r="BA179" s="325">
        <f>SUM(BA176:BA178)</f>
        <v>0</v>
      </c>
      <c r="BB179" s="325">
        <f>SUM(BB176:BB178)</f>
        <v>0</v>
      </c>
      <c r="BC179" s="325">
        <f>SUM(BC176:BC178)</f>
        <v>0</v>
      </c>
      <c r="BD179" s="325">
        <f>SUM(BD176:BD178)</f>
        <v>0</v>
      </c>
      <c r="BE179" s="325">
        <f>SUM(BE176:BE178)</f>
        <v>0</v>
      </c>
    </row>
    <row r="180" spans="1:80">
      <c r="A180" s="282" t="s">
        <v>97</v>
      </c>
      <c r="B180" s="283" t="s">
        <v>409</v>
      </c>
      <c r="C180" s="284" t="s">
        <v>410</v>
      </c>
      <c r="D180" s="285"/>
      <c r="E180" s="286"/>
      <c r="F180" s="286"/>
      <c r="G180" s="287"/>
      <c r="H180" s="288"/>
      <c r="I180" s="289"/>
      <c r="J180" s="290"/>
      <c r="K180" s="291"/>
      <c r="O180" s="292">
        <v>1</v>
      </c>
    </row>
    <row r="181" spans="1:80">
      <c r="A181" s="293">
        <v>51</v>
      </c>
      <c r="B181" s="294" t="s">
        <v>412</v>
      </c>
      <c r="C181" s="295" t="s">
        <v>413</v>
      </c>
      <c r="D181" s="296" t="s">
        <v>176</v>
      </c>
      <c r="E181" s="297">
        <v>23.305</v>
      </c>
      <c r="F181" s="297">
        <v>0</v>
      </c>
      <c r="G181" s="298">
        <f>E181*F181</f>
        <v>0</v>
      </c>
      <c r="H181" s="299">
        <v>0</v>
      </c>
      <c r="I181" s="300">
        <f>E181*H181</f>
        <v>0</v>
      </c>
      <c r="J181" s="299">
        <v>0</v>
      </c>
      <c r="K181" s="300">
        <f>E181*J181</f>
        <v>0</v>
      </c>
      <c r="O181" s="292">
        <v>2</v>
      </c>
      <c r="AA181" s="261">
        <v>1</v>
      </c>
      <c r="AB181" s="261">
        <v>1</v>
      </c>
      <c r="AC181" s="261">
        <v>1</v>
      </c>
      <c r="AZ181" s="261">
        <v>1</v>
      </c>
      <c r="BA181" s="261">
        <f>IF(AZ181=1,G181,0)</f>
        <v>0</v>
      </c>
      <c r="BB181" s="261">
        <f>IF(AZ181=2,G181,0)</f>
        <v>0</v>
      </c>
      <c r="BC181" s="261">
        <f>IF(AZ181=3,G181,0)</f>
        <v>0</v>
      </c>
      <c r="BD181" s="261">
        <f>IF(AZ181=4,G181,0)</f>
        <v>0</v>
      </c>
      <c r="BE181" s="261">
        <f>IF(AZ181=5,G181,0)</f>
        <v>0</v>
      </c>
      <c r="CA181" s="292">
        <v>1</v>
      </c>
      <c r="CB181" s="292">
        <v>1</v>
      </c>
    </row>
    <row r="182" spans="1:80">
      <c r="A182" s="301"/>
      <c r="B182" s="308"/>
      <c r="C182" s="309" t="s">
        <v>684</v>
      </c>
      <c r="D182" s="310"/>
      <c r="E182" s="311">
        <v>23.305</v>
      </c>
      <c r="F182" s="312"/>
      <c r="G182" s="313"/>
      <c r="H182" s="314"/>
      <c r="I182" s="306"/>
      <c r="J182" s="315"/>
      <c r="K182" s="306"/>
      <c r="M182" s="307" t="s">
        <v>684</v>
      </c>
      <c r="O182" s="292"/>
    </row>
    <row r="183" spans="1:80">
      <c r="A183" s="316"/>
      <c r="B183" s="317" t="s">
        <v>99</v>
      </c>
      <c r="C183" s="318" t="s">
        <v>411</v>
      </c>
      <c r="D183" s="319"/>
      <c r="E183" s="320"/>
      <c r="F183" s="321"/>
      <c r="G183" s="322">
        <f>SUM(G180:G182)</f>
        <v>0</v>
      </c>
      <c r="H183" s="323"/>
      <c r="I183" s="324">
        <f>SUM(I180:I182)</f>
        <v>0</v>
      </c>
      <c r="J183" s="323"/>
      <c r="K183" s="324">
        <f>SUM(K180:K182)</f>
        <v>0</v>
      </c>
      <c r="O183" s="292">
        <v>4</v>
      </c>
      <c r="BA183" s="325">
        <f>SUM(BA180:BA182)</f>
        <v>0</v>
      </c>
      <c r="BB183" s="325">
        <f>SUM(BB180:BB182)</f>
        <v>0</v>
      </c>
      <c r="BC183" s="325">
        <f>SUM(BC180:BC182)</f>
        <v>0</v>
      </c>
      <c r="BD183" s="325">
        <f>SUM(BD180:BD182)</f>
        <v>0</v>
      </c>
      <c r="BE183" s="325">
        <f>SUM(BE180:BE182)</f>
        <v>0</v>
      </c>
    </row>
    <row r="184" spans="1:80">
      <c r="A184" s="282" t="s">
        <v>97</v>
      </c>
      <c r="B184" s="283" t="s">
        <v>414</v>
      </c>
      <c r="C184" s="284" t="s">
        <v>415</v>
      </c>
      <c r="D184" s="285"/>
      <c r="E184" s="286"/>
      <c r="F184" s="286"/>
      <c r="G184" s="287"/>
      <c r="H184" s="288"/>
      <c r="I184" s="289"/>
      <c r="J184" s="290"/>
      <c r="K184" s="291"/>
      <c r="O184" s="292">
        <v>1</v>
      </c>
    </row>
    <row r="185" spans="1:80">
      <c r="A185" s="293">
        <v>52</v>
      </c>
      <c r="B185" s="294" t="s">
        <v>417</v>
      </c>
      <c r="C185" s="295" t="s">
        <v>418</v>
      </c>
      <c r="D185" s="296" t="s">
        <v>98</v>
      </c>
      <c r="E185" s="297">
        <v>4</v>
      </c>
      <c r="F185" s="297">
        <v>0</v>
      </c>
      <c r="G185" s="298">
        <f>E185*F185</f>
        <v>0</v>
      </c>
      <c r="H185" s="299">
        <v>5.9000000000000003E-4</v>
      </c>
      <c r="I185" s="300">
        <f>E185*H185</f>
        <v>2.3600000000000001E-3</v>
      </c>
      <c r="J185" s="299">
        <v>-9.2999999999999999E-2</v>
      </c>
      <c r="K185" s="300">
        <f>E185*J185</f>
        <v>-0.372</v>
      </c>
      <c r="O185" s="292">
        <v>2</v>
      </c>
      <c r="AA185" s="261">
        <v>1</v>
      </c>
      <c r="AB185" s="261">
        <v>1</v>
      </c>
      <c r="AC185" s="261">
        <v>1</v>
      </c>
      <c r="AZ185" s="261">
        <v>1</v>
      </c>
      <c r="BA185" s="261">
        <f>IF(AZ185=1,G185,0)</f>
        <v>0</v>
      </c>
      <c r="BB185" s="261">
        <f>IF(AZ185=2,G185,0)</f>
        <v>0</v>
      </c>
      <c r="BC185" s="261">
        <f>IF(AZ185=3,G185,0)</f>
        <v>0</v>
      </c>
      <c r="BD185" s="261">
        <f>IF(AZ185=4,G185,0)</f>
        <v>0</v>
      </c>
      <c r="BE185" s="261">
        <f>IF(AZ185=5,G185,0)</f>
        <v>0</v>
      </c>
      <c r="CA185" s="292">
        <v>1</v>
      </c>
      <c r="CB185" s="292">
        <v>1</v>
      </c>
    </row>
    <row r="186" spans="1:80">
      <c r="A186" s="301"/>
      <c r="B186" s="302"/>
      <c r="C186" s="303" t="s">
        <v>419</v>
      </c>
      <c r="D186" s="304"/>
      <c r="E186" s="304"/>
      <c r="F186" s="304"/>
      <c r="G186" s="305"/>
      <c r="I186" s="306"/>
      <c r="K186" s="306"/>
      <c r="L186" s="307" t="s">
        <v>419</v>
      </c>
      <c r="O186" s="292">
        <v>3</v>
      </c>
    </row>
    <row r="187" spans="1:80">
      <c r="A187" s="293">
        <v>53</v>
      </c>
      <c r="B187" s="294" t="s">
        <v>420</v>
      </c>
      <c r="C187" s="295" t="s">
        <v>421</v>
      </c>
      <c r="D187" s="296" t="s">
        <v>190</v>
      </c>
      <c r="E187" s="297">
        <v>15.8</v>
      </c>
      <c r="F187" s="297">
        <v>0</v>
      </c>
      <c r="G187" s="298">
        <f>E187*F187</f>
        <v>0</v>
      </c>
      <c r="H187" s="299">
        <v>5.9000000000000003E-4</v>
      </c>
      <c r="I187" s="300">
        <f>E187*H187</f>
        <v>9.3220000000000004E-3</v>
      </c>
      <c r="J187" s="299">
        <v>-9.2999999999999999E-2</v>
      </c>
      <c r="K187" s="300">
        <f>E187*J187</f>
        <v>-1.4694</v>
      </c>
      <c r="O187" s="292">
        <v>2</v>
      </c>
      <c r="AA187" s="261">
        <v>1</v>
      </c>
      <c r="AB187" s="261">
        <v>1</v>
      </c>
      <c r="AC187" s="261">
        <v>1</v>
      </c>
      <c r="AZ187" s="261">
        <v>1</v>
      </c>
      <c r="BA187" s="261">
        <f>IF(AZ187=1,G187,0)</f>
        <v>0</v>
      </c>
      <c r="BB187" s="261">
        <f>IF(AZ187=2,G187,0)</f>
        <v>0</v>
      </c>
      <c r="BC187" s="261">
        <f>IF(AZ187=3,G187,0)</f>
        <v>0</v>
      </c>
      <c r="BD187" s="261">
        <f>IF(AZ187=4,G187,0)</f>
        <v>0</v>
      </c>
      <c r="BE187" s="261">
        <f>IF(AZ187=5,G187,0)</f>
        <v>0</v>
      </c>
      <c r="CA187" s="292">
        <v>1</v>
      </c>
      <c r="CB187" s="292">
        <v>1</v>
      </c>
    </row>
    <row r="188" spans="1:80">
      <c r="A188" s="301"/>
      <c r="B188" s="302"/>
      <c r="C188" s="303" t="s">
        <v>422</v>
      </c>
      <c r="D188" s="304"/>
      <c r="E188" s="304"/>
      <c r="F188" s="304"/>
      <c r="G188" s="305"/>
      <c r="I188" s="306"/>
      <c r="K188" s="306"/>
      <c r="L188" s="307" t="s">
        <v>422</v>
      </c>
      <c r="O188" s="292">
        <v>3</v>
      </c>
    </row>
    <row r="189" spans="1:80">
      <c r="A189" s="301"/>
      <c r="B189" s="302"/>
      <c r="C189" s="303" t="s">
        <v>423</v>
      </c>
      <c r="D189" s="304"/>
      <c r="E189" s="304"/>
      <c r="F189" s="304"/>
      <c r="G189" s="305"/>
      <c r="I189" s="306"/>
      <c r="K189" s="306"/>
      <c r="L189" s="307" t="s">
        <v>423</v>
      </c>
      <c r="O189" s="292">
        <v>3</v>
      </c>
    </row>
    <row r="190" spans="1:80">
      <c r="A190" s="301"/>
      <c r="B190" s="308"/>
      <c r="C190" s="309" t="s">
        <v>658</v>
      </c>
      <c r="D190" s="310"/>
      <c r="E190" s="311">
        <v>15.8</v>
      </c>
      <c r="F190" s="312"/>
      <c r="G190" s="313"/>
      <c r="H190" s="314"/>
      <c r="I190" s="306"/>
      <c r="J190" s="315"/>
      <c r="K190" s="306"/>
      <c r="M190" s="307" t="s">
        <v>658</v>
      </c>
      <c r="O190" s="292"/>
    </row>
    <row r="191" spans="1:80">
      <c r="A191" s="316"/>
      <c r="B191" s="317" t="s">
        <v>99</v>
      </c>
      <c r="C191" s="318" t="s">
        <v>416</v>
      </c>
      <c r="D191" s="319"/>
      <c r="E191" s="320"/>
      <c r="F191" s="321"/>
      <c r="G191" s="322">
        <f>SUM(G184:G190)</f>
        <v>0</v>
      </c>
      <c r="H191" s="323"/>
      <c r="I191" s="324">
        <f>SUM(I184:I190)</f>
        <v>1.1682000000000001E-2</v>
      </c>
      <c r="J191" s="323"/>
      <c r="K191" s="324">
        <f>SUM(K184:K190)</f>
        <v>-1.8414000000000001</v>
      </c>
      <c r="O191" s="292">
        <v>4</v>
      </c>
      <c r="BA191" s="325">
        <f>SUM(BA184:BA190)</f>
        <v>0</v>
      </c>
      <c r="BB191" s="325">
        <f>SUM(BB184:BB190)</f>
        <v>0</v>
      </c>
      <c r="BC191" s="325">
        <f>SUM(BC184:BC190)</f>
        <v>0</v>
      </c>
      <c r="BD191" s="325">
        <f>SUM(BD184:BD190)</f>
        <v>0</v>
      </c>
      <c r="BE191" s="325">
        <f>SUM(BE184:BE190)</f>
        <v>0</v>
      </c>
    </row>
    <row r="192" spans="1:80">
      <c r="A192" s="282" t="s">
        <v>97</v>
      </c>
      <c r="B192" s="283" t="s">
        <v>424</v>
      </c>
      <c r="C192" s="284" t="s">
        <v>425</v>
      </c>
      <c r="D192" s="285"/>
      <c r="E192" s="286"/>
      <c r="F192" s="286"/>
      <c r="G192" s="287"/>
      <c r="H192" s="288"/>
      <c r="I192" s="289"/>
      <c r="J192" s="290"/>
      <c r="K192" s="291"/>
      <c r="O192" s="292">
        <v>1</v>
      </c>
    </row>
    <row r="193" spans="1:80">
      <c r="A193" s="293">
        <v>54</v>
      </c>
      <c r="B193" s="294" t="s">
        <v>427</v>
      </c>
      <c r="C193" s="295" t="s">
        <v>428</v>
      </c>
      <c r="D193" s="296" t="s">
        <v>176</v>
      </c>
      <c r="E193" s="297">
        <v>10.5</v>
      </c>
      <c r="F193" s="297">
        <v>0</v>
      </c>
      <c r="G193" s="298">
        <f>E193*F193</f>
        <v>0</v>
      </c>
      <c r="H193" s="299">
        <v>0</v>
      </c>
      <c r="I193" s="300">
        <f>E193*H193</f>
        <v>0</v>
      </c>
      <c r="J193" s="299">
        <v>0</v>
      </c>
      <c r="K193" s="300">
        <f>E193*J193</f>
        <v>0</v>
      </c>
      <c r="O193" s="292">
        <v>2</v>
      </c>
      <c r="AA193" s="261">
        <v>1</v>
      </c>
      <c r="AB193" s="261">
        <v>1</v>
      </c>
      <c r="AC193" s="261">
        <v>1</v>
      </c>
      <c r="AZ193" s="261">
        <v>1</v>
      </c>
      <c r="BA193" s="261">
        <f>IF(AZ193=1,G193,0)</f>
        <v>0</v>
      </c>
      <c r="BB193" s="261">
        <f>IF(AZ193=2,G193,0)</f>
        <v>0</v>
      </c>
      <c r="BC193" s="261">
        <f>IF(AZ193=3,G193,0)</f>
        <v>0</v>
      </c>
      <c r="BD193" s="261">
        <f>IF(AZ193=4,G193,0)</f>
        <v>0</v>
      </c>
      <c r="BE193" s="261">
        <f>IF(AZ193=5,G193,0)</f>
        <v>0</v>
      </c>
      <c r="CA193" s="292">
        <v>1</v>
      </c>
      <c r="CB193" s="292">
        <v>1</v>
      </c>
    </row>
    <row r="194" spans="1:80">
      <c r="A194" s="301"/>
      <c r="B194" s="302"/>
      <c r="C194" s="303" t="s">
        <v>429</v>
      </c>
      <c r="D194" s="304"/>
      <c r="E194" s="304"/>
      <c r="F194" s="304"/>
      <c r="G194" s="305"/>
      <c r="I194" s="306"/>
      <c r="K194" s="306"/>
      <c r="L194" s="307" t="s">
        <v>429</v>
      </c>
      <c r="O194" s="292">
        <v>3</v>
      </c>
    </row>
    <row r="195" spans="1:80">
      <c r="A195" s="316"/>
      <c r="B195" s="317" t="s">
        <v>99</v>
      </c>
      <c r="C195" s="318" t="s">
        <v>426</v>
      </c>
      <c r="D195" s="319"/>
      <c r="E195" s="320"/>
      <c r="F195" s="321"/>
      <c r="G195" s="322">
        <f>SUM(G192:G194)</f>
        <v>0</v>
      </c>
      <c r="H195" s="323"/>
      <c r="I195" s="324">
        <f>SUM(I192:I194)</f>
        <v>0</v>
      </c>
      <c r="J195" s="323"/>
      <c r="K195" s="324">
        <f>SUM(K192:K194)</f>
        <v>0</v>
      </c>
      <c r="O195" s="292">
        <v>4</v>
      </c>
      <c r="BA195" s="325">
        <f>SUM(BA192:BA194)</f>
        <v>0</v>
      </c>
      <c r="BB195" s="325">
        <f>SUM(BB192:BB194)</f>
        <v>0</v>
      </c>
      <c r="BC195" s="325">
        <f>SUM(BC192:BC194)</f>
        <v>0</v>
      </c>
      <c r="BD195" s="325">
        <f>SUM(BD192:BD194)</f>
        <v>0</v>
      </c>
      <c r="BE195" s="325">
        <f>SUM(BE192:BE194)</f>
        <v>0</v>
      </c>
    </row>
    <row r="196" spans="1:80">
      <c r="A196" s="282" t="s">
        <v>97</v>
      </c>
      <c r="B196" s="283" t="s">
        <v>430</v>
      </c>
      <c r="C196" s="284" t="s">
        <v>431</v>
      </c>
      <c r="D196" s="285"/>
      <c r="E196" s="286"/>
      <c r="F196" s="286"/>
      <c r="G196" s="287"/>
      <c r="H196" s="288"/>
      <c r="I196" s="289"/>
      <c r="J196" s="290"/>
      <c r="K196" s="291"/>
      <c r="O196" s="292">
        <v>1</v>
      </c>
    </row>
    <row r="197" spans="1:80">
      <c r="A197" s="293">
        <v>55</v>
      </c>
      <c r="B197" s="294" t="s">
        <v>433</v>
      </c>
      <c r="C197" s="295" t="s">
        <v>434</v>
      </c>
      <c r="D197" s="296" t="s">
        <v>324</v>
      </c>
      <c r="E197" s="297">
        <v>99.906791979999994</v>
      </c>
      <c r="F197" s="297">
        <v>0</v>
      </c>
      <c r="G197" s="298">
        <f>E197*F197</f>
        <v>0</v>
      </c>
      <c r="H197" s="299">
        <v>0</v>
      </c>
      <c r="I197" s="300">
        <f>E197*H197</f>
        <v>0</v>
      </c>
      <c r="J197" s="299"/>
      <c r="K197" s="300">
        <f>E197*J197</f>
        <v>0</v>
      </c>
      <c r="O197" s="292">
        <v>2</v>
      </c>
      <c r="AA197" s="261">
        <v>7</v>
      </c>
      <c r="AB197" s="261">
        <v>1</v>
      </c>
      <c r="AC197" s="261">
        <v>2</v>
      </c>
      <c r="AZ197" s="261">
        <v>1</v>
      </c>
      <c r="BA197" s="261">
        <f>IF(AZ197=1,G197,0)</f>
        <v>0</v>
      </c>
      <c r="BB197" s="261">
        <f>IF(AZ197=2,G197,0)</f>
        <v>0</v>
      </c>
      <c r="BC197" s="261">
        <f>IF(AZ197=3,G197,0)</f>
        <v>0</v>
      </c>
      <c r="BD197" s="261">
        <f>IF(AZ197=4,G197,0)</f>
        <v>0</v>
      </c>
      <c r="BE197" s="261">
        <f>IF(AZ197=5,G197,0)</f>
        <v>0</v>
      </c>
      <c r="CA197" s="292">
        <v>7</v>
      </c>
      <c r="CB197" s="292">
        <v>1</v>
      </c>
    </row>
    <row r="198" spans="1:80">
      <c r="A198" s="316"/>
      <c r="B198" s="317" t="s">
        <v>99</v>
      </c>
      <c r="C198" s="318" t="s">
        <v>432</v>
      </c>
      <c r="D198" s="319"/>
      <c r="E198" s="320"/>
      <c r="F198" s="321"/>
      <c r="G198" s="322">
        <f>SUM(G196:G197)</f>
        <v>0</v>
      </c>
      <c r="H198" s="323"/>
      <c r="I198" s="324">
        <f>SUM(I196:I197)</f>
        <v>0</v>
      </c>
      <c r="J198" s="323"/>
      <c r="K198" s="324">
        <f>SUM(K196:K197)</f>
        <v>0</v>
      </c>
      <c r="O198" s="292">
        <v>4</v>
      </c>
      <c r="BA198" s="325">
        <f>SUM(BA196:BA197)</f>
        <v>0</v>
      </c>
      <c r="BB198" s="325">
        <f>SUM(BB196:BB197)</f>
        <v>0</v>
      </c>
      <c r="BC198" s="325">
        <f>SUM(BC196:BC197)</f>
        <v>0</v>
      </c>
      <c r="BD198" s="325">
        <f>SUM(BD196:BD197)</f>
        <v>0</v>
      </c>
      <c r="BE198" s="325">
        <f>SUM(BE196:BE197)</f>
        <v>0</v>
      </c>
    </row>
    <row r="199" spans="1:80">
      <c r="A199" s="282" t="s">
        <v>97</v>
      </c>
      <c r="B199" s="283" t="s">
        <v>435</v>
      </c>
      <c r="C199" s="284" t="s">
        <v>436</v>
      </c>
      <c r="D199" s="285"/>
      <c r="E199" s="286"/>
      <c r="F199" s="286"/>
      <c r="G199" s="287"/>
      <c r="H199" s="288"/>
      <c r="I199" s="289"/>
      <c r="J199" s="290"/>
      <c r="K199" s="291"/>
      <c r="O199" s="292">
        <v>1</v>
      </c>
    </row>
    <row r="200" spans="1:80">
      <c r="A200" s="293">
        <v>56</v>
      </c>
      <c r="B200" s="294" t="s">
        <v>438</v>
      </c>
      <c r="C200" s="295" t="s">
        <v>504</v>
      </c>
      <c r="D200" s="296" t="s">
        <v>98</v>
      </c>
      <c r="E200" s="297">
        <v>3</v>
      </c>
      <c r="F200" s="297">
        <v>0</v>
      </c>
      <c r="G200" s="298">
        <f>E200*F200</f>
        <v>0</v>
      </c>
      <c r="H200" s="299">
        <v>2.0000000000000001E-4</v>
      </c>
      <c r="I200" s="300">
        <f>E200*H200</f>
        <v>6.0000000000000006E-4</v>
      </c>
      <c r="J200" s="299">
        <v>0</v>
      </c>
      <c r="K200" s="300">
        <f>E200*J200</f>
        <v>0</v>
      </c>
      <c r="O200" s="292">
        <v>2</v>
      </c>
      <c r="AA200" s="261">
        <v>1</v>
      </c>
      <c r="AB200" s="261">
        <v>7</v>
      </c>
      <c r="AC200" s="261">
        <v>7</v>
      </c>
      <c r="AZ200" s="261">
        <v>2</v>
      </c>
      <c r="BA200" s="261">
        <f>IF(AZ200=1,G200,0)</f>
        <v>0</v>
      </c>
      <c r="BB200" s="261">
        <f>IF(AZ200=2,G200,0)</f>
        <v>0</v>
      </c>
      <c r="BC200" s="261">
        <f>IF(AZ200=3,G200,0)</f>
        <v>0</v>
      </c>
      <c r="BD200" s="261">
        <f>IF(AZ200=4,G200,0)</f>
        <v>0</v>
      </c>
      <c r="BE200" s="261">
        <f>IF(AZ200=5,G200,0)</f>
        <v>0</v>
      </c>
      <c r="CA200" s="292">
        <v>1</v>
      </c>
      <c r="CB200" s="292">
        <v>7</v>
      </c>
    </row>
    <row r="201" spans="1:80">
      <c r="A201" s="316"/>
      <c r="B201" s="317" t="s">
        <v>99</v>
      </c>
      <c r="C201" s="318" t="s">
        <v>437</v>
      </c>
      <c r="D201" s="319"/>
      <c r="E201" s="320"/>
      <c r="F201" s="321"/>
      <c r="G201" s="322">
        <f>SUM(G199:G200)</f>
        <v>0</v>
      </c>
      <c r="H201" s="323"/>
      <c r="I201" s="324">
        <f>SUM(I199:I200)</f>
        <v>6.0000000000000006E-4</v>
      </c>
      <c r="J201" s="323"/>
      <c r="K201" s="324">
        <f>SUM(K199:K200)</f>
        <v>0</v>
      </c>
      <c r="O201" s="292">
        <v>4</v>
      </c>
      <c r="BA201" s="325">
        <f>SUM(BA199:BA200)</f>
        <v>0</v>
      </c>
      <c r="BB201" s="325">
        <f>SUM(BB199:BB200)</f>
        <v>0</v>
      </c>
      <c r="BC201" s="325">
        <f>SUM(BC199:BC200)</f>
        <v>0</v>
      </c>
      <c r="BD201" s="325">
        <f>SUM(BD199:BD200)</f>
        <v>0</v>
      </c>
      <c r="BE201" s="325">
        <f>SUM(BE199:BE200)</f>
        <v>0</v>
      </c>
    </row>
    <row r="202" spans="1:80">
      <c r="A202" s="282" t="s">
        <v>97</v>
      </c>
      <c r="B202" s="283" t="s">
        <v>447</v>
      </c>
      <c r="C202" s="284" t="s">
        <v>448</v>
      </c>
      <c r="D202" s="285"/>
      <c r="E202" s="286"/>
      <c r="F202" s="286"/>
      <c r="G202" s="287"/>
      <c r="H202" s="288"/>
      <c r="I202" s="289"/>
      <c r="J202" s="290"/>
      <c r="K202" s="291"/>
      <c r="O202" s="292">
        <v>1</v>
      </c>
    </row>
    <row r="203" spans="1:80">
      <c r="A203" s="293">
        <v>57</v>
      </c>
      <c r="B203" s="294" t="s">
        <v>450</v>
      </c>
      <c r="C203" s="295" t="s">
        <v>451</v>
      </c>
      <c r="D203" s="296" t="s">
        <v>324</v>
      </c>
      <c r="E203" s="297">
        <v>10.968400000000001</v>
      </c>
      <c r="F203" s="297">
        <v>0</v>
      </c>
      <c r="G203" s="298">
        <f>E203*F203</f>
        <v>0</v>
      </c>
      <c r="H203" s="299">
        <v>0</v>
      </c>
      <c r="I203" s="300">
        <f>E203*H203</f>
        <v>0</v>
      </c>
      <c r="J203" s="299"/>
      <c r="K203" s="300">
        <f>E203*J203</f>
        <v>0</v>
      </c>
      <c r="O203" s="292">
        <v>2</v>
      </c>
      <c r="AA203" s="261">
        <v>8</v>
      </c>
      <c r="AB203" s="261">
        <v>0</v>
      </c>
      <c r="AC203" s="261">
        <v>3</v>
      </c>
      <c r="AZ203" s="261">
        <v>1</v>
      </c>
      <c r="BA203" s="261">
        <f>IF(AZ203=1,G203,0)</f>
        <v>0</v>
      </c>
      <c r="BB203" s="261">
        <f>IF(AZ203=2,G203,0)</f>
        <v>0</v>
      </c>
      <c r="BC203" s="261">
        <f>IF(AZ203=3,G203,0)</f>
        <v>0</v>
      </c>
      <c r="BD203" s="261">
        <f>IF(AZ203=4,G203,0)</f>
        <v>0</v>
      </c>
      <c r="BE203" s="261">
        <f>IF(AZ203=5,G203,0)</f>
        <v>0</v>
      </c>
      <c r="CA203" s="292">
        <v>8</v>
      </c>
      <c r="CB203" s="292">
        <v>0</v>
      </c>
    </row>
    <row r="204" spans="1:80">
      <c r="A204" s="293">
        <v>58</v>
      </c>
      <c r="B204" s="294" t="s">
        <v>452</v>
      </c>
      <c r="C204" s="295" t="s">
        <v>453</v>
      </c>
      <c r="D204" s="296" t="s">
        <v>324</v>
      </c>
      <c r="E204" s="297">
        <v>98.715599999999995</v>
      </c>
      <c r="F204" s="297">
        <v>0</v>
      </c>
      <c r="G204" s="298">
        <f>E204*F204</f>
        <v>0</v>
      </c>
      <c r="H204" s="299">
        <v>0</v>
      </c>
      <c r="I204" s="300">
        <f>E204*H204</f>
        <v>0</v>
      </c>
      <c r="J204" s="299"/>
      <c r="K204" s="300">
        <f>E204*J204</f>
        <v>0</v>
      </c>
      <c r="O204" s="292">
        <v>2</v>
      </c>
      <c r="AA204" s="261">
        <v>8</v>
      </c>
      <c r="AB204" s="261">
        <v>0</v>
      </c>
      <c r="AC204" s="261">
        <v>3</v>
      </c>
      <c r="AZ204" s="261">
        <v>1</v>
      </c>
      <c r="BA204" s="261">
        <f>IF(AZ204=1,G204,0)</f>
        <v>0</v>
      </c>
      <c r="BB204" s="261">
        <f>IF(AZ204=2,G204,0)</f>
        <v>0</v>
      </c>
      <c r="BC204" s="261">
        <f>IF(AZ204=3,G204,0)</f>
        <v>0</v>
      </c>
      <c r="BD204" s="261">
        <f>IF(AZ204=4,G204,0)</f>
        <v>0</v>
      </c>
      <c r="BE204" s="261">
        <f>IF(AZ204=5,G204,0)</f>
        <v>0</v>
      </c>
      <c r="CA204" s="292">
        <v>8</v>
      </c>
      <c r="CB204" s="292">
        <v>0</v>
      </c>
    </row>
    <row r="205" spans="1:80">
      <c r="A205" s="301"/>
      <c r="B205" s="302"/>
      <c r="C205" s="303"/>
      <c r="D205" s="304"/>
      <c r="E205" s="304"/>
      <c r="F205" s="304"/>
      <c r="G205" s="305"/>
      <c r="I205" s="306"/>
      <c r="K205" s="306"/>
      <c r="L205" s="307"/>
      <c r="O205" s="292">
        <v>3</v>
      </c>
    </row>
    <row r="206" spans="1:80">
      <c r="A206" s="293">
        <v>59</v>
      </c>
      <c r="B206" s="294" t="s">
        <v>454</v>
      </c>
      <c r="C206" s="295" t="s">
        <v>455</v>
      </c>
      <c r="D206" s="296" t="s">
        <v>324</v>
      </c>
      <c r="E206" s="297">
        <v>10.968400000000001</v>
      </c>
      <c r="F206" s="297">
        <v>0</v>
      </c>
      <c r="G206" s="298">
        <f>E206*F206</f>
        <v>0</v>
      </c>
      <c r="H206" s="299">
        <v>0</v>
      </c>
      <c r="I206" s="300">
        <f>E206*H206</f>
        <v>0</v>
      </c>
      <c r="J206" s="299"/>
      <c r="K206" s="300">
        <f>E206*J206</f>
        <v>0</v>
      </c>
      <c r="O206" s="292">
        <v>2</v>
      </c>
      <c r="AA206" s="261">
        <v>8</v>
      </c>
      <c r="AB206" s="261">
        <v>0</v>
      </c>
      <c r="AC206" s="261">
        <v>3</v>
      </c>
      <c r="AZ206" s="261">
        <v>1</v>
      </c>
      <c r="BA206" s="261">
        <f>IF(AZ206=1,G206,0)</f>
        <v>0</v>
      </c>
      <c r="BB206" s="261">
        <f>IF(AZ206=2,G206,0)</f>
        <v>0</v>
      </c>
      <c r="BC206" s="261">
        <f>IF(AZ206=3,G206,0)</f>
        <v>0</v>
      </c>
      <c r="BD206" s="261">
        <f>IF(AZ206=4,G206,0)</f>
        <v>0</v>
      </c>
      <c r="BE206" s="261">
        <f>IF(AZ206=5,G206,0)</f>
        <v>0</v>
      </c>
      <c r="CA206" s="292">
        <v>8</v>
      </c>
      <c r="CB206" s="292">
        <v>0</v>
      </c>
    </row>
    <row r="207" spans="1:80">
      <c r="A207" s="316"/>
      <c r="B207" s="317" t="s">
        <v>99</v>
      </c>
      <c r="C207" s="318" t="s">
        <v>449</v>
      </c>
      <c r="D207" s="319"/>
      <c r="E207" s="320"/>
      <c r="F207" s="321"/>
      <c r="G207" s="322">
        <f>SUM(G202:G206)</f>
        <v>0</v>
      </c>
      <c r="H207" s="323"/>
      <c r="I207" s="324">
        <f>SUM(I202:I206)</f>
        <v>0</v>
      </c>
      <c r="J207" s="323"/>
      <c r="K207" s="324">
        <f>SUM(K202:K206)</f>
        <v>0</v>
      </c>
      <c r="O207" s="292">
        <v>4</v>
      </c>
      <c r="BA207" s="325">
        <f>SUM(BA202:BA206)</f>
        <v>0</v>
      </c>
      <c r="BB207" s="325">
        <f>SUM(BB202:BB206)</f>
        <v>0</v>
      </c>
      <c r="BC207" s="325">
        <f>SUM(BC202:BC206)</f>
        <v>0</v>
      </c>
      <c r="BD207" s="325">
        <f>SUM(BD202:BD206)</f>
        <v>0</v>
      </c>
      <c r="BE207" s="325">
        <f>SUM(BE202:BE206)</f>
        <v>0</v>
      </c>
    </row>
    <row r="208" spans="1:80">
      <c r="E208" s="261"/>
    </row>
    <row r="209" spans="5:5">
      <c r="E209" s="261"/>
    </row>
    <row r="210" spans="5:5">
      <c r="E210" s="261"/>
    </row>
    <row r="211" spans="5:5">
      <c r="E211" s="261"/>
    </row>
    <row r="212" spans="5:5">
      <c r="E212" s="261"/>
    </row>
    <row r="213" spans="5:5">
      <c r="E213" s="261"/>
    </row>
    <row r="214" spans="5:5">
      <c r="E214" s="261"/>
    </row>
    <row r="215" spans="5:5">
      <c r="E215" s="261"/>
    </row>
    <row r="216" spans="5:5">
      <c r="E216" s="261"/>
    </row>
    <row r="217" spans="5:5">
      <c r="E217" s="261"/>
    </row>
    <row r="218" spans="5:5">
      <c r="E218" s="261"/>
    </row>
    <row r="219" spans="5:5">
      <c r="E219" s="261"/>
    </row>
    <row r="220" spans="5:5">
      <c r="E220" s="261"/>
    </row>
    <row r="221" spans="5:5">
      <c r="E221" s="261"/>
    </row>
    <row r="222" spans="5:5">
      <c r="E222" s="261"/>
    </row>
    <row r="223" spans="5:5">
      <c r="E223" s="261"/>
    </row>
    <row r="224" spans="5:5">
      <c r="E224" s="261"/>
    </row>
    <row r="225" spans="1:7">
      <c r="E225" s="261"/>
    </row>
    <row r="226" spans="1:7">
      <c r="E226" s="261"/>
    </row>
    <row r="227" spans="1:7">
      <c r="E227" s="261"/>
    </row>
    <row r="228" spans="1:7">
      <c r="E228" s="261"/>
    </row>
    <row r="229" spans="1:7">
      <c r="E229" s="261"/>
    </row>
    <row r="230" spans="1:7">
      <c r="E230" s="261"/>
    </row>
    <row r="231" spans="1:7">
      <c r="A231" s="315"/>
      <c r="B231" s="315"/>
      <c r="C231" s="315"/>
      <c r="D231" s="315"/>
      <c r="E231" s="315"/>
      <c r="F231" s="315"/>
      <c r="G231" s="315"/>
    </row>
    <row r="232" spans="1:7">
      <c r="A232" s="315"/>
      <c r="B232" s="315"/>
      <c r="C232" s="315"/>
      <c r="D232" s="315"/>
      <c r="E232" s="315"/>
      <c r="F232" s="315"/>
      <c r="G232" s="315"/>
    </row>
    <row r="233" spans="1:7">
      <c r="A233" s="315"/>
      <c r="B233" s="315"/>
      <c r="C233" s="315"/>
      <c r="D233" s="315"/>
      <c r="E233" s="315"/>
      <c r="F233" s="315"/>
      <c r="G233" s="315"/>
    </row>
    <row r="234" spans="1:7">
      <c r="A234" s="315"/>
      <c r="B234" s="315"/>
      <c r="C234" s="315"/>
      <c r="D234" s="315"/>
      <c r="E234" s="315"/>
      <c r="F234" s="315"/>
      <c r="G234" s="315"/>
    </row>
    <row r="235" spans="1:7">
      <c r="E235" s="261"/>
    </row>
    <row r="236" spans="1:7">
      <c r="E236" s="261"/>
    </row>
    <row r="237" spans="1:7">
      <c r="E237" s="261"/>
    </row>
    <row r="238" spans="1:7">
      <c r="E238" s="261"/>
    </row>
    <row r="239" spans="1:7">
      <c r="E239" s="261"/>
    </row>
    <row r="240" spans="1:7">
      <c r="E240" s="261"/>
    </row>
    <row r="241" spans="5:5">
      <c r="E241" s="261"/>
    </row>
    <row r="242" spans="5:5">
      <c r="E242" s="261"/>
    </row>
    <row r="243" spans="5:5">
      <c r="E243" s="261"/>
    </row>
    <row r="244" spans="5:5">
      <c r="E244" s="261"/>
    </row>
    <row r="245" spans="5:5">
      <c r="E245" s="261"/>
    </row>
    <row r="246" spans="5:5">
      <c r="E246" s="261"/>
    </row>
    <row r="247" spans="5:5">
      <c r="E247" s="261"/>
    </row>
    <row r="248" spans="5:5">
      <c r="E248" s="261"/>
    </row>
    <row r="249" spans="5:5">
      <c r="E249" s="261"/>
    </row>
    <row r="250" spans="5:5">
      <c r="E250" s="261"/>
    </row>
    <row r="251" spans="5:5">
      <c r="E251" s="261"/>
    </row>
    <row r="252" spans="5:5">
      <c r="E252" s="261"/>
    </row>
    <row r="253" spans="5:5">
      <c r="E253" s="261"/>
    </row>
    <row r="254" spans="5:5">
      <c r="E254" s="261"/>
    </row>
    <row r="255" spans="5:5">
      <c r="E255" s="261"/>
    </row>
    <row r="256" spans="5:5">
      <c r="E256" s="261"/>
    </row>
    <row r="257" spans="1:7">
      <c r="E257" s="261"/>
    </row>
    <row r="258" spans="1:7">
      <c r="E258" s="261"/>
    </row>
    <row r="259" spans="1:7">
      <c r="E259" s="261"/>
    </row>
    <row r="260" spans="1:7">
      <c r="E260" s="261"/>
    </row>
    <row r="261" spans="1:7">
      <c r="E261" s="261"/>
    </row>
    <row r="262" spans="1:7">
      <c r="E262" s="261"/>
    </row>
    <row r="263" spans="1:7">
      <c r="E263" s="261"/>
    </row>
    <row r="264" spans="1:7">
      <c r="E264" s="261"/>
    </row>
    <row r="265" spans="1:7">
      <c r="E265" s="261"/>
    </row>
    <row r="266" spans="1:7">
      <c r="A266" s="326"/>
      <c r="B266" s="326"/>
    </row>
    <row r="267" spans="1:7">
      <c r="A267" s="315"/>
      <c r="B267" s="315"/>
      <c r="C267" s="327"/>
      <c r="D267" s="327"/>
      <c r="E267" s="328"/>
      <c r="F267" s="327"/>
      <c r="G267" s="329"/>
    </row>
    <row r="268" spans="1:7">
      <c r="A268" s="330"/>
      <c r="B268" s="330"/>
      <c r="C268" s="315"/>
      <c r="D268" s="315"/>
      <c r="E268" s="331"/>
      <c r="F268" s="315"/>
      <c r="G268" s="315"/>
    </row>
    <row r="269" spans="1:7">
      <c r="A269" s="315"/>
      <c r="B269" s="315"/>
      <c r="C269" s="315"/>
      <c r="D269" s="315"/>
      <c r="E269" s="331"/>
      <c r="F269" s="315"/>
      <c r="G269" s="315"/>
    </row>
    <row r="270" spans="1:7">
      <c r="A270" s="315"/>
      <c r="B270" s="315"/>
      <c r="C270" s="315"/>
      <c r="D270" s="315"/>
      <c r="E270" s="331"/>
      <c r="F270" s="315"/>
      <c r="G270" s="315"/>
    </row>
    <row r="271" spans="1:7">
      <c r="A271" s="315"/>
      <c r="B271" s="315"/>
      <c r="C271" s="315"/>
      <c r="D271" s="315"/>
      <c r="E271" s="331"/>
      <c r="F271" s="315"/>
      <c r="G271" s="315"/>
    </row>
    <row r="272" spans="1:7">
      <c r="A272" s="315"/>
      <c r="B272" s="315"/>
      <c r="C272" s="315"/>
      <c r="D272" s="315"/>
      <c r="E272" s="331"/>
      <c r="F272" s="315"/>
      <c r="G272" s="315"/>
    </row>
    <row r="273" spans="1:7">
      <c r="A273" s="315"/>
      <c r="B273" s="315"/>
      <c r="C273" s="315"/>
      <c r="D273" s="315"/>
      <c r="E273" s="331"/>
      <c r="F273" s="315"/>
      <c r="G273" s="315"/>
    </row>
    <row r="274" spans="1:7">
      <c r="A274" s="315"/>
      <c r="B274" s="315"/>
      <c r="C274" s="315"/>
      <c r="D274" s="315"/>
      <c r="E274" s="331"/>
      <c r="F274" s="315"/>
      <c r="G274" s="315"/>
    </row>
    <row r="275" spans="1:7">
      <c r="A275" s="315"/>
      <c r="B275" s="315"/>
      <c r="C275" s="315"/>
      <c r="D275" s="315"/>
      <c r="E275" s="331"/>
      <c r="F275" s="315"/>
      <c r="G275" s="315"/>
    </row>
    <row r="276" spans="1:7">
      <c r="A276" s="315"/>
      <c r="B276" s="315"/>
      <c r="C276" s="315"/>
      <c r="D276" s="315"/>
      <c r="E276" s="331"/>
      <c r="F276" s="315"/>
      <c r="G276" s="315"/>
    </row>
    <row r="277" spans="1:7">
      <c r="A277" s="315"/>
      <c r="B277" s="315"/>
      <c r="C277" s="315"/>
      <c r="D277" s="315"/>
      <c r="E277" s="331"/>
      <c r="F277" s="315"/>
      <c r="G277" s="315"/>
    </row>
    <row r="278" spans="1:7">
      <c r="A278" s="315"/>
      <c r="B278" s="315"/>
      <c r="C278" s="315"/>
      <c r="D278" s="315"/>
      <c r="E278" s="331"/>
      <c r="F278" s="315"/>
      <c r="G278" s="315"/>
    </row>
    <row r="279" spans="1:7">
      <c r="A279" s="315"/>
      <c r="B279" s="315"/>
      <c r="C279" s="315"/>
      <c r="D279" s="315"/>
      <c r="E279" s="331"/>
      <c r="F279" s="315"/>
      <c r="G279" s="315"/>
    </row>
    <row r="280" spans="1:7">
      <c r="A280" s="315"/>
      <c r="B280" s="315"/>
      <c r="C280" s="315"/>
      <c r="D280" s="315"/>
      <c r="E280" s="331"/>
      <c r="F280" s="315"/>
      <c r="G280" s="315"/>
    </row>
  </sheetData>
  <mergeCells count="102">
    <mergeCell ref="C205:G205"/>
    <mergeCell ref="C194:G194"/>
    <mergeCell ref="C186:G186"/>
    <mergeCell ref="C188:G188"/>
    <mergeCell ref="C189:G189"/>
    <mergeCell ref="C190:D190"/>
    <mergeCell ref="C178:G178"/>
    <mergeCell ref="C182:D182"/>
    <mergeCell ref="C167:D167"/>
    <mergeCell ref="C169:G169"/>
    <mergeCell ref="C170:D170"/>
    <mergeCell ref="C172:D172"/>
    <mergeCell ref="C174:D174"/>
    <mergeCell ref="C157:G157"/>
    <mergeCell ref="C161:D161"/>
    <mergeCell ref="C162:D162"/>
    <mergeCell ref="C143:G143"/>
    <mergeCell ref="C144:D144"/>
    <mergeCell ref="C145:D145"/>
    <mergeCell ref="C148:D148"/>
    <mergeCell ref="C149:D149"/>
    <mergeCell ref="C151:G151"/>
    <mergeCell ref="C152:D152"/>
    <mergeCell ref="C153:D153"/>
    <mergeCell ref="C134:G134"/>
    <mergeCell ref="C135:D135"/>
    <mergeCell ref="C139:G139"/>
    <mergeCell ref="C121:G121"/>
    <mergeCell ref="C122:D122"/>
    <mergeCell ref="C124:D124"/>
    <mergeCell ref="C126:G126"/>
    <mergeCell ref="C127:D127"/>
    <mergeCell ref="C129:G129"/>
    <mergeCell ref="C130:D130"/>
    <mergeCell ref="C116:G116"/>
    <mergeCell ref="C117:D117"/>
    <mergeCell ref="C95:D95"/>
    <mergeCell ref="C96:D96"/>
    <mergeCell ref="C101:D101"/>
    <mergeCell ref="C104:G104"/>
    <mergeCell ref="C107:D107"/>
    <mergeCell ref="C109:D109"/>
    <mergeCell ref="C83:D83"/>
    <mergeCell ref="C84:D84"/>
    <mergeCell ref="C85:D85"/>
    <mergeCell ref="C86:D86"/>
    <mergeCell ref="C91:D91"/>
    <mergeCell ref="C92:D92"/>
    <mergeCell ref="C93:D93"/>
    <mergeCell ref="C94:D94"/>
    <mergeCell ref="C71:G71"/>
    <mergeCell ref="C72:D72"/>
    <mergeCell ref="C76:D76"/>
    <mergeCell ref="C77:D77"/>
    <mergeCell ref="C79:D79"/>
    <mergeCell ref="C80:D80"/>
    <mergeCell ref="C81:D81"/>
    <mergeCell ref="C82:D82"/>
    <mergeCell ref="C63:D63"/>
    <mergeCell ref="C64:D64"/>
    <mergeCell ref="C65:D65"/>
    <mergeCell ref="C66:D66"/>
    <mergeCell ref="C67:D67"/>
    <mergeCell ref="C68:D68"/>
    <mergeCell ref="C55:D55"/>
    <mergeCell ref="C56:D56"/>
    <mergeCell ref="C57:D57"/>
    <mergeCell ref="C58:D58"/>
    <mergeCell ref="C61:D61"/>
    <mergeCell ref="C62:D62"/>
    <mergeCell ref="C49:G49"/>
    <mergeCell ref="C50:G50"/>
    <mergeCell ref="C51:D51"/>
    <mergeCell ref="C52:D52"/>
    <mergeCell ref="C53:D53"/>
    <mergeCell ref="C54:D54"/>
    <mergeCell ref="C42:D42"/>
    <mergeCell ref="C43:D43"/>
    <mergeCell ref="C44:D44"/>
    <mergeCell ref="C45:D45"/>
    <mergeCell ref="C47:G47"/>
    <mergeCell ref="C48:G48"/>
    <mergeCell ref="C32:G32"/>
    <mergeCell ref="C33:D33"/>
    <mergeCell ref="C35:G35"/>
    <mergeCell ref="C36:D36"/>
    <mergeCell ref="C38:D38"/>
    <mergeCell ref="C39:D39"/>
    <mergeCell ref="C40:D40"/>
    <mergeCell ref="C41:D41"/>
    <mergeCell ref="C20:G20"/>
    <mergeCell ref="C21:D21"/>
    <mergeCell ref="C25:D25"/>
    <mergeCell ref="C27:D27"/>
    <mergeCell ref="A1:G1"/>
    <mergeCell ref="A3:B3"/>
    <mergeCell ref="A4:B4"/>
    <mergeCell ref="E4:G4"/>
    <mergeCell ref="C10:G10"/>
    <mergeCell ref="C12:G12"/>
    <mergeCell ref="C14:D14"/>
    <mergeCell ref="C19:G1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1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100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102</v>
      </c>
      <c r="D2" s="105" t="s">
        <v>106</v>
      </c>
      <c r="E2" s="106"/>
      <c r="F2" s="107" t="s">
        <v>33</v>
      </c>
      <c r="G2" s="108" t="s">
        <v>108</v>
      </c>
    </row>
    <row r="3" spans="1:57" ht="3" hidden="1" customHeight="1">
      <c r="A3" s="109"/>
      <c r="B3" s="110"/>
      <c r="C3" s="111"/>
      <c r="D3" s="111"/>
      <c r="E3" s="112"/>
      <c r="F3" s="113"/>
      <c r="G3" s="114"/>
    </row>
    <row r="4" spans="1:57" ht="12" customHeight="1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>
      <c r="A5" s="117" t="s">
        <v>105</v>
      </c>
      <c r="B5" s="118"/>
      <c r="C5" s="119" t="s">
        <v>106</v>
      </c>
      <c r="D5" s="120"/>
      <c r="E5" s="118"/>
      <c r="F5" s="113" t="s">
        <v>36</v>
      </c>
      <c r="G5" s="114" t="s">
        <v>109</v>
      </c>
    </row>
    <row r="6" spans="1:57" ht="12.95" customHeight="1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>
      <c r="A7" s="124" t="s">
        <v>102</v>
      </c>
      <c r="B7" s="125"/>
      <c r="C7" s="126" t="s">
        <v>103</v>
      </c>
      <c r="D7" s="127"/>
      <c r="E7" s="127"/>
      <c r="F7" s="128" t="s">
        <v>39</v>
      </c>
      <c r="G7" s="122">
        <f>IF(G6=0,,ROUND((F30+F32)/G6,1))</f>
        <v>0</v>
      </c>
    </row>
    <row r="8" spans="1:57">
      <c r="A8" s="129" t="s">
        <v>40</v>
      </c>
      <c r="B8" s="113"/>
      <c r="C8" s="130" t="s">
        <v>166</v>
      </c>
      <c r="D8" s="130"/>
      <c r="E8" s="131"/>
      <c r="F8" s="132" t="s">
        <v>41</v>
      </c>
      <c r="G8" s="133"/>
      <c r="H8" s="134"/>
      <c r="I8" s="135"/>
    </row>
    <row r="9" spans="1:57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>
      <c r="A10" s="129" t="s">
        <v>43</v>
      </c>
      <c r="B10" s="113"/>
      <c r="C10" s="130" t="s">
        <v>165</v>
      </c>
      <c r="D10" s="130"/>
      <c r="E10" s="130"/>
      <c r="F10" s="138"/>
      <c r="G10" s="139"/>
      <c r="H10" s="140"/>
    </row>
    <row r="11" spans="1:57" ht="13.5" customHeight="1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>
      <c r="A15" s="157"/>
      <c r="B15" s="158" t="s">
        <v>51</v>
      </c>
      <c r="C15" s="159">
        <f>'SO 00 42-2019 Rek'!E9</f>
        <v>0</v>
      </c>
      <c r="D15" s="160" t="str">
        <f>'SO 00 42-2019 Rek'!A14</f>
        <v>Ztížené výrobní podmínky</v>
      </c>
      <c r="E15" s="161"/>
      <c r="F15" s="162"/>
      <c r="G15" s="159">
        <f>'SO 00 42-2019 Rek'!I14</f>
        <v>0</v>
      </c>
    </row>
    <row r="16" spans="1:57" ht="15.95" customHeight="1">
      <c r="A16" s="157" t="s">
        <v>52</v>
      </c>
      <c r="B16" s="158" t="s">
        <v>53</v>
      </c>
      <c r="C16" s="159">
        <f>'SO 00 42-2019 Rek'!F9</f>
        <v>0</v>
      </c>
      <c r="D16" s="109" t="str">
        <f>'SO 00 42-2019 Rek'!A15</f>
        <v>Oborová přirážka</v>
      </c>
      <c r="E16" s="163"/>
      <c r="F16" s="164"/>
      <c r="G16" s="159">
        <f>'SO 00 42-2019 Rek'!I15</f>
        <v>0</v>
      </c>
    </row>
    <row r="17" spans="1:7" ht="15.95" customHeight="1">
      <c r="A17" s="157" t="s">
        <v>54</v>
      </c>
      <c r="B17" s="158" t="s">
        <v>55</v>
      </c>
      <c r="C17" s="159">
        <f>'SO 00 42-2019 Rek'!H9</f>
        <v>0</v>
      </c>
      <c r="D17" s="109" t="str">
        <f>'SO 00 42-2019 Rek'!A16</f>
        <v>Přesun stavebních kapacit</v>
      </c>
      <c r="E17" s="163"/>
      <c r="F17" s="164"/>
      <c r="G17" s="159">
        <f>'SO 00 42-2019 Rek'!I16</f>
        <v>0</v>
      </c>
    </row>
    <row r="18" spans="1:7" ht="15.95" customHeight="1">
      <c r="A18" s="165" t="s">
        <v>56</v>
      </c>
      <c r="B18" s="166" t="s">
        <v>57</v>
      </c>
      <c r="C18" s="159">
        <f>'SO 00 42-2019 Rek'!G9</f>
        <v>0</v>
      </c>
      <c r="D18" s="109" t="str">
        <f>'SO 00 42-2019 Rek'!A17</f>
        <v>Mimostaveništní doprava</v>
      </c>
      <c r="E18" s="163"/>
      <c r="F18" s="164"/>
      <c r="G18" s="159">
        <f>'SO 00 42-2019 Rek'!I17</f>
        <v>0</v>
      </c>
    </row>
    <row r="19" spans="1:7" ht="15.95" customHeight="1">
      <c r="A19" s="167" t="s">
        <v>58</v>
      </c>
      <c r="B19" s="158"/>
      <c r="C19" s="159">
        <f>SUM(C15:C18)</f>
        <v>0</v>
      </c>
      <c r="D19" s="109" t="str">
        <f>'SO 00 42-2019 Rek'!A18</f>
        <v>Zařízení staveniště</v>
      </c>
      <c r="E19" s="163"/>
      <c r="F19" s="164"/>
      <c r="G19" s="159">
        <f>'SO 00 42-2019 Rek'!I18</f>
        <v>0</v>
      </c>
    </row>
    <row r="20" spans="1:7" ht="15.95" customHeight="1">
      <c r="A20" s="167"/>
      <c r="B20" s="158"/>
      <c r="C20" s="159"/>
      <c r="D20" s="109" t="str">
        <f>'SO 00 42-2019 Rek'!A19</f>
        <v>Provoz investora</v>
      </c>
      <c r="E20" s="163"/>
      <c r="F20" s="164"/>
      <c r="G20" s="159">
        <f>'SO 00 42-2019 Rek'!I19</f>
        <v>0</v>
      </c>
    </row>
    <row r="21" spans="1:7" ht="15.95" customHeight="1">
      <c r="A21" s="167" t="s">
        <v>29</v>
      </c>
      <c r="B21" s="158"/>
      <c r="C21" s="159">
        <f>'SO 00 42-2019 Rek'!I9</f>
        <v>0</v>
      </c>
      <c r="D21" s="109" t="str">
        <f>'SO 00 42-2019 Rek'!A20</f>
        <v>Kompletační činnost (IČD)</v>
      </c>
      <c r="E21" s="163"/>
      <c r="F21" s="164"/>
      <c r="G21" s="159">
        <f>'SO 00 42-2019 Rek'!I20</f>
        <v>0</v>
      </c>
    </row>
    <row r="22" spans="1:7" ht="15.95" customHeight="1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'SO 00 42-2019 Rek'!H22</f>
        <v>0</v>
      </c>
    </row>
    <row r="24" spans="1:7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>
      <c r="A27" s="168"/>
      <c r="B27" s="184"/>
      <c r="C27" s="180"/>
      <c r="D27" s="137"/>
      <c r="F27" s="181"/>
      <c r="G27" s="182"/>
    </row>
    <row r="28" spans="1:7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>
      <c r="A29" s="168"/>
      <c r="B29" s="137"/>
      <c r="C29" s="186"/>
      <c r="D29" s="187"/>
      <c r="E29" s="186"/>
      <c r="F29" s="137"/>
      <c r="G29" s="182"/>
    </row>
    <row r="30" spans="1:7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 codeName="List27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100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702</v>
      </c>
      <c r="D2" s="105" t="s">
        <v>703</v>
      </c>
      <c r="E2" s="106"/>
      <c r="F2" s="107" t="s">
        <v>33</v>
      </c>
      <c r="G2" s="108"/>
    </row>
    <row r="3" spans="1:57" ht="3" hidden="1" customHeight="1">
      <c r="A3" s="109"/>
      <c r="B3" s="110"/>
      <c r="C3" s="111"/>
      <c r="D3" s="111"/>
      <c r="E3" s="112"/>
      <c r="F3" s="113"/>
      <c r="G3" s="114"/>
    </row>
    <row r="4" spans="1:57" ht="12" customHeight="1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>
      <c r="A5" s="117" t="s">
        <v>702</v>
      </c>
      <c r="B5" s="118"/>
      <c r="C5" s="119" t="s">
        <v>703</v>
      </c>
      <c r="D5" s="120"/>
      <c r="E5" s="118"/>
      <c r="F5" s="113" t="s">
        <v>36</v>
      </c>
      <c r="G5" s="114"/>
    </row>
    <row r="6" spans="1:57" ht="12.95" customHeight="1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>
      <c r="A7" s="124" t="s">
        <v>102</v>
      </c>
      <c r="B7" s="125"/>
      <c r="C7" s="126" t="s">
        <v>103</v>
      </c>
      <c r="D7" s="127"/>
      <c r="E7" s="127"/>
      <c r="F7" s="128" t="s">
        <v>39</v>
      </c>
      <c r="G7" s="122">
        <f>IF(G6=0,,ROUND((F30+F32)/G6,1))</f>
        <v>0</v>
      </c>
    </row>
    <row r="8" spans="1:57">
      <c r="A8" s="129" t="s">
        <v>40</v>
      </c>
      <c r="B8" s="113"/>
      <c r="C8" s="130" t="s">
        <v>166</v>
      </c>
      <c r="D8" s="130"/>
      <c r="E8" s="131"/>
      <c r="F8" s="132" t="s">
        <v>41</v>
      </c>
      <c r="G8" s="133"/>
      <c r="H8" s="134"/>
      <c r="I8" s="135"/>
    </row>
    <row r="9" spans="1:57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>
      <c r="A10" s="129" t="s">
        <v>43</v>
      </c>
      <c r="B10" s="113"/>
      <c r="C10" s="130" t="s">
        <v>165</v>
      </c>
      <c r="D10" s="130"/>
      <c r="E10" s="130"/>
      <c r="F10" s="138"/>
      <c r="G10" s="139"/>
      <c r="H10" s="140"/>
    </row>
    <row r="11" spans="1:57" ht="13.5" customHeight="1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>
      <c r="A15" s="157"/>
      <c r="B15" s="158" t="s">
        <v>51</v>
      </c>
      <c r="C15" s="159">
        <f>'SO 06 SO 06 Rek'!E29</f>
        <v>0</v>
      </c>
      <c r="D15" s="160" t="str">
        <f>'SO 06 SO 06 Rek'!A34</f>
        <v>Ztížené výrobní podmínky</v>
      </c>
      <c r="E15" s="161"/>
      <c r="F15" s="162"/>
      <c r="G15" s="159">
        <f>'SO 06 SO 06 Rek'!I34</f>
        <v>0</v>
      </c>
    </row>
    <row r="16" spans="1:57" ht="15.95" customHeight="1">
      <c r="A16" s="157" t="s">
        <v>52</v>
      </c>
      <c r="B16" s="158" t="s">
        <v>53</v>
      </c>
      <c r="C16" s="159">
        <f>'SO 06 SO 06 Rek'!F29</f>
        <v>0</v>
      </c>
      <c r="D16" s="109" t="str">
        <f>'SO 06 SO 06 Rek'!A35</f>
        <v>Oborová přirážka</v>
      </c>
      <c r="E16" s="163"/>
      <c r="F16" s="164"/>
      <c r="G16" s="159">
        <f>'SO 06 SO 06 Rek'!I35</f>
        <v>0</v>
      </c>
    </row>
    <row r="17" spans="1:7" ht="15.95" customHeight="1">
      <c r="A17" s="157" t="s">
        <v>54</v>
      </c>
      <c r="B17" s="158" t="s">
        <v>55</v>
      </c>
      <c r="C17" s="159">
        <f>'SO 06 SO 06 Rek'!H29</f>
        <v>0</v>
      </c>
      <c r="D17" s="109" t="str">
        <f>'SO 06 SO 06 Rek'!A36</f>
        <v>Přesun stavebních kapacit</v>
      </c>
      <c r="E17" s="163"/>
      <c r="F17" s="164"/>
      <c r="G17" s="159">
        <f>'SO 06 SO 06 Rek'!I36</f>
        <v>0</v>
      </c>
    </row>
    <row r="18" spans="1:7" ht="15.95" customHeight="1">
      <c r="A18" s="165" t="s">
        <v>56</v>
      </c>
      <c r="B18" s="166" t="s">
        <v>57</v>
      </c>
      <c r="C18" s="159">
        <f>'SO 06 SO 06 Rek'!G29</f>
        <v>0</v>
      </c>
      <c r="D18" s="109" t="str">
        <f>'SO 06 SO 06 Rek'!A37</f>
        <v>Mimostaveništní doprava</v>
      </c>
      <c r="E18" s="163"/>
      <c r="F18" s="164"/>
      <c r="G18" s="159">
        <f>'SO 06 SO 06 Rek'!I37</f>
        <v>0</v>
      </c>
    </row>
    <row r="19" spans="1:7" ht="15.95" customHeight="1">
      <c r="A19" s="167" t="s">
        <v>58</v>
      </c>
      <c r="B19" s="158"/>
      <c r="C19" s="159">
        <f>SUM(C15:C18)</f>
        <v>0</v>
      </c>
      <c r="D19" s="109" t="str">
        <f>'SO 06 SO 06 Rek'!A38</f>
        <v>Zařízení staveniště</v>
      </c>
      <c r="E19" s="163"/>
      <c r="F19" s="164"/>
      <c r="G19" s="159">
        <f>'SO 06 SO 06 Rek'!I38</f>
        <v>0</v>
      </c>
    </row>
    <row r="20" spans="1:7" ht="15.95" customHeight="1">
      <c r="A20" s="167"/>
      <c r="B20" s="158"/>
      <c r="C20" s="159"/>
      <c r="D20" s="109" t="str">
        <f>'SO 06 SO 06 Rek'!A39</f>
        <v>Provoz investora</v>
      </c>
      <c r="E20" s="163"/>
      <c r="F20" s="164"/>
      <c r="G20" s="159">
        <f>'SO 06 SO 06 Rek'!I39</f>
        <v>0</v>
      </c>
    </row>
    <row r="21" spans="1:7" ht="15.95" customHeight="1">
      <c r="A21" s="167" t="s">
        <v>29</v>
      </c>
      <c r="B21" s="158"/>
      <c r="C21" s="159">
        <f>'SO 06 SO 06 Rek'!I29</f>
        <v>0</v>
      </c>
      <c r="D21" s="109" t="str">
        <f>'SO 06 SO 06 Rek'!A40</f>
        <v>Kompletační činnost (IČD)</v>
      </c>
      <c r="E21" s="163"/>
      <c r="F21" s="164"/>
      <c r="G21" s="159">
        <f>'SO 06 SO 06 Rek'!I40</f>
        <v>0</v>
      </c>
    </row>
    <row r="22" spans="1:7" ht="15.95" customHeight="1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'SO 06 SO 06 Rek'!H42</f>
        <v>0</v>
      </c>
    </row>
    <row r="24" spans="1:7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>
      <c r="A27" s="168"/>
      <c r="B27" s="184"/>
      <c r="C27" s="180"/>
      <c r="D27" s="137"/>
      <c r="F27" s="181"/>
      <c r="G27" s="182"/>
    </row>
    <row r="28" spans="1:7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>
      <c r="A29" s="168"/>
      <c r="B29" s="137"/>
      <c r="C29" s="186"/>
      <c r="D29" s="187"/>
      <c r="E29" s="186"/>
      <c r="F29" s="137"/>
      <c r="G29" s="182"/>
    </row>
    <row r="30" spans="1:7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 codeName="List37"/>
  <dimension ref="A1:BE93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05" t="s">
        <v>2</v>
      </c>
      <c r="B1" s="206"/>
      <c r="C1" s="207" t="s">
        <v>104</v>
      </c>
      <c r="D1" s="208"/>
      <c r="E1" s="209"/>
      <c r="F1" s="208"/>
      <c r="G1" s="210" t="s">
        <v>75</v>
      </c>
      <c r="H1" s="211" t="s">
        <v>702</v>
      </c>
      <c r="I1" s="212"/>
    </row>
    <row r="2" spans="1:9" ht="13.5" thickBot="1">
      <c r="A2" s="213" t="s">
        <v>76</v>
      </c>
      <c r="B2" s="214"/>
      <c r="C2" s="215" t="s">
        <v>704</v>
      </c>
      <c r="D2" s="216"/>
      <c r="E2" s="217"/>
      <c r="F2" s="216"/>
      <c r="G2" s="218" t="s">
        <v>703</v>
      </c>
      <c r="H2" s="219"/>
      <c r="I2" s="220"/>
    </row>
    <row r="3" spans="1:9" ht="13.5" thickTop="1">
      <c r="F3" s="137"/>
    </row>
    <row r="4" spans="1:9" ht="19.5" customHeight="1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9" ht="13.5" thickBot="1"/>
    <row r="6" spans="1:9" s="137" customFormat="1" ht="13.5" thickBot="1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9" s="137" customFormat="1">
      <c r="A7" s="332" t="str">
        <f>'SO 06 SO 06 Pol'!B7</f>
        <v>11</v>
      </c>
      <c r="B7" s="70" t="str">
        <f>'SO 06 SO 06 Pol'!C7</f>
        <v>Přípravné a přidružené práce</v>
      </c>
      <c r="D7" s="230"/>
      <c r="E7" s="333">
        <f>'SO 06 SO 06 Pol'!BA24</f>
        <v>0</v>
      </c>
      <c r="F7" s="334">
        <f>'SO 06 SO 06 Pol'!BB24</f>
        <v>0</v>
      </c>
      <c r="G7" s="334">
        <f>'SO 06 SO 06 Pol'!BC24</f>
        <v>0</v>
      </c>
      <c r="H7" s="334">
        <f>'SO 06 SO 06 Pol'!BD24</f>
        <v>0</v>
      </c>
      <c r="I7" s="335">
        <f>'SO 06 SO 06 Pol'!BE24</f>
        <v>0</v>
      </c>
    </row>
    <row r="8" spans="1:9" s="137" customFormat="1">
      <c r="A8" s="332" t="str">
        <f>'SO 06 SO 06 Pol'!B25</f>
        <v>12</v>
      </c>
      <c r="B8" s="70" t="str">
        <f>'SO 06 SO 06 Pol'!C25</f>
        <v>Odkopávky a prokopávky</v>
      </c>
      <c r="D8" s="230"/>
      <c r="E8" s="333">
        <f>'SO 06 SO 06 Pol'!BA31</f>
        <v>0</v>
      </c>
      <c r="F8" s="334">
        <f>'SO 06 SO 06 Pol'!BB31</f>
        <v>0</v>
      </c>
      <c r="G8" s="334">
        <f>'SO 06 SO 06 Pol'!BC31</f>
        <v>0</v>
      </c>
      <c r="H8" s="334">
        <f>'SO 06 SO 06 Pol'!BD31</f>
        <v>0</v>
      </c>
      <c r="I8" s="335">
        <f>'SO 06 SO 06 Pol'!BE31</f>
        <v>0</v>
      </c>
    </row>
    <row r="9" spans="1:9" s="137" customFormat="1">
      <c r="A9" s="332" t="str">
        <f>'SO 06 SO 06 Pol'!B32</f>
        <v>13</v>
      </c>
      <c r="B9" s="70" t="str">
        <f>'SO 06 SO 06 Pol'!C32</f>
        <v>Hloubené vykopávky</v>
      </c>
      <c r="D9" s="230"/>
      <c r="E9" s="333">
        <f>'SO 06 SO 06 Pol'!BA75</f>
        <v>0</v>
      </c>
      <c r="F9" s="334">
        <f>'SO 06 SO 06 Pol'!BB75</f>
        <v>0</v>
      </c>
      <c r="G9" s="334">
        <f>'SO 06 SO 06 Pol'!BC75</f>
        <v>0</v>
      </c>
      <c r="H9" s="334">
        <f>'SO 06 SO 06 Pol'!BD75</f>
        <v>0</v>
      </c>
      <c r="I9" s="335">
        <f>'SO 06 SO 06 Pol'!BE75</f>
        <v>0</v>
      </c>
    </row>
    <row r="10" spans="1:9" s="137" customFormat="1">
      <c r="A10" s="332" t="str">
        <f>'SO 06 SO 06 Pol'!B76</f>
        <v>16</v>
      </c>
      <c r="B10" s="70" t="str">
        <f>'SO 06 SO 06 Pol'!C76</f>
        <v>Přemístění výkopku</v>
      </c>
      <c r="D10" s="230"/>
      <c r="E10" s="333">
        <f>'SO 06 SO 06 Pol'!BA86</f>
        <v>0</v>
      </c>
      <c r="F10" s="334">
        <f>'SO 06 SO 06 Pol'!BB86</f>
        <v>0</v>
      </c>
      <c r="G10" s="334">
        <f>'SO 06 SO 06 Pol'!BC86</f>
        <v>0</v>
      </c>
      <c r="H10" s="334">
        <f>'SO 06 SO 06 Pol'!BD86</f>
        <v>0</v>
      </c>
      <c r="I10" s="335">
        <f>'SO 06 SO 06 Pol'!BE86</f>
        <v>0</v>
      </c>
    </row>
    <row r="11" spans="1:9" s="137" customFormat="1">
      <c r="A11" s="332" t="str">
        <f>'SO 06 SO 06 Pol'!B87</f>
        <v>17</v>
      </c>
      <c r="B11" s="70" t="str">
        <f>'SO 06 SO 06 Pol'!C87</f>
        <v>Konstrukce ze zemin</v>
      </c>
      <c r="D11" s="230"/>
      <c r="E11" s="333">
        <f>'SO 06 SO 06 Pol'!BA96</f>
        <v>0</v>
      </c>
      <c r="F11" s="334">
        <f>'SO 06 SO 06 Pol'!BB96</f>
        <v>0</v>
      </c>
      <c r="G11" s="334">
        <f>'SO 06 SO 06 Pol'!BC96</f>
        <v>0</v>
      </c>
      <c r="H11" s="334">
        <f>'SO 06 SO 06 Pol'!BD96</f>
        <v>0</v>
      </c>
      <c r="I11" s="335">
        <f>'SO 06 SO 06 Pol'!BE96</f>
        <v>0</v>
      </c>
    </row>
    <row r="12" spans="1:9" s="137" customFormat="1">
      <c r="A12" s="332" t="str">
        <f>'SO 06 SO 06 Pol'!B97</f>
        <v>18</v>
      </c>
      <c r="B12" s="70" t="str">
        <f>'SO 06 SO 06 Pol'!C97</f>
        <v>Povrchové úpravy terénu</v>
      </c>
      <c r="D12" s="230"/>
      <c r="E12" s="333">
        <f>'SO 06 SO 06 Pol'!BA109</f>
        <v>0</v>
      </c>
      <c r="F12" s="334">
        <f>'SO 06 SO 06 Pol'!BB109</f>
        <v>0</v>
      </c>
      <c r="G12" s="334">
        <f>'SO 06 SO 06 Pol'!BC109</f>
        <v>0</v>
      </c>
      <c r="H12" s="334">
        <f>'SO 06 SO 06 Pol'!BD109</f>
        <v>0</v>
      </c>
      <c r="I12" s="335">
        <f>'SO 06 SO 06 Pol'!BE109</f>
        <v>0</v>
      </c>
    </row>
    <row r="13" spans="1:9" s="137" customFormat="1">
      <c r="A13" s="332" t="str">
        <f>'SO 06 SO 06 Pol'!B110</f>
        <v>19</v>
      </c>
      <c r="B13" s="70" t="str">
        <f>'SO 06 SO 06 Pol'!C110</f>
        <v>Hloubení pro podzemní stěny a doly</v>
      </c>
      <c r="D13" s="230"/>
      <c r="E13" s="333">
        <f>'SO 06 SO 06 Pol'!BA112</f>
        <v>0</v>
      </c>
      <c r="F13" s="334">
        <f>'SO 06 SO 06 Pol'!BB112</f>
        <v>0</v>
      </c>
      <c r="G13" s="334">
        <f>'SO 06 SO 06 Pol'!BC112</f>
        <v>0</v>
      </c>
      <c r="H13" s="334">
        <f>'SO 06 SO 06 Pol'!BD112</f>
        <v>0</v>
      </c>
      <c r="I13" s="335">
        <f>'SO 06 SO 06 Pol'!BE112</f>
        <v>0</v>
      </c>
    </row>
    <row r="14" spans="1:9" s="137" customFormat="1">
      <c r="A14" s="332" t="str">
        <f>'SO 06 SO 06 Pol'!B113</f>
        <v>21</v>
      </c>
      <c r="B14" s="70" t="str">
        <f>'SO 06 SO 06 Pol'!C113</f>
        <v>Úprava podloží a základ.spáry</v>
      </c>
      <c r="D14" s="230"/>
      <c r="E14" s="333">
        <f>'SO 06 SO 06 Pol'!BA117</f>
        <v>0</v>
      </c>
      <c r="F14" s="334">
        <f>'SO 06 SO 06 Pol'!BB117</f>
        <v>0</v>
      </c>
      <c r="G14" s="334">
        <f>'SO 06 SO 06 Pol'!BC117</f>
        <v>0</v>
      </c>
      <c r="H14" s="334">
        <f>'SO 06 SO 06 Pol'!BD117</f>
        <v>0</v>
      </c>
      <c r="I14" s="335">
        <f>'SO 06 SO 06 Pol'!BE117</f>
        <v>0</v>
      </c>
    </row>
    <row r="15" spans="1:9" s="137" customFormat="1">
      <c r="A15" s="332" t="str">
        <f>'SO 06 SO 06 Pol'!B118</f>
        <v>27</v>
      </c>
      <c r="B15" s="70" t="str">
        <f>'SO 06 SO 06 Pol'!C118</f>
        <v>Základy</v>
      </c>
      <c r="D15" s="230"/>
      <c r="E15" s="333">
        <f>'SO 06 SO 06 Pol'!BA130</f>
        <v>0</v>
      </c>
      <c r="F15" s="334">
        <f>'SO 06 SO 06 Pol'!BB130</f>
        <v>0</v>
      </c>
      <c r="G15" s="334">
        <f>'SO 06 SO 06 Pol'!BC130</f>
        <v>0</v>
      </c>
      <c r="H15" s="334">
        <f>'SO 06 SO 06 Pol'!BD130</f>
        <v>0</v>
      </c>
      <c r="I15" s="335">
        <f>'SO 06 SO 06 Pol'!BE130</f>
        <v>0</v>
      </c>
    </row>
    <row r="16" spans="1:9" s="137" customFormat="1">
      <c r="A16" s="332" t="str">
        <f>'SO 06 SO 06 Pol'!B131</f>
        <v>31</v>
      </c>
      <c r="B16" s="70" t="str">
        <f>'SO 06 SO 06 Pol'!C131</f>
        <v>Zdi podpěrné a volné</v>
      </c>
      <c r="D16" s="230"/>
      <c r="E16" s="333">
        <f>'SO 06 SO 06 Pol'!BA135</f>
        <v>0</v>
      </c>
      <c r="F16" s="334">
        <f>'SO 06 SO 06 Pol'!BB135</f>
        <v>0</v>
      </c>
      <c r="G16" s="334">
        <f>'SO 06 SO 06 Pol'!BC135</f>
        <v>0</v>
      </c>
      <c r="H16" s="334">
        <f>'SO 06 SO 06 Pol'!BD135</f>
        <v>0</v>
      </c>
      <c r="I16" s="335">
        <f>'SO 06 SO 06 Pol'!BE135</f>
        <v>0</v>
      </c>
    </row>
    <row r="17" spans="1:57" s="137" customFormat="1">
      <c r="A17" s="332" t="str">
        <f>'SO 06 SO 06 Pol'!B136</f>
        <v>56</v>
      </c>
      <c r="B17" s="70" t="str">
        <f>'SO 06 SO 06 Pol'!C136</f>
        <v>Podkladní vrstvy komunikací a zpevněných ploch</v>
      </c>
      <c r="D17" s="230"/>
      <c r="E17" s="333">
        <f>'SO 06 SO 06 Pol'!BA140</f>
        <v>0</v>
      </c>
      <c r="F17" s="334">
        <f>'SO 06 SO 06 Pol'!BB140</f>
        <v>0</v>
      </c>
      <c r="G17" s="334">
        <f>'SO 06 SO 06 Pol'!BC140</f>
        <v>0</v>
      </c>
      <c r="H17" s="334">
        <f>'SO 06 SO 06 Pol'!BD140</f>
        <v>0</v>
      </c>
      <c r="I17" s="335">
        <f>'SO 06 SO 06 Pol'!BE140</f>
        <v>0</v>
      </c>
    </row>
    <row r="18" spans="1:57" s="137" customFormat="1">
      <c r="A18" s="332" t="str">
        <f>'SO 06 SO 06 Pol'!B141</f>
        <v>59</v>
      </c>
      <c r="B18" s="70" t="str">
        <f>'SO 06 SO 06 Pol'!C141</f>
        <v>Dlažby a předlažby komunikací</v>
      </c>
      <c r="D18" s="230"/>
      <c r="E18" s="333">
        <f>'SO 06 SO 06 Pol'!BA154</f>
        <v>0</v>
      </c>
      <c r="F18" s="334">
        <f>'SO 06 SO 06 Pol'!BB154</f>
        <v>0</v>
      </c>
      <c r="G18" s="334">
        <f>'SO 06 SO 06 Pol'!BC154</f>
        <v>0</v>
      </c>
      <c r="H18" s="334">
        <f>'SO 06 SO 06 Pol'!BD154</f>
        <v>0</v>
      </c>
      <c r="I18" s="335">
        <f>'SO 06 SO 06 Pol'!BE154</f>
        <v>0</v>
      </c>
    </row>
    <row r="19" spans="1:57" s="137" customFormat="1">
      <c r="A19" s="332" t="str">
        <f>'SO 06 SO 06 Pol'!B155</f>
        <v>61</v>
      </c>
      <c r="B19" s="70" t="str">
        <f>'SO 06 SO 06 Pol'!C155</f>
        <v>Upravy povrchů vnitřní</v>
      </c>
      <c r="D19" s="230"/>
      <c r="E19" s="333">
        <f>'SO 06 SO 06 Pol'!BA158</f>
        <v>0</v>
      </c>
      <c r="F19" s="334">
        <f>'SO 06 SO 06 Pol'!BB158</f>
        <v>0</v>
      </c>
      <c r="G19" s="334">
        <f>'SO 06 SO 06 Pol'!BC158</f>
        <v>0</v>
      </c>
      <c r="H19" s="334">
        <f>'SO 06 SO 06 Pol'!BD158</f>
        <v>0</v>
      </c>
      <c r="I19" s="335">
        <f>'SO 06 SO 06 Pol'!BE158</f>
        <v>0</v>
      </c>
    </row>
    <row r="20" spans="1:57" s="137" customFormat="1">
      <c r="A20" s="332" t="str">
        <f>'SO 06 SO 06 Pol'!B159</f>
        <v>63</v>
      </c>
      <c r="B20" s="70" t="str">
        <f>'SO 06 SO 06 Pol'!C159</f>
        <v>Podlahy a podlahové konstrukce</v>
      </c>
      <c r="D20" s="230"/>
      <c r="E20" s="333">
        <f>'SO 06 SO 06 Pol'!BA163</f>
        <v>0</v>
      </c>
      <c r="F20" s="334">
        <f>'SO 06 SO 06 Pol'!BB163</f>
        <v>0</v>
      </c>
      <c r="G20" s="334">
        <f>'SO 06 SO 06 Pol'!BC163</f>
        <v>0</v>
      </c>
      <c r="H20" s="334">
        <f>'SO 06 SO 06 Pol'!BD163</f>
        <v>0</v>
      </c>
      <c r="I20" s="335">
        <f>'SO 06 SO 06 Pol'!BE163</f>
        <v>0</v>
      </c>
    </row>
    <row r="21" spans="1:57" s="137" customFormat="1">
      <c r="A21" s="332" t="str">
        <f>'SO 06 SO 06 Pol'!B164</f>
        <v>91</v>
      </c>
      <c r="B21" s="70" t="str">
        <f>'SO 06 SO 06 Pol'!C164</f>
        <v>Doplňující práce na komunikaci</v>
      </c>
      <c r="D21" s="230"/>
      <c r="E21" s="333">
        <f>'SO 06 SO 06 Pol'!BA175</f>
        <v>0</v>
      </c>
      <c r="F21" s="334">
        <f>'SO 06 SO 06 Pol'!BB175</f>
        <v>0</v>
      </c>
      <c r="G21" s="334">
        <f>'SO 06 SO 06 Pol'!BC175</f>
        <v>0</v>
      </c>
      <c r="H21" s="334">
        <f>'SO 06 SO 06 Pol'!BD175</f>
        <v>0</v>
      </c>
      <c r="I21" s="335">
        <f>'SO 06 SO 06 Pol'!BE175</f>
        <v>0</v>
      </c>
    </row>
    <row r="22" spans="1:57" s="137" customFormat="1">
      <c r="A22" s="332" t="str">
        <f>'SO 06 SO 06 Pol'!B176</f>
        <v>94</v>
      </c>
      <c r="B22" s="70" t="str">
        <f>'SO 06 SO 06 Pol'!C176</f>
        <v>Lešení a stavební výtahy</v>
      </c>
      <c r="D22" s="230"/>
      <c r="E22" s="333">
        <f>'SO 06 SO 06 Pol'!BA179</f>
        <v>0</v>
      </c>
      <c r="F22" s="334">
        <f>'SO 06 SO 06 Pol'!BB179</f>
        <v>0</v>
      </c>
      <c r="G22" s="334">
        <f>'SO 06 SO 06 Pol'!BC179</f>
        <v>0</v>
      </c>
      <c r="H22" s="334">
        <f>'SO 06 SO 06 Pol'!BD179</f>
        <v>0</v>
      </c>
      <c r="I22" s="335">
        <f>'SO 06 SO 06 Pol'!BE179</f>
        <v>0</v>
      </c>
    </row>
    <row r="23" spans="1:57" s="137" customFormat="1">
      <c r="A23" s="332" t="str">
        <f>'SO 06 SO 06 Pol'!B180</f>
        <v>95</v>
      </c>
      <c r="B23" s="70" t="str">
        <f>'SO 06 SO 06 Pol'!C180</f>
        <v>Dokončovací konstrukce na pozemních stavbách</v>
      </c>
      <c r="D23" s="230"/>
      <c r="E23" s="333">
        <f>'SO 06 SO 06 Pol'!BA183</f>
        <v>0</v>
      </c>
      <c r="F23" s="334">
        <f>'SO 06 SO 06 Pol'!BB183</f>
        <v>0</v>
      </c>
      <c r="G23" s="334">
        <f>'SO 06 SO 06 Pol'!BC183</f>
        <v>0</v>
      </c>
      <c r="H23" s="334">
        <f>'SO 06 SO 06 Pol'!BD183</f>
        <v>0</v>
      </c>
      <c r="I23" s="335">
        <f>'SO 06 SO 06 Pol'!BE183</f>
        <v>0</v>
      </c>
    </row>
    <row r="24" spans="1:57" s="137" customFormat="1">
      <c r="A24" s="332" t="str">
        <f>'SO 06 SO 06 Pol'!B184</f>
        <v>96</v>
      </c>
      <c r="B24" s="70" t="str">
        <f>'SO 06 SO 06 Pol'!C184</f>
        <v>Bourání konstrukcí</v>
      </c>
      <c r="D24" s="230"/>
      <c r="E24" s="333">
        <f>'SO 06 SO 06 Pol'!BA191</f>
        <v>0</v>
      </c>
      <c r="F24" s="334">
        <f>'SO 06 SO 06 Pol'!BB191</f>
        <v>0</v>
      </c>
      <c r="G24" s="334">
        <f>'SO 06 SO 06 Pol'!BC191</f>
        <v>0</v>
      </c>
      <c r="H24" s="334">
        <f>'SO 06 SO 06 Pol'!BD191</f>
        <v>0</v>
      </c>
      <c r="I24" s="335">
        <f>'SO 06 SO 06 Pol'!BE191</f>
        <v>0</v>
      </c>
    </row>
    <row r="25" spans="1:57" s="137" customFormat="1">
      <c r="A25" s="332" t="str">
        <f>'SO 06 SO 06 Pol'!B192</f>
        <v>97</v>
      </c>
      <c r="B25" s="70" t="str">
        <f>'SO 06 SO 06 Pol'!C192</f>
        <v>Prorážení otvorů</v>
      </c>
      <c r="D25" s="230"/>
      <c r="E25" s="333">
        <f>'SO 06 SO 06 Pol'!BA195</f>
        <v>0</v>
      </c>
      <c r="F25" s="334">
        <f>'SO 06 SO 06 Pol'!BB195</f>
        <v>0</v>
      </c>
      <c r="G25" s="334">
        <f>'SO 06 SO 06 Pol'!BC195</f>
        <v>0</v>
      </c>
      <c r="H25" s="334">
        <f>'SO 06 SO 06 Pol'!BD195</f>
        <v>0</v>
      </c>
      <c r="I25" s="335">
        <f>'SO 06 SO 06 Pol'!BE195</f>
        <v>0</v>
      </c>
    </row>
    <row r="26" spans="1:57" s="137" customFormat="1">
      <c r="A26" s="332" t="str">
        <f>'SO 06 SO 06 Pol'!B196</f>
        <v>99</v>
      </c>
      <c r="B26" s="70" t="str">
        <f>'SO 06 SO 06 Pol'!C196</f>
        <v>Staveništní přesun hmot</v>
      </c>
      <c r="D26" s="230"/>
      <c r="E26" s="333">
        <f>'SO 06 SO 06 Pol'!BA198</f>
        <v>0</v>
      </c>
      <c r="F26" s="334">
        <f>'SO 06 SO 06 Pol'!BB198</f>
        <v>0</v>
      </c>
      <c r="G26" s="334">
        <f>'SO 06 SO 06 Pol'!BC198</f>
        <v>0</v>
      </c>
      <c r="H26" s="334">
        <f>'SO 06 SO 06 Pol'!BD198</f>
        <v>0</v>
      </c>
      <c r="I26" s="335">
        <f>'SO 06 SO 06 Pol'!BE198</f>
        <v>0</v>
      </c>
    </row>
    <row r="27" spans="1:57" s="137" customFormat="1">
      <c r="A27" s="332" t="str">
        <f>'SO 06 SO 06 Pol'!B199</f>
        <v>792</v>
      </c>
      <c r="B27" s="70" t="str">
        <f>'SO 06 SO 06 Pol'!C199</f>
        <v>Mobiliář</v>
      </c>
      <c r="D27" s="230"/>
      <c r="E27" s="333">
        <f>'SO 06 SO 06 Pol'!BA201</f>
        <v>0</v>
      </c>
      <c r="F27" s="334">
        <f>'SO 06 SO 06 Pol'!BB201</f>
        <v>0</v>
      </c>
      <c r="G27" s="334">
        <f>'SO 06 SO 06 Pol'!BC201</f>
        <v>0</v>
      </c>
      <c r="H27" s="334">
        <f>'SO 06 SO 06 Pol'!BD201</f>
        <v>0</v>
      </c>
      <c r="I27" s="335">
        <f>'SO 06 SO 06 Pol'!BE201</f>
        <v>0</v>
      </c>
    </row>
    <row r="28" spans="1:57" s="137" customFormat="1" ht="13.5" thickBot="1">
      <c r="A28" s="332" t="str">
        <f>'SO 06 SO 06 Pol'!B202</f>
        <v>D96</v>
      </c>
      <c r="B28" s="70" t="str">
        <f>'SO 06 SO 06 Pol'!C202</f>
        <v>Přesuny suti a vybouraných hmot</v>
      </c>
      <c r="D28" s="230"/>
      <c r="E28" s="333">
        <f>'SO 06 SO 06 Pol'!BA207</f>
        <v>0</v>
      </c>
      <c r="F28" s="334">
        <f>'SO 06 SO 06 Pol'!BB207</f>
        <v>0</v>
      </c>
      <c r="G28" s="334">
        <f>'SO 06 SO 06 Pol'!BC207</f>
        <v>0</v>
      </c>
      <c r="H28" s="334">
        <f>'SO 06 SO 06 Pol'!BD207</f>
        <v>0</v>
      </c>
      <c r="I28" s="335">
        <f>'SO 06 SO 06 Pol'!BE207</f>
        <v>0</v>
      </c>
    </row>
    <row r="29" spans="1:57" s="14" customFormat="1" ht="13.5" thickBot="1">
      <c r="A29" s="231"/>
      <c r="B29" s="232" t="s">
        <v>79</v>
      </c>
      <c r="C29" s="232"/>
      <c r="D29" s="233"/>
      <c r="E29" s="234">
        <f>SUM(E7:E28)</f>
        <v>0</v>
      </c>
      <c r="F29" s="235">
        <f>SUM(F7:F28)</f>
        <v>0</v>
      </c>
      <c r="G29" s="235">
        <f>SUM(G7:G28)</f>
        <v>0</v>
      </c>
      <c r="H29" s="235">
        <f>SUM(H7:H28)</f>
        <v>0</v>
      </c>
      <c r="I29" s="236">
        <f>SUM(I7:I28)</f>
        <v>0</v>
      </c>
    </row>
    <row r="30" spans="1:57">
      <c r="A30" s="137"/>
      <c r="B30" s="137"/>
      <c r="C30" s="137"/>
      <c r="D30" s="137"/>
      <c r="E30" s="137"/>
      <c r="F30" s="137"/>
      <c r="G30" s="137"/>
      <c r="H30" s="137"/>
      <c r="I30" s="137"/>
    </row>
    <row r="31" spans="1:57" ht="19.5" customHeight="1">
      <c r="A31" s="222" t="s">
        <v>80</v>
      </c>
      <c r="B31" s="222"/>
      <c r="C31" s="222"/>
      <c r="D31" s="222"/>
      <c r="E31" s="222"/>
      <c r="F31" s="222"/>
      <c r="G31" s="237"/>
      <c r="H31" s="222"/>
      <c r="I31" s="222"/>
      <c r="BA31" s="143"/>
      <c r="BB31" s="143"/>
      <c r="BC31" s="143"/>
      <c r="BD31" s="143"/>
      <c r="BE31" s="143"/>
    </row>
    <row r="32" spans="1:57" ht="13.5" thickBot="1"/>
    <row r="33" spans="1:53">
      <c r="A33" s="175" t="s">
        <v>81</v>
      </c>
      <c r="B33" s="176"/>
      <c r="C33" s="176"/>
      <c r="D33" s="238"/>
      <c r="E33" s="239" t="s">
        <v>82</v>
      </c>
      <c r="F33" s="240" t="s">
        <v>12</v>
      </c>
      <c r="G33" s="241" t="s">
        <v>83</v>
      </c>
      <c r="H33" s="242"/>
      <c r="I33" s="243" t="s">
        <v>82</v>
      </c>
    </row>
    <row r="34" spans="1:53">
      <c r="A34" s="167" t="s">
        <v>157</v>
      </c>
      <c r="B34" s="158"/>
      <c r="C34" s="158"/>
      <c r="D34" s="244"/>
      <c r="E34" s="245"/>
      <c r="F34" s="246"/>
      <c r="G34" s="247">
        <v>0</v>
      </c>
      <c r="H34" s="248"/>
      <c r="I34" s="249">
        <f>E34+F34*G34/100</f>
        <v>0</v>
      </c>
      <c r="BA34" s="1">
        <v>0</v>
      </c>
    </row>
    <row r="35" spans="1:53">
      <c r="A35" s="167" t="s">
        <v>158</v>
      </c>
      <c r="B35" s="158"/>
      <c r="C35" s="158"/>
      <c r="D35" s="244"/>
      <c r="E35" s="245"/>
      <c r="F35" s="246"/>
      <c r="G35" s="247">
        <v>0</v>
      </c>
      <c r="H35" s="248"/>
      <c r="I35" s="249">
        <f>E35+F35*G35/100</f>
        <v>0</v>
      </c>
      <c r="BA35" s="1">
        <v>0</v>
      </c>
    </row>
    <row r="36" spans="1:53">
      <c r="A36" s="167" t="s">
        <v>159</v>
      </c>
      <c r="B36" s="158"/>
      <c r="C36" s="158"/>
      <c r="D36" s="244"/>
      <c r="E36" s="245"/>
      <c r="F36" s="246"/>
      <c r="G36" s="247">
        <v>0</v>
      </c>
      <c r="H36" s="248"/>
      <c r="I36" s="249">
        <f>E36+F36*G36/100</f>
        <v>0</v>
      </c>
      <c r="BA36" s="1">
        <v>0</v>
      </c>
    </row>
    <row r="37" spans="1:53">
      <c r="A37" s="167" t="s">
        <v>160</v>
      </c>
      <c r="B37" s="158"/>
      <c r="C37" s="158"/>
      <c r="D37" s="244"/>
      <c r="E37" s="245"/>
      <c r="F37" s="246"/>
      <c r="G37" s="247">
        <v>0</v>
      </c>
      <c r="H37" s="248"/>
      <c r="I37" s="249">
        <f>E37+F37*G37/100</f>
        <v>0</v>
      </c>
      <c r="BA37" s="1">
        <v>0</v>
      </c>
    </row>
    <row r="38" spans="1:53">
      <c r="A38" s="167" t="s">
        <v>161</v>
      </c>
      <c r="B38" s="158"/>
      <c r="C38" s="158"/>
      <c r="D38" s="244"/>
      <c r="E38" s="245"/>
      <c r="F38" s="246"/>
      <c r="G38" s="247">
        <v>0</v>
      </c>
      <c r="H38" s="248"/>
      <c r="I38" s="249">
        <f>E38+F38*G38/100</f>
        <v>0</v>
      </c>
      <c r="BA38" s="1">
        <v>1</v>
      </c>
    </row>
    <row r="39" spans="1:53">
      <c r="A39" s="167" t="s">
        <v>162</v>
      </c>
      <c r="B39" s="158"/>
      <c r="C39" s="158"/>
      <c r="D39" s="244"/>
      <c r="E39" s="245"/>
      <c r="F39" s="246"/>
      <c r="G39" s="247">
        <v>0</v>
      </c>
      <c r="H39" s="248"/>
      <c r="I39" s="249">
        <f>E39+F39*G39/100</f>
        <v>0</v>
      </c>
      <c r="BA39" s="1">
        <v>1</v>
      </c>
    </row>
    <row r="40" spans="1:53">
      <c r="A40" s="167" t="s">
        <v>163</v>
      </c>
      <c r="B40" s="158"/>
      <c r="C40" s="158"/>
      <c r="D40" s="244"/>
      <c r="E40" s="245"/>
      <c r="F40" s="246"/>
      <c r="G40" s="247">
        <v>0</v>
      </c>
      <c r="H40" s="248"/>
      <c r="I40" s="249">
        <f>E40+F40*G40/100</f>
        <v>0</v>
      </c>
      <c r="BA40" s="1">
        <v>2</v>
      </c>
    </row>
    <row r="41" spans="1:53">
      <c r="A41" s="167" t="s">
        <v>164</v>
      </c>
      <c r="B41" s="158"/>
      <c r="C41" s="158"/>
      <c r="D41" s="244"/>
      <c r="E41" s="245"/>
      <c r="F41" s="246"/>
      <c r="G41" s="247">
        <v>0</v>
      </c>
      <c r="H41" s="248"/>
      <c r="I41" s="249">
        <f>E41+F41*G41/100</f>
        <v>0</v>
      </c>
      <c r="BA41" s="1">
        <v>2</v>
      </c>
    </row>
    <row r="42" spans="1:53" ht="13.5" thickBot="1">
      <c r="A42" s="250"/>
      <c r="B42" s="251" t="s">
        <v>84</v>
      </c>
      <c r="C42" s="252"/>
      <c r="D42" s="253"/>
      <c r="E42" s="254"/>
      <c r="F42" s="255"/>
      <c r="G42" s="255"/>
      <c r="H42" s="256">
        <f>SUM(I34:I41)</f>
        <v>0</v>
      </c>
      <c r="I42" s="257"/>
    </row>
    <row r="44" spans="1:53">
      <c r="B44" s="14"/>
      <c r="F44" s="258"/>
      <c r="G44" s="259"/>
      <c r="H44" s="259"/>
      <c r="I44" s="54"/>
    </row>
    <row r="45" spans="1:53">
      <c r="F45" s="258"/>
      <c r="G45" s="259"/>
      <c r="H45" s="259"/>
      <c r="I45" s="54"/>
    </row>
    <row r="46" spans="1:53">
      <c r="F46" s="258"/>
      <c r="G46" s="259"/>
      <c r="H46" s="259"/>
      <c r="I46" s="54"/>
    </row>
    <row r="47" spans="1:53">
      <c r="F47" s="258"/>
      <c r="G47" s="259"/>
      <c r="H47" s="259"/>
      <c r="I47" s="54"/>
    </row>
    <row r="48" spans="1:53">
      <c r="F48" s="258"/>
      <c r="G48" s="259"/>
      <c r="H48" s="259"/>
      <c r="I48" s="54"/>
    </row>
    <row r="49" spans="6:9">
      <c r="F49" s="258"/>
      <c r="G49" s="259"/>
      <c r="H49" s="259"/>
      <c r="I49" s="54"/>
    </row>
    <row r="50" spans="6:9">
      <c r="F50" s="258"/>
      <c r="G50" s="259"/>
      <c r="H50" s="259"/>
      <c r="I50" s="54"/>
    </row>
    <row r="51" spans="6:9">
      <c r="F51" s="258"/>
      <c r="G51" s="259"/>
      <c r="H51" s="259"/>
      <c r="I51" s="54"/>
    </row>
    <row r="52" spans="6:9">
      <c r="F52" s="258"/>
      <c r="G52" s="259"/>
      <c r="H52" s="259"/>
      <c r="I52" s="54"/>
    </row>
    <row r="53" spans="6:9">
      <c r="F53" s="258"/>
      <c r="G53" s="259"/>
      <c r="H53" s="259"/>
      <c r="I53" s="54"/>
    </row>
    <row r="54" spans="6:9">
      <c r="F54" s="258"/>
      <c r="G54" s="259"/>
      <c r="H54" s="259"/>
      <c r="I54" s="54"/>
    </row>
    <row r="55" spans="6:9">
      <c r="F55" s="258"/>
      <c r="G55" s="259"/>
      <c r="H55" s="259"/>
      <c r="I55" s="54"/>
    </row>
    <row r="56" spans="6:9">
      <c r="F56" s="258"/>
      <c r="G56" s="259"/>
      <c r="H56" s="259"/>
      <c r="I56" s="54"/>
    </row>
    <row r="57" spans="6:9">
      <c r="F57" s="258"/>
      <c r="G57" s="259"/>
      <c r="H57" s="259"/>
      <c r="I57" s="54"/>
    </row>
    <row r="58" spans="6:9">
      <c r="F58" s="258"/>
      <c r="G58" s="259"/>
      <c r="H58" s="259"/>
      <c r="I58" s="54"/>
    </row>
    <row r="59" spans="6:9">
      <c r="F59" s="258"/>
      <c r="G59" s="259"/>
      <c r="H59" s="259"/>
      <c r="I59" s="54"/>
    </row>
    <row r="60" spans="6:9">
      <c r="F60" s="258"/>
      <c r="G60" s="259"/>
      <c r="H60" s="259"/>
      <c r="I60" s="54"/>
    </row>
    <row r="61" spans="6:9">
      <c r="F61" s="258"/>
      <c r="G61" s="259"/>
      <c r="H61" s="259"/>
      <c r="I61" s="54"/>
    </row>
    <row r="62" spans="6:9">
      <c r="F62" s="258"/>
      <c r="G62" s="259"/>
      <c r="H62" s="259"/>
      <c r="I62" s="54"/>
    </row>
    <row r="63" spans="6:9">
      <c r="F63" s="258"/>
      <c r="G63" s="259"/>
      <c r="H63" s="259"/>
      <c r="I63" s="54"/>
    </row>
    <row r="64" spans="6:9">
      <c r="F64" s="258"/>
      <c r="G64" s="259"/>
      <c r="H64" s="259"/>
      <c r="I64" s="54"/>
    </row>
    <row r="65" spans="6:9">
      <c r="F65" s="258"/>
      <c r="G65" s="259"/>
      <c r="H65" s="259"/>
      <c r="I65" s="54"/>
    </row>
    <row r="66" spans="6:9">
      <c r="F66" s="258"/>
      <c r="G66" s="259"/>
      <c r="H66" s="259"/>
      <c r="I66" s="54"/>
    </row>
    <row r="67" spans="6:9">
      <c r="F67" s="258"/>
      <c r="G67" s="259"/>
      <c r="H67" s="259"/>
      <c r="I67" s="54"/>
    </row>
    <row r="68" spans="6:9">
      <c r="F68" s="258"/>
      <c r="G68" s="259"/>
      <c r="H68" s="259"/>
      <c r="I68" s="54"/>
    </row>
    <row r="69" spans="6:9">
      <c r="F69" s="258"/>
      <c r="G69" s="259"/>
      <c r="H69" s="259"/>
      <c r="I69" s="54"/>
    </row>
    <row r="70" spans="6:9">
      <c r="F70" s="258"/>
      <c r="G70" s="259"/>
      <c r="H70" s="259"/>
      <c r="I70" s="54"/>
    </row>
    <row r="71" spans="6:9">
      <c r="F71" s="258"/>
      <c r="G71" s="259"/>
      <c r="H71" s="259"/>
      <c r="I71" s="54"/>
    </row>
    <row r="72" spans="6:9">
      <c r="F72" s="258"/>
      <c r="G72" s="259"/>
      <c r="H72" s="259"/>
      <c r="I72" s="54"/>
    </row>
    <row r="73" spans="6:9">
      <c r="F73" s="258"/>
      <c r="G73" s="259"/>
      <c r="H73" s="259"/>
      <c r="I73" s="54"/>
    </row>
    <row r="74" spans="6:9">
      <c r="F74" s="258"/>
      <c r="G74" s="259"/>
      <c r="H74" s="259"/>
      <c r="I74" s="54"/>
    </row>
    <row r="75" spans="6:9">
      <c r="F75" s="258"/>
      <c r="G75" s="259"/>
      <c r="H75" s="259"/>
      <c r="I75" s="54"/>
    </row>
    <row r="76" spans="6:9">
      <c r="F76" s="258"/>
      <c r="G76" s="259"/>
      <c r="H76" s="259"/>
      <c r="I76" s="54"/>
    </row>
    <row r="77" spans="6:9">
      <c r="F77" s="258"/>
      <c r="G77" s="259"/>
      <c r="H77" s="259"/>
      <c r="I77" s="54"/>
    </row>
    <row r="78" spans="6:9">
      <c r="F78" s="258"/>
      <c r="G78" s="259"/>
      <c r="H78" s="259"/>
      <c r="I78" s="54"/>
    </row>
    <row r="79" spans="6:9">
      <c r="F79" s="258"/>
      <c r="G79" s="259"/>
      <c r="H79" s="259"/>
      <c r="I79" s="54"/>
    </row>
    <row r="80" spans="6:9">
      <c r="F80" s="258"/>
      <c r="G80" s="259"/>
      <c r="H80" s="259"/>
      <c r="I80" s="54"/>
    </row>
    <row r="81" spans="6:9">
      <c r="F81" s="258"/>
      <c r="G81" s="259"/>
      <c r="H81" s="259"/>
      <c r="I81" s="54"/>
    </row>
    <row r="82" spans="6:9">
      <c r="F82" s="258"/>
      <c r="G82" s="259"/>
      <c r="H82" s="259"/>
      <c r="I82" s="54"/>
    </row>
    <row r="83" spans="6:9">
      <c r="F83" s="258"/>
      <c r="G83" s="259"/>
      <c r="H83" s="259"/>
      <c r="I83" s="54"/>
    </row>
    <row r="84" spans="6:9">
      <c r="F84" s="258"/>
      <c r="G84" s="259"/>
      <c r="H84" s="259"/>
      <c r="I84" s="54"/>
    </row>
    <row r="85" spans="6:9">
      <c r="F85" s="258"/>
      <c r="G85" s="259"/>
      <c r="H85" s="259"/>
      <c r="I85" s="54"/>
    </row>
    <row r="86" spans="6:9">
      <c r="F86" s="258"/>
      <c r="G86" s="259"/>
      <c r="H86" s="259"/>
      <c r="I86" s="54"/>
    </row>
    <row r="87" spans="6:9">
      <c r="F87" s="258"/>
      <c r="G87" s="259"/>
      <c r="H87" s="259"/>
      <c r="I87" s="54"/>
    </row>
    <row r="88" spans="6:9">
      <c r="F88" s="258"/>
      <c r="G88" s="259"/>
      <c r="H88" s="259"/>
      <c r="I88" s="54"/>
    </row>
    <row r="89" spans="6:9">
      <c r="F89" s="258"/>
      <c r="G89" s="259"/>
      <c r="H89" s="259"/>
      <c r="I89" s="54"/>
    </row>
    <row r="90" spans="6:9">
      <c r="F90" s="258"/>
      <c r="G90" s="259"/>
      <c r="H90" s="259"/>
      <c r="I90" s="54"/>
    </row>
    <row r="91" spans="6:9">
      <c r="F91" s="258"/>
      <c r="G91" s="259"/>
      <c r="H91" s="259"/>
      <c r="I91" s="54"/>
    </row>
    <row r="92" spans="6:9">
      <c r="F92" s="258"/>
      <c r="G92" s="259"/>
      <c r="H92" s="259"/>
      <c r="I92" s="54"/>
    </row>
    <row r="93" spans="6:9">
      <c r="F93" s="258"/>
      <c r="G93" s="259"/>
      <c r="H93" s="259"/>
      <c r="I93" s="54"/>
    </row>
  </sheetData>
  <mergeCells count="4">
    <mergeCell ref="A1:B1"/>
    <mergeCell ref="A2:B2"/>
    <mergeCell ref="G2:I2"/>
    <mergeCell ref="H42:I4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 codeName="List8"/>
  <dimension ref="A1:CB280"/>
  <sheetViews>
    <sheetView showGridLines="0" showZeros="0" zoomScaleNormal="100" zoomScaleSheetLayoutView="100" workbookViewId="0">
      <selection activeCell="J1" sqref="J1:J65536 K1:K65536"/>
    </sheetView>
  </sheetViews>
  <sheetFormatPr defaultRowHeight="12.75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hidden="1" customWidth="1"/>
    <col min="9" max="9" width="11.5703125" style="261" hidden="1" customWidth="1"/>
    <col min="10" max="10" width="11" style="261" hidden="1" customWidth="1"/>
    <col min="11" max="11" width="10.42578125" style="261" hidden="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>
      <c r="A1" s="260" t="s">
        <v>101</v>
      </c>
      <c r="B1" s="260"/>
      <c r="C1" s="260"/>
      <c r="D1" s="260"/>
      <c r="E1" s="260"/>
      <c r="F1" s="260"/>
      <c r="G1" s="260"/>
    </row>
    <row r="2" spans="1:80" ht="14.25" customHeight="1" thickBot="1">
      <c r="B2" s="262"/>
      <c r="C2" s="263"/>
      <c r="D2" s="263"/>
      <c r="E2" s="264"/>
      <c r="F2" s="263"/>
      <c r="G2" s="263"/>
    </row>
    <row r="3" spans="1:80" ht="13.5" thickTop="1">
      <c r="A3" s="205" t="s">
        <v>2</v>
      </c>
      <c r="B3" s="206"/>
      <c r="C3" s="207" t="s">
        <v>104</v>
      </c>
      <c r="D3" s="265"/>
      <c r="E3" s="266" t="s">
        <v>85</v>
      </c>
      <c r="F3" s="267" t="str">
        <f>'SO 06 SO 06 Rek'!H1</f>
        <v>SO 06</v>
      </c>
      <c r="G3" s="268"/>
    </row>
    <row r="4" spans="1:80" ht="13.5" thickBot="1">
      <c r="A4" s="269" t="s">
        <v>76</v>
      </c>
      <c r="B4" s="214"/>
      <c r="C4" s="215" t="s">
        <v>704</v>
      </c>
      <c r="D4" s="270"/>
      <c r="E4" s="271" t="str">
        <f>'SO 06 SO 06 Rek'!G2</f>
        <v>Stanoviště ST 26- Rumunská 2</v>
      </c>
      <c r="F4" s="272"/>
      <c r="G4" s="273"/>
    </row>
    <row r="5" spans="1:80" ht="13.5" thickTop="1">
      <c r="A5" s="274"/>
      <c r="G5" s="276"/>
    </row>
    <row r="6" spans="1:80" ht="27" customHeight="1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>
      <c r="A7" s="282" t="s">
        <v>97</v>
      </c>
      <c r="B7" s="283" t="s">
        <v>171</v>
      </c>
      <c r="C7" s="284" t="s">
        <v>172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>
      <c r="A8" s="293">
        <v>1</v>
      </c>
      <c r="B8" s="294" t="s">
        <v>177</v>
      </c>
      <c r="C8" s="295" t="s">
        <v>178</v>
      </c>
      <c r="D8" s="296" t="s">
        <v>109</v>
      </c>
      <c r="E8" s="297">
        <v>1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>
        <v>0</v>
      </c>
      <c r="K8" s="300">
        <f>E8*J8</f>
        <v>0</v>
      </c>
      <c r="O8" s="292">
        <v>2</v>
      </c>
      <c r="AA8" s="261">
        <v>1</v>
      </c>
      <c r="AB8" s="261">
        <v>1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1</v>
      </c>
    </row>
    <row r="9" spans="1:80">
      <c r="A9" s="293">
        <v>2</v>
      </c>
      <c r="B9" s="294" t="s">
        <v>460</v>
      </c>
      <c r="C9" s="295" t="s">
        <v>461</v>
      </c>
      <c r="D9" s="296" t="s">
        <v>181</v>
      </c>
      <c r="E9" s="297">
        <v>1</v>
      </c>
      <c r="F9" s="297">
        <v>0</v>
      </c>
      <c r="G9" s="298">
        <f>E9*F9</f>
        <v>0</v>
      </c>
      <c r="H9" s="299">
        <v>0</v>
      </c>
      <c r="I9" s="300">
        <f>E9*H9</f>
        <v>0</v>
      </c>
      <c r="J9" s="299">
        <v>0</v>
      </c>
      <c r="K9" s="300">
        <f>E9*J9</f>
        <v>0</v>
      </c>
      <c r="O9" s="292">
        <v>2</v>
      </c>
      <c r="AA9" s="261">
        <v>1</v>
      </c>
      <c r="AB9" s="261">
        <v>1</v>
      </c>
      <c r="AC9" s="261">
        <v>1</v>
      </c>
      <c r="AZ9" s="261">
        <v>1</v>
      </c>
      <c r="BA9" s="261">
        <f>IF(AZ9=1,G9,0)</f>
        <v>0</v>
      </c>
      <c r="BB9" s="261">
        <f>IF(AZ9=2,G9,0)</f>
        <v>0</v>
      </c>
      <c r="BC9" s="261">
        <f>IF(AZ9=3,G9,0)</f>
        <v>0</v>
      </c>
      <c r="BD9" s="261">
        <f>IF(AZ9=4,G9,0)</f>
        <v>0</v>
      </c>
      <c r="BE9" s="261">
        <f>IF(AZ9=5,G9,0)</f>
        <v>0</v>
      </c>
      <c r="CA9" s="292">
        <v>1</v>
      </c>
      <c r="CB9" s="292">
        <v>1</v>
      </c>
    </row>
    <row r="10" spans="1:80">
      <c r="A10" s="293">
        <v>3</v>
      </c>
      <c r="B10" s="294" t="s">
        <v>179</v>
      </c>
      <c r="C10" s="295" t="s">
        <v>462</v>
      </c>
      <c r="D10" s="296" t="s">
        <v>181</v>
      </c>
      <c r="E10" s="297">
        <v>1</v>
      </c>
      <c r="F10" s="297">
        <v>0</v>
      </c>
      <c r="G10" s="298">
        <f>E10*F10</f>
        <v>0</v>
      </c>
      <c r="H10" s="299">
        <v>0</v>
      </c>
      <c r="I10" s="300">
        <f>E10*H10</f>
        <v>0</v>
      </c>
      <c r="J10" s="299">
        <v>0</v>
      </c>
      <c r="K10" s="300">
        <f>E10*J10</f>
        <v>0</v>
      </c>
      <c r="O10" s="292">
        <v>2</v>
      </c>
      <c r="AA10" s="261">
        <v>1</v>
      </c>
      <c r="AB10" s="261">
        <v>1</v>
      </c>
      <c r="AC10" s="261">
        <v>1</v>
      </c>
      <c r="AZ10" s="261">
        <v>1</v>
      </c>
      <c r="BA10" s="261">
        <f>IF(AZ10=1,G10,0)</f>
        <v>0</v>
      </c>
      <c r="BB10" s="261">
        <f>IF(AZ10=2,G10,0)</f>
        <v>0</v>
      </c>
      <c r="BC10" s="261">
        <f>IF(AZ10=3,G10,0)</f>
        <v>0</v>
      </c>
      <c r="BD10" s="261">
        <f>IF(AZ10=4,G10,0)</f>
        <v>0</v>
      </c>
      <c r="BE10" s="261">
        <f>IF(AZ10=5,G10,0)</f>
        <v>0</v>
      </c>
      <c r="CA10" s="292">
        <v>1</v>
      </c>
      <c r="CB10" s="292">
        <v>1</v>
      </c>
    </row>
    <row r="11" spans="1:80">
      <c r="A11" s="301"/>
      <c r="B11" s="302"/>
      <c r="C11" s="303" t="s">
        <v>463</v>
      </c>
      <c r="D11" s="304"/>
      <c r="E11" s="304"/>
      <c r="F11" s="304"/>
      <c r="G11" s="305"/>
      <c r="I11" s="306"/>
      <c r="K11" s="306"/>
      <c r="L11" s="307" t="s">
        <v>463</v>
      </c>
      <c r="O11" s="292">
        <v>3</v>
      </c>
    </row>
    <row r="12" spans="1:80">
      <c r="A12" s="293">
        <v>4</v>
      </c>
      <c r="B12" s="294" t="s">
        <v>464</v>
      </c>
      <c r="C12" s="295" t="s">
        <v>465</v>
      </c>
      <c r="D12" s="296" t="s">
        <v>181</v>
      </c>
      <c r="E12" s="297">
        <v>1</v>
      </c>
      <c r="F12" s="297">
        <v>0</v>
      </c>
      <c r="G12" s="298">
        <f>E12*F12</f>
        <v>0</v>
      </c>
      <c r="H12" s="299">
        <v>1E-4</v>
      </c>
      <c r="I12" s="300">
        <f>E12*H12</f>
        <v>1E-4</v>
      </c>
      <c r="J12" s="299">
        <v>0</v>
      </c>
      <c r="K12" s="300">
        <f>E12*J12</f>
        <v>0</v>
      </c>
      <c r="O12" s="292">
        <v>2</v>
      </c>
      <c r="AA12" s="261">
        <v>1</v>
      </c>
      <c r="AB12" s="261">
        <v>1</v>
      </c>
      <c r="AC12" s="261">
        <v>1</v>
      </c>
      <c r="AZ12" s="261">
        <v>1</v>
      </c>
      <c r="BA12" s="261">
        <f>IF(AZ12=1,G12,0)</f>
        <v>0</v>
      </c>
      <c r="BB12" s="261">
        <f>IF(AZ12=2,G12,0)</f>
        <v>0</v>
      </c>
      <c r="BC12" s="261">
        <f>IF(AZ12=3,G12,0)</f>
        <v>0</v>
      </c>
      <c r="BD12" s="261">
        <f>IF(AZ12=4,G12,0)</f>
        <v>0</v>
      </c>
      <c r="BE12" s="261">
        <f>IF(AZ12=5,G12,0)</f>
        <v>0</v>
      </c>
      <c r="CA12" s="292">
        <v>1</v>
      </c>
      <c r="CB12" s="292">
        <v>1</v>
      </c>
    </row>
    <row r="13" spans="1:80">
      <c r="A13" s="293">
        <v>5</v>
      </c>
      <c r="B13" s="294" t="s">
        <v>182</v>
      </c>
      <c r="C13" s="295" t="s">
        <v>183</v>
      </c>
      <c r="D13" s="296" t="s">
        <v>176</v>
      </c>
      <c r="E13" s="297">
        <v>9</v>
      </c>
      <c r="F13" s="297">
        <v>0</v>
      </c>
      <c r="G13" s="298">
        <f>E13*F13</f>
        <v>0</v>
      </c>
      <c r="H13" s="299">
        <v>0</v>
      </c>
      <c r="I13" s="300">
        <f>E13*H13</f>
        <v>0</v>
      </c>
      <c r="J13" s="299">
        <v>-0.13800000000000001</v>
      </c>
      <c r="K13" s="300">
        <f>E13*J13</f>
        <v>-1.242</v>
      </c>
      <c r="O13" s="292">
        <v>2</v>
      </c>
      <c r="AA13" s="261">
        <v>1</v>
      </c>
      <c r="AB13" s="261">
        <v>1</v>
      </c>
      <c r="AC13" s="261">
        <v>1</v>
      </c>
      <c r="AZ13" s="261">
        <v>1</v>
      </c>
      <c r="BA13" s="261">
        <f>IF(AZ13=1,G13,0)</f>
        <v>0</v>
      </c>
      <c r="BB13" s="261">
        <f>IF(AZ13=2,G13,0)</f>
        <v>0</v>
      </c>
      <c r="BC13" s="261">
        <f>IF(AZ13=3,G13,0)</f>
        <v>0</v>
      </c>
      <c r="BD13" s="261">
        <f>IF(AZ13=4,G13,0)</f>
        <v>0</v>
      </c>
      <c r="BE13" s="261">
        <f>IF(AZ13=5,G13,0)</f>
        <v>0</v>
      </c>
      <c r="CA13" s="292">
        <v>1</v>
      </c>
      <c r="CB13" s="292">
        <v>1</v>
      </c>
    </row>
    <row r="14" spans="1:80">
      <c r="A14" s="301"/>
      <c r="B14" s="302"/>
      <c r="C14" s="303" t="s">
        <v>656</v>
      </c>
      <c r="D14" s="304"/>
      <c r="E14" s="304"/>
      <c r="F14" s="304"/>
      <c r="G14" s="305"/>
      <c r="I14" s="306"/>
      <c r="K14" s="306"/>
      <c r="L14" s="307" t="s">
        <v>656</v>
      </c>
      <c r="O14" s="292">
        <v>3</v>
      </c>
    </row>
    <row r="15" spans="1:80">
      <c r="A15" s="293">
        <v>6</v>
      </c>
      <c r="B15" s="294" t="s">
        <v>185</v>
      </c>
      <c r="C15" s="295" t="s">
        <v>186</v>
      </c>
      <c r="D15" s="296" t="s">
        <v>176</v>
      </c>
      <c r="E15" s="297">
        <v>9</v>
      </c>
      <c r="F15" s="297">
        <v>0</v>
      </c>
      <c r="G15" s="298">
        <f>E15*F15</f>
        <v>0</v>
      </c>
      <c r="H15" s="299">
        <v>0</v>
      </c>
      <c r="I15" s="300">
        <f>E15*H15</f>
        <v>0</v>
      </c>
      <c r="J15" s="299">
        <v>-0.39600000000000002</v>
      </c>
      <c r="K15" s="300">
        <f>E15*J15</f>
        <v>-3.5640000000000001</v>
      </c>
      <c r="O15" s="292">
        <v>2</v>
      </c>
      <c r="AA15" s="261">
        <v>1</v>
      </c>
      <c r="AB15" s="261">
        <v>1</v>
      </c>
      <c r="AC15" s="261">
        <v>1</v>
      </c>
      <c r="AZ15" s="261">
        <v>1</v>
      </c>
      <c r="BA15" s="261">
        <f>IF(AZ15=1,G15,0)</f>
        <v>0</v>
      </c>
      <c r="BB15" s="261">
        <f>IF(AZ15=2,G15,0)</f>
        <v>0</v>
      </c>
      <c r="BC15" s="261">
        <f>IF(AZ15=3,G15,0)</f>
        <v>0</v>
      </c>
      <c r="BD15" s="261">
        <f>IF(AZ15=4,G15,0)</f>
        <v>0</v>
      </c>
      <c r="BE15" s="261">
        <f>IF(AZ15=5,G15,0)</f>
        <v>0</v>
      </c>
      <c r="CA15" s="292">
        <v>1</v>
      </c>
      <c r="CB15" s="292">
        <v>1</v>
      </c>
    </row>
    <row r="16" spans="1:80">
      <c r="A16" s="301"/>
      <c r="B16" s="308"/>
      <c r="C16" s="309" t="s">
        <v>187</v>
      </c>
      <c r="D16" s="310"/>
      <c r="E16" s="311">
        <v>9</v>
      </c>
      <c r="F16" s="312"/>
      <c r="G16" s="313"/>
      <c r="H16" s="314"/>
      <c r="I16" s="306"/>
      <c r="J16" s="315"/>
      <c r="K16" s="306"/>
      <c r="M16" s="307" t="s">
        <v>187</v>
      </c>
      <c r="O16" s="292"/>
    </row>
    <row r="17" spans="1:80">
      <c r="A17" s="293">
        <v>7</v>
      </c>
      <c r="B17" s="294" t="s">
        <v>188</v>
      </c>
      <c r="C17" s="295" t="s">
        <v>189</v>
      </c>
      <c r="D17" s="296" t="s">
        <v>190</v>
      </c>
      <c r="E17" s="297">
        <v>9</v>
      </c>
      <c r="F17" s="297">
        <v>0</v>
      </c>
      <c r="G17" s="298">
        <f>E17*F17</f>
        <v>0</v>
      </c>
      <c r="H17" s="299">
        <v>0</v>
      </c>
      <c r="I17" s="300">
        <f>E17*H17</f>
        <v>0</v>
      </c>
      <c r="J17" s="299">
        <v>-0.22</v>
      </c>
      <c r="K17" s="300">
        <f>E17*J17</f>
        <v>-1.98</v>
      </c>
      <c r="O17" s="292">
        <v>2</v>
      </c>
      <c r="AA17" s="261">
        <v>1</v>
      </c>
      <c r="AB17" s="261">
        <v>1</v>
      </c>
      <c r="AC17" s="261">
        <v>1</v>
      </c>
      <c r="AZ17" s="261">
        <v>1</v>
      </c>
      <c r="BA17" s="261">
        <f>IF(AZ17=1,G17,0)</f>
        <v>0</v>
      </c>
      <c r="BB17" s="261">
        <f>IF(AZ17=2,G17,0)</f>
        <v>0</v>
      </c>
      <c r="BC17" s="261">
        <f>IF(AZ17=3,G17,0)</f>
        <v>0</v>
      </c>
      <c r="BD17" s="261">
        <f>IF(AZ17=4,G17,0)</f>
        <v>0</v>
      </c>
      <c r="BE17" s="261">
        <f>IF(AZ17=5,G17,0)</f>
        <v>0</v>
      </c>
      <c r="CA17" s="292">
        <v>1</v>
      </c>
      <c r="CB17" s="292">
        <v>1</v>
      </c>
    </row>
    <row r="18" spans="1:80">
      <c r="A18" s="293">
        <v>8</v>
      </c>
      <c r="B18" s="294" t="s">
        <v>191</v>
      </c>
      <c r="C18" s="295" t="s">
        <v>192</v>
      </c>
      <c r="D18" s="296" t="s">
        <v>193</v>
      </c>
      <c r="E18" s="297">
        <v>10</v>
      </c>
      <c r="F18" s="297">
        <v>0</v>
      </c>
      <c r="G18" s="298">
        <f>E18*F18</f>
        <v>0</v>
      </c>
      <c r="H18" s="299">
        <v>0</v>
      </c>
      <c r="I18" s="300">
        <f>E18*H18</f>
        <v>0</v>
      </c>
      <c r="J18" s="299">
        <v>0</v>
      </c>
      <c r="K18" s="300">
        <f>E18*J18</f>
        <v>0</v>
      </c>
      <c r="O18" s="292">
        <v>2</v>
      </c>
      <c r="AA18" s="261">
        <v>1</v>
      </c>
      <c r="AB18" s="261">
        <v>1</v>
      </c>
      <c r="AC18" s="261">
        <v>1</v>
      </c>
      <c r="AZ18" s="261">
        <v>1</v>
      </c>
      <c r="BA18" s="261">
        <f>IF(AZ18=1,G18,0)</f>
        <v>0</v>
      </c>
      <c r="BB18" s="261">
        <f>IF(AZ18=2,G18,0)</f>
        <v>0</v>
      </c>
      <c r="BC18" s="261">
        <f>IF(AZ18=3,G18,0)</f>
        <v>0</v>
      </c>
      <c r="BD18" s="261">
        <f>IF(AZ18=4,G18,0)</f>
        <v>0</v>
      </c>
      <c r="BE18" s="261">
        <f>IF(AZ18=5,G18,0)</f>
        <v>0</v>
      </c>
      <c r="CA18" s="292">
        <v>1</v>
      </c>
      <c r="CB18" s="292">
        <v>1</v>
      </c>
    </row>
    <row r="19" spans="1:80">
      <c r="A19" s="293">
        <v>9</v>
      </c>
      <c r="B19" s="294" t="s">
        <v>194</v>
      </c>
      <c r="C19" s="295" t="s">
        <v>195</v>
      </c>
      <c r="D19" s="296" t="s">
        <v>196</v>
      </c>
      <c r="E19" s="297">
        <v>10</v>
      </c>
      <c r="F19" s="297">
        <v>0</v>
      </c>
      <c r="G19" s="298">
        <f>E19*F19</f>
        <v>0</v>
      </c>
      <c r="H19" s="299">
        <v>0</v>
      </c>
      <c r="I19" s="300">
        <f>E19*H19</f>
        <v>0</v>
      </c>
      <c r="J19" s="299">
        <v>0</v>
      </c>
      <c r="K19" s="300">
        <f>E19*J19</f>
        <v>0</v>
      </c>
      <c r="O19" s="292">
        <v>2</v>
      </c>
      <c r="AA19" s="261">
        <v>1</v>
      </c>
      <c r="AB19" s="261">
        <v>1</v>
      </c>
      <c r="AC19" s="261">
        <v>1</v>
      </c>
      <c r="AZ19" s="261">
        <v>1</v>
      </c>
      <c r="BA19" s="261">
        <f>IF(AZ19=1,G19,0)</f>
        <v>0</v>
      </c>
      <c r="BB19" s="261">
        <f>IF(AZ19=2,G19,0)</f>
        <v>0</v>
      </c>
      <c r="BC19" s="261">
        <f>IF(AZ19=3,G19,0)</f>
        <v>0</v>
      </c>
      <c r="BD19" s="261">
        <f>IF(AZ19=4,G19,0)</f>
        <v>0</v>
      </c>
      <c r="BE19" s="261">
        <f>IF(AZ19=5,G19,0)</f>
        <v>0</v>
      </c>
      <c r="CA19" s="292">
        <v>1</v>
      </c>
      <c r="CB19" s="292">
        <v>1</v>
      </c>
    </row>
    <row r="20" spans="1:80">
      <c r="A20" s="293">
        <v>10</v>
      </c>
      <c r="B20" s="294" t="s">
        <v>197</v>
      </c>
      <c r="C20" s="295" t="s">
        <v>198</v>
      </c>
      <c r="D20" s="296" t="s">
        <v>190</v>
      </c>
      <c r="E20" s="297">
        <v>12</v>
      </c>
      <c r="F20" s="297">
        <v>0</v>
      </c>
      <c r="G20" s="298">
        <f>E20*F20</f>
        <v>0</v>
      </c>
      <c r="H20" s="299">
        <v>1.2710000000000001E-2</v>
      </c>
      <c r="I20" s="300">
        <f>E20*H20</f>
        <v>0.15252000000000002</v>
      </c>
      <c r="J20" s="299">
        <v>0</v>
      </c>
      <c r="K20" s="300">
        <f>E20*J20</f>
        <v>0</v>
      </c>
      <c r="O20" s="292">
        <v>2</v>
      </c>
      <c r="AA20" s="261">
        <v>1</v>
      </c>
      <c r="AB20" s="261">
        <v>1</v>
      </c>
      <c r="AC20" s="261">
        <v>1</v>
      </c>
      <c r="AZ20" s="261">
        <v>1</v>
      </c>
      <c r="BA20" s="261">
        <f>IF(AZ20=1,G20,0)</f>
        <v>0</v>
      </c>
      <c r="BB20" s="261">
        <f>IF(AZ20=2,G20,0)</f>
        <v>0</v>
      </c>
      <c r="BC20" s="261">
        <f>IF(AZ20=3,G20,0)</f>
        <v>0</v>
      </c>
      <c r="BD20" s="261">
        <f>IF(AZ20=4,G20,0)</f>
        <v>0</v>
      </c>
      <c r="BE20" s="261">
        <f>IF(AZ20=5,G20,0)</f>
        <v>0</v>
      </c>
      <c r="CA20" s="292">
        <v>1</v>
      </c>
      <c r="CB20" s="292">
        <v>1</v>
      </c>
    </row>
    <row r="21" spans="1:80">
      <c r="A21" s="301"/>
      <c r="B21" s="302"/>
      <c r="C21" s="303" t="s">
        <v>199</v>
      </c>
      <c r="D21" s="304"/>
      <c r="E21" s="304"/>
      <c r="F21" s="304"/>
      <c r="G21" s="305"/>
      <c r="I21" s="306"/>
      <c r="K21" s="306"/>
      <c r="L21" s="307" t="s">
        <v>199</v>
      </c>
      <c r="O21" s="292">
        <v>3</v>
      </c>
    </row>
    <row r="22" spans="1:80" ht="22.5">
      <c r="A22" s="301"/>
      <c r="B22" s="302"/>
      <c r="C22" s="303" t="s">
        <v>200</v>
      </c>
      <c r="D22" s="304"/>
      <c r="E22" s="304"/>
      <c r="F22" s="304"/>
      <c r="G22" s="305"/>
      <c r="I22" s="306"/>
      <c r="K22" s="306"/>
      <c r="L22" s="307" t="s">
        <v>200</v>
      </c>
      <c r="O22" s="292">
        <v>3</v>
      </c>
    </row>
    <row r="23" spans="1:80">
      <c r="A23" s="301"/>
      <c r="B23" s="308"/>
      <c r="C23" s="309" t="s">
        <v>705</v>
      </c>
      <c r="D23" s="310"/>
      <c r="E23" s="311">
        <v>12</v>
      </c>
      <c r="F23" s="312"/>
      <c r="G23" s="313"/>
      <c r="H23" s="314"/>
      <c r="I23" s="306"/>
      <c r="J23" s="315"/>
      <c r="K23" s="306"/>
      <c r="M23" s="307" t="s">
        <v>705</v>
      </c>
      <c r="O23" s="292"/>
    </row>
    <row r="24" spans="1:80">
      <c r="A24" s="316"/>
      <c r="B24" s="317" t="s">
        <v>99</v>
      </c>
      <c r="C24" s="318" t="s">
        <v>173</v>
      </c>
      <c r="D24" s="319"/>
      <c r="E24" s="320"/>
      <c r="F24" s="321"/>
      <c r="G24" s="322">
        <f>SUM(G7:G23)</f>
        <v>0</v>
      </c>
      <c r="H24" s="323"/>
      <c r="I24" s="324">
        <f>SUM(I7:I23)</f>
        <v>0.15262000000000001</v>
      </c>
      <c r="J24" s="323"/>
      <c r="K24" s="324">
        <f>SUM(K7:K23)</f>
        <v>-6.7859999999999996</v>
      </c>
      <c r="O24" s="292">
        <v>4</v>
      </c>
      <c r="BA24" s="325">
        <f>SUM(BA7:BA23)</f>
        <v>0</v>
      </c>
      <c r="BB24" s="325">
        <f>SUM(BB7:BB23)</f>
        <v>0</v>
      </c>
      <c r="BC24" s="325">
        <f>SUM(BC7:BC23)</f>
        <v>0</v>
      </c>
      <c r="BD24" s="325">
        <f>SUM(BD7:BD23)</f>
        <v>0</v>
      </c>
      <c r="BE24" s="325">
        <f>SUM(BE7:BE23)</f>
        <v>0</v>
      </c>
    </row>
    <row r="25" spans="1:80">
      <c r="A25" s="282" t="s">
        <v>97</v>
      </c>
      <c r="B25" s="283" t="s">
        <v>205</v>
      </c>
      <c r="C25" s="284" t="s">
        <v>206</v>
      </c>
      <c r="D25" s="285"/>
      <c r="E25" s="286"/>
      <c r="F25" s="286"/>
      <c r="G25" s="287"/>
      <c r="H25" s="288"/>
      <c r="I25" s="289"/>
      <c r="J25" s="290"/>
      <c r="K25" s="291"/>
      <c r="O25" s="292">
        <v>1</v>
      </c>
    </row>
    <row r="26" spans="1:80">
      <c r="A26" s="293">
        <v>11</v>
      </c>
      <c r="B26" s="294" t="s">
        <v>208</v>
      </c>
      <c r="C26" s="295" t="s">
        <v>209</v>
      </c>
      <c r="D26" s="296" t="s">
        <v>109</v>
      </c>
      <c r="E26" s="297">
        <v>2.5499999999999998</v>
      </c>
      <c r="F26" s="297">
        <v>0</v>
      </c>
      <c r="G26" s="298">
        <f>E26*F26</f>
        <v>0</v>
      </c>
      <c r="H26" s="299">
        <v>0</v>
      </c>
      <c r="I26" s="300">
        <f>E26*H26</f>
        <v>0</v>
      </c>
      <c r="J26" s="299">
        <v>0</v>
      </c>
      <c r="K26" s="300">
        <f>E26*J26</f>
        <v>0</v>
      </c>
      <c r="O26" s="292">
        <v>2</v>
      </c>
      <c r="AA26" s="261">
        <v>1</v>
      </c>
      <c r="AB26" s="261">
        <v>1</v>
      </c>
      <c r="AC26" s="261">
        <v>1</v>
      </c>
      <c r="AZ26" s="261">
        <v>1</v>
      </c>
      <c r="BA26" s="261">
        <f>IF(AZ26=1,G26,0)</f>
        <v>0</v>
      </c>
      <c r="BB26" s="261">
        <f>IF(AZ26=2,G26,0)</f>
        <v>0</v>
      </c>
      <c r="BC26" s="261">
        <f>IF(AZ26=3,G26,0)</f>
        <v>0</v>
      </c>
      <c r="BD26" s="261">
        <f>IF(AZ26=4,G26,0)</f>
        <v>0</v>
      </c>
      <c r="BE26" s="261">
        <f>IF(AZ26=5,G26,0)</f>
        <v>0</v>
      </c>
      <c r="CA26" s="292">
        <v>1</v>
      </c>
      <c r="CB26" s="292">
        <v>1</v>
      </c>
    </row>
    <row r="27" spans="1:80">
      <c r="A27" s="301"/>
      <c r="B27" s="308"/>
      <c r="C27" s="309" t="s">
        <v>706</v>
      </c>
      <c r="D27" s="310"/>
      <c r="E27" s="311">
        <v>2.5499999999999998</v>
      </c>
      <c r="F27" s="312"/>
      <c r="G27" s="313"/>
      <c r="H27" s="314"/>
      <c r="I27" s="306"/>
      <c r="J27" s="315"/>
      <c r="K27" s="306"/>
      <c r="M27" s="307" t="s">
        <v>706</v>
      </c>
      <c r="O27" s="292"/>
    </row>
    <row r="28" spans="1:80">
      <c r="A28" s="293">
        <v>12</v>
      </c>
      <c r="B28" s="294" t="s">
        <v>211</v>
      </c>
      <c r="C28" s="295" t="s">
        <v>212</v>
      </c>
      <c r="D28" s="296" t="s">
        <v>109</v>
      </c>
      <c r="E28" s="297">
        <v>5.4</v>
      </c>
      <c r="F28" s="297">
        <v>0</v>
      </c>
      <c r="G28" s="298">
        <f>E28*F28</f>
        <v>0</v>
      </c>
      <c r="H28" s="299">
        <v>0</v>
      </c>
      <c r="I28" s="300">
        <f>E28*H28</f>
        <v>0</v>
      </c>
      <c r="J28" s="299">
        <v>0</v>
      </c>
      <c r="K28" s="300">
        <f>E28*J28</f>
        <v>0</v>
      </c>
      <c r="O28" s="292">
        <v>2</v>
      </c>
      <c r="AA28" s="261">
        <v>1</v>
      </c>
      <c r="AB28" s="261">
        <v>1</v>
      </c>
      <c r="AC28" s="261">
        <v>1</v>
      </c>
      <c r="AZ28" s="261">
        <v>1</v>
      </c>
      <c r="BA28" s="261">
        <f>IF(AZ28=1,G28,0)</f>
        <v>0</v>
      </c>
      <c r="BB28" s="261">
        <f>IF(AZ28=2,G28,0)</f>
        <v>0</v>
      </c>
      <c r="BC28" s="261">
        <f>IF(AZ28=3,G28,0)</f>
        <v>0</v>
      </c>
      <c r="BD28" s="261">
        <f>IF(AZ28=4,G28,0)</f>
        <v>0</v>
      </c>
      <c r="BE28" s="261">
        <f>IF(AZ28=5,G28,0)</f>
        <v>0</v>
      </c>
      <c r="CA28" s="292">
        <v>1</v>
      </c>
      <c r="CB28" s="292">
        <v>1</v>
      </c>
    </row>
    <row r="29" spans="1:80">
      <c r="A29" s="301"/>
      <c r="B29" s="308"/>
      <c r="C29" s="309" t="s">
        <v>707</v>
      </c>
      <c r="D29" s="310"/>
      <c r="E29" s="311">
        <v>5.4</v>
      </c>
      <c r="F29" s="312"/>
      <c r="G29" s="313"/>
      <c r="H29" s="314"/>
      <c r="I29" s="306"/>
      <c r="J29" s="315"/>
      <c r="K29" s="306"/>
      <c r="M29" s="307" t="s">
        <v>707</v>
      </c>
      <c r="O29" s="292"/>
    </row>
    <row r="30" spans="1:80">
      <c r="A30" s="293">
        <v>13</v>
      </c>
      <c r="B30" s="294" t="s">
        <v>214</v>
      </c>
      <c r="C30" s="295" t="s">
        <v>215</v>
      </c>
      <c r="D30" s="296" t="s">
        <v>109</v>
      </c>
      <c r="E30" s="297">
        <v>5.4</v>
      </c>
      <c r="F30" s="297">
        <v>0</v>
      </c>
      <c r="G30" s="298">
        <f>E30*F30</f>
        <v>0</v>
      </c>
      <c r="H30" s="299">
        <v>0</v>
      </c>
      <c r="I30" s="300">
        <f>E30*H30</f>
        <v>0</v>
      </c>
      <c r="J30" s="299">
        <v>0</v>
      </c>
      <c r="K30" s="300">
        <f>E30*J30</f>
        <v>0</v>
      </c>
      <c r="O30" s="292">
        <v>2</v>
      </c>
      <c r="AA30" s="261">
        <v>1</v>
      </c>
      <c r="AB30" s="261">
        <v>1</v>
      </c>
      <c r="AC30" s="261">
        <v>1</v>
      </c>
      <c r="AZ30" s="261">
        <v>1</v>
      </c>
      <c r="BA30" s="261">
        <f>IF(AZ30=1,G30,0)</f>
        <v>0</v>
      </c>
      <c r="BB30" s="261">
        <f>IF(AZ30=2,G30,0)</f>
        <v>0</v>
      </c>
      <c r="BC30" s="261">
        <f>IF(AZ30=3,G30,0)</f>
        <v>0</v>
      </c>
      <c r="BD30" s="261">
        <f>IF(AZ30=4,G30,0)</f>
        <v>0</v>
      </c>
      <c r="BE30" s="261">
        <f>IF(AZ30=5,G30,0)</f>
        <v>0</v>
      </c>
      <c r="CA30" s="292">
        <v>1</v>
      </c>
      <c r="CB30" s="292">
        <v>1</v>
      </c>
    </row>
    <row r="31" spans="1:80">
      <c r="A31" s="316"/>
      <c r="B31" s="317" t="s">
        <v>99</v>
      </c>
      <c r="C31" s="318" t="s">
        <v>207</v>
      </c>
      <c r="D31" s="319"/>
      <c r="E31" s="320"/>
      <c r="F31" s="321"/>
      <c r="G31" s="322">
        <f>SUM(G25:G30)</f>
        <v>0</v>
      </c>
      <c r="H31" s="323"/>
      <c r="I31" s="324">
        <f>SUM(I25:I30)</f>
        <v>0</v>
      </c>
      <c r="J31" s="323"/>
      <c r="K31" s="324">
        <f>SUM(K25:K30)</f>
        <v>0</v>
      </c>
      <c r="O31" s="292">
        <v>4</v>
      </c>
      <c r="BA31" s="325">
        <f>SUM(BA25:BA30)</f>
        <v>0</v>
      </c>
      <c r="BB31" s="325">
        <f>SUM(BB25:BB30)</f>
        <v>0</v>
      </c>
      <c r="BC31" s="325">
        <f>SUM(BC25:BC30)</f>
        <v>0</v>
      </c>
      <c r="BD31" s="325">
        <f>SUM(BD25:BD30)</f>
        <v>0</v>
      </c>
      <c r="BE31" s="325">
        <f>SUM(BE25:BE30)</f>
        <v>0</v>
      </c>
    </row>
    <row r="32" spans="1:80">
      <c r="A32" s="282" t="s">
        <v>97</v>
      </c>
      <c r="B32" s="283" t="s">
        <v>216</v>
      </c>
      <c r="C32" s="284" t="s">
        <v>217</v>
      </c>
      <c r="D32" s="285"/>
      <c r="E32" s="286"/>
      <c r="F32" s="286"/>
      <c r="G32" s="287"/>
      <c r="H32" s="288"/>
      <c r="I32" s="289"/>
      <c r="J32" s="290"/>
      <c r="K32" s="291"/>
      <c r="O32" s="292">
        <v>1</v>
      </c>
    </row>
    <row r="33" spans="1:80">
      <c r="A33" s="293">
        <v>14</v>
      </c>
      <c r="B33" s="294" t="s">
        <v>219</v>
      </c>
      <c r="C33" s="295" t="s">
        <v>220</v>
      </c>
      <c r="D33" s="296" t="s">
        <v>109</v>
      </c>
      <c r="E33" s="297">
        <v>5.4</v>
      </c>
      <c r="F33" s="297">
        <v>0</v>
      </c>
      <c r="G33" s="298">
        <f>E33*F33</f>
        <v>0</v>
      </c>
      <c r="H33" s="299">
        <v>0</v>
      </c>
      <c r="I33" s="300">
        <f>E33*H33</f>
        <v>0</v>
      </c>
      <c r="J33" s="299">
        <v>0</v>
      </c>
      <c r="K33" s="300">
        <f>E33*J33</f>
        <v>0</v>
      </c>
      <c r="O33" s="292">
        <v>2</v>
      </c>
      <c r="AA33" s="261">
        <v>1</v>
      </c>
      <c r="AB33" s="261">
        <v>1</v>
      </c>
      <c r="AC33" s="261">
        <v>1</v>
      </c>
      <c r="AZ33" s="261">
        <v>1</v>
      </c>
      <c r="BA33" s="261">
        <f>IF(AZ33=1,G33,0)</f>
        <v>0</v>
      </c>
      <c r="BB33" s="261">
        <f>IF(AZ33=2,G33,0)</f>
        <v>0</v>
      </c>
      <c r="BC33" s="261">
        <f>IF(AZ33=3,G33,0)</f>
        <v>0</v>
      </c>
      <c r="BD33" s="261">
        <f>IF(AZ33=4,G33,0)</f>
        <v>0</v>
      </c>
      <c r="BE33" s="261">
        <f>IF(AZ33=5,G33,0)</f>
        <v>0</v>
      </c>
      <c r="CA33" s="292">
        <v>1</v>
      </c>
      <c r="CB33" s="292">
        <v>1</v>
      </c>
    </row>
    <row r="34" spans="1:80">
      <c r="A34" s="301"/>
      <c r="B34" s="302"/>
      <c r="C34" s="303" t="s">
        <v>221</v>
      </c>
      <c r="D34" s="304"/>
      <c r="E34" s="304"/>
      <c r="F34" s="304"/>
      <c r="G34" s="305"/>
      <c r="I34" s="306"/>
      <c r="K34" s="306"/>
      <c r="L34" s="307" t="s">
        <v>221</v>
      </c>
      <c r="O34" s="292">
        <v>3</v>
      </c>
    </row>
    <row r="35" spans="1:80">
      <c r="A35" s="301"/>
      <c r="B35" s="308"/>
      <c r="C35" s="309" t="s">
        <v>708</v>
      </c>
      <c r="D35" s="310"/>
      <c r="E35" s="311">
        <v>5.4</v>
      </c>
      <c r="F35" s="312"/>
      <c r="G35" s="313"/>
      <c r="H35" s="314"/>
      <c r="I35" s="306"/>
      <c r="J35" s="315"/>
      <c r="K35" s="306"/>
      <c r="M35" s="307" t="s">
        <v>708</v>
      </c>
      <c r="O35" s="292"/>
    </row>
    <row r="36" spans="1:80" ht="22.5">
      <c r="A36" s="293">
        <v>15</v>
      </c>
      <c r="B36" s="294" t="s">
        <v>223</v>
      </c>
      <c r="C36" s="295" t="s">
        <v>224</v>
      </c>
      <c r="D36" s="296" t="s">
        <v>109</v>
      </c>
      <c r="E36" s="297">
        <v>4.5</v>
      </c>
      <c r="F36" s="297">
        <v>0</v>
      </c>
      <c r="G36" s="298">
        <f>E36*F36</f>
        <v>0</v>
      </c>
      <c r="H36" s="299">
        <v>0</v>
      </c>
      <c r="I36" s="300">
        <f>E36*H36</f>
        <v>0</v>
      </c>
      <c r="J36" s="299">
        <v>0</v>
      </c>
      <c r="K36" s="300">
        <f>E36*J36</f>
        <v>0</v>
      </c>
      <c r="O36" s="292">
        <v>2</v>
      </c>
      <c r="AA36" s="261">
        <v>1</v>
      </c>
      <c r="AB36" s="261">
        <v>1</v>
      </c>
      <c r="AC36" s="261">
        <v>1</v>
      </c>
      <c r="AZ36" s="261">
        <v>1</v>
      </c>
      <c r="BA36" s="261">
        <f>IF(AZ36=1,G36,0)</f>
        <v>0</v>
      </c>
      <c r="BB36" s="261">
        <f>IF(AZ36=2,G36,0)</f>
        <v>0</v>
      </c>
      <c r="BC36" s="261">
        <f>IF(AZ36=3,G36,0)</f>
        <v>0</v>
      </c>
      <c r="BD36" s="261">
        <f>IF(AZ36=4,G36,0)</f>
        <v>0</v>
      </c>
      <c r="BE36" s="261">
        <f>IF(AZ36=5,G36,0)</f>
        <v>0</v>
      </c>
      <c r="CA36" s="292">
        <v>1</v>
      </c>
      <c r="CB36" s="292">
        <v>1</v>
      </c>
    </row>
    <row r="37" spans="1:80">
      <c r="A37" s="301"/>
      <c r="B37" s="302"/>
      <c r="C37" s="303" t="s">
        <v>225</v>
      </c>
      <c r="D37" s="304"/>
      <c r="E37" s="304"/>
      <c r="F37" s="304"/>
      <c r="G37" s="305"/>
      <c r="I37" s="306"/>
      <c r="K37" s="306"/>
      <c r="L37" s="307" t="s">
        <v>225</v>
      </c>
      <c r="O37" s="292">
        <v>3</v>
      </c>
    </row>
    <row r="38" spans="1:80">
      <c r="A38" s="301"/>
      <c r="B38" s="308"/>
      <c r="C38" s="309" t="s">
        <v>709</v>
      </c>
      <c r="D38" s="310"/>
      <c r="E38" s="311">
        <v>4.5</v>
      </c>
      <c r="F38" s="312"/>
      <c r="G38" s="313"/>
      <c r="H38" s="314"/>
      <c r="I38" s="306"/>
      <c r="J38" s="315"/>
      <c r="K38" s="306"/>
      <c r="M38" s="307" t="s">
        <v>709</v>
      </c>
      <c r="O38" s="292"/>
    </row>
    <row r="39" spans="1:80">
      <c r="A39" s="293">
        <v>16</v>
      </c>
      <c r="B39" s="294" t="s">
        <v>227</v>
      </c>
      <c r="C39" s="295" t="s">
        <v>228</v>
      </c>
      <c r="D39" s="296" t="s">
        <v>109</v>
      </c>
      <c r="E39" s="297">
        <v>8.6354000000000006</v>
      </c>
      <c r="F39" s="297">
        <v>0</v>
      </c>
      <c r="G39" s="298">
        <f>E39*F39</f>
        <v>0</v>
      </c>
      <c r="H39" s="299">
        <v>0</v>
      </c>
      <c r="I39" s="300">
        <f>E39*H39</f>
        <v>0</v>
      </c>
      <c r="J39" s="299">
        <v>0</v>
      </c>
      <c r="K39" s="300">
        <f>E39*J39</f>
        <v>0</v>
      </c>
      <c r="O39" s="292">
        <v>2</v>
      </c>
      <c r="AA39" s="261">
        <v>1</v>
      </c>
      <c r="AB39" s="261">
        <v>1</v>
      </c>
      <c r="AC39" s="261">
        <v>1</v>
      </c>
      <c r="AZ39" s="261">
        <v>1</v>
      </c>
      <c r="BA39" s="261">
        <f>IF(AZ39=1,G39,0)</f>
        <v>0</v>
      </c>
      <c r="BB39" s="261">
        <f>IF(AZ39=2,G39,0)</f>
        <v>0</v>
      </c>
      <c r="BC39" s="261">
        <f>IF(AZ39=3,G39,0)</f>
        <v>0</v>
      </c>
      <c r="BD39" s="261">
        <f>IF(AZ39=4,G39,0)</f>
        <v>0</v>
      </c>
      <c r="BE39" s="261">
        <f>IF(AZ39=5,G39,0)</f>
        <v>0</v>
      </c>
      <c r="CA39" s="292">
        <v>1</v>
      </c>
      <c r="CB39" s="292">
        <v>1</v>
      </c>
    </row>
    <row r="40" spans="1:80">
      <c r="A40" s="301"/>
      <c r="B40" s="308"/>
      <c r="C40" s="337" t="s">
        <v>229</v>
      </c>
      <c r="D40" s="310"/>
      <c r="E40" s="336">
        <v>0</v>
      </c>
      <c r="F40" s="312"/>
      <c r="G40" s="313"/>
      <c r="H40" s="314"/>
      <c r="I40" s="306"/>
      <c r="J40" s="315"/>
      <c r="K40" s="306"/>
      <c r="M40" s="307" t="s">
        <v>229</v>
      </c>
      <c r="O40" s="292"/>
    </row>
    <row r="41" spans="1:80">
      <c r="A41" s="301"/>
      <c r="B41" s="308"/>
      <c r="C41" s="337" t="s">
        <v>710</v>
      </c>
      <c r="D41" s="310"/>
      <c r="E41" s="336">
        <v>37.1008</v>
      </c>
      <c r="F41" s="312"/>
      <c r="G41" s="313"/>
      <c r="H41" s="314"/>
      <c r="I41" s="306"/>
      <c r="J41" s="315"/>
      <c r="K41" s="306"/>
      <c r="M41" s="307" t="s">
        <v>710</v>
      </c>
      <c r="O41" s="292"/>
    </row>
    <row r="42" spans="1:80">
      <c r="A42" s="301"/>
      <c r="B42" s="308"/>
      <c r="C42" s="337" t="s">
        <v>711</v>
      </c>
      <c r="D42" s="310"/>
      <c r="E42" s="336">
        <v>-3.78</v>
      </c>
      <c r="F42" s="312"/>
      <c r="G42" s="313"/>
      <c r="H42" s="314"/>
      <c r="I42" s="306"/>
      <c r="J42" s="315"/>
      <c r="K42" s="306"/>
      <c r="M42" s="307" t="s">
        <v>711</v>
      </c>
      <c r="O42" s="292"/>
    </row>
    <row r="43" spans="1:80">
      <c r="A43" s="301"/>
      <c r="B43" s="308"/>
      <c r="C43" s="337" t="s">
        <v>712</v>
      </c>
      <c r="D43" s="310"/>
      <c r="E43" s="336">
        <v>-10.8</v>
      </c>
      <c r="F43" s="312"/>
      <c r="G43" s="313"/>
      <c r="H43" s="314"/>
      <c r="I43" s="306"/>
      <c r="J43" s="315"/>
      <c r="K43" s="306"/>
      <c r="M43" s="307" t="s">
        <v>712</v>
      </c>
      <c r="O43" s="292"/>
    </row>
    <row r="44" spans="1:80">
      <c r="A44" s="301"/>
      <c r="B44" s="308"/>
      <c r="C44" s="337" t="s">
        <v>713</v>
      </c>
      <c r="D44" s="310"/>
      <c r="E44" s="336">
        <v>-2.5499999999999998</v>
      </c>
      <c r="F44" s="312"/>
      <c r="G44" s="313"/>
      <c r="H44" s="314"/>
      <c r="I44" s="306"/>
      <c r="J44" s="315"/>
      <c r="K44" s="306"/>
      <c r="M44" s="307" t="s">
        <v>713</v>
      </c>
      <c r="O44" s="292"/>
    </row>
    <row r="45" spans="1:80">
      <c r="A45" s="301"/>
      <c r="B45" s="308"/>
      <c r="C45" s="337" t="s">
        <v>714</v>
      </c>
      <c r="D45" s="310"/>
      <c r="E45" s="336">
        <v>-2.7</v>
      </c>
      <c r="F45" s="312"/>
      <c r="G45" s="313"/>
      <c r="H45" s="314"/>
      <c r="I45" s="306"/>
      <c r="J45" s="315"/>
      <c r="K45" s="306"/>
      <c r="M45" s="307" t="s">
        <v>714</v>
      </c>
      <c r="O45" s="292"/>
    </row>
    <row r="46" spans="1:80">
      <c r="A46" s="301"/>
      <c r="B46" s="308"/>
      <c r="C46" s="337" t="s">
        <v>235</v>
      </c>
      <c r="D46" s="310"/>
      <c r="E46" s="336">
        <v>17.270799999999998</v>
      </c>
      <c r="F46" s="312"/>
      <c r="G46" s="313"/>
      <c r="H46" s="314"/>
      <c r="I46" s="306"/>
      <c r="J46" s="315"/>
      <c r="K46" s="306"/>
      <c r="M46" s="307" t="s">
        <v>235</v>
      </c>
      <c r="O46" s="292"/>
    </row>
    <row r="47" spans="1:80">
      <c r="A47" s="301"/>
      <c r="B47" s="308"/>
      <c r="C47" s="309" t="s">
        <v>715</v>
      </c>
      <c r="D47" s="310"/>
      <c r="E47" s="311">
        <v>8.6354000000000006</v>
      </c>
      <c r="F47" s="312"/>
      <c r="G47" s="313"/>
      <c r="H47" s="314"/>
      <c r="I47" s="306"/>
      <c r="J47" s="315"/>
      <c r="K47" s="306"/>
      <c r="M47" s="307" t="s">
        <v>715</v>
      </c>
      <c r="O47" s="292"/>
    </row>
    <row r="48" spans="1:80">
      <c r="A48" s="293">
        <v>17</v>
      </c>
      <c r="B48" s="294" t="s">
        <v>237</v>
      </c>
      <c r="C48" s="295" t="s">
        <v>238</v>
      </c>
      <c r="D48" s="296" t="s">
        <v>109</v>
      </c>
      <c r="E48" s="297">
        <v>6.9082999999999997</v>
      </c>
      <c r="F48" s="297">
        <v>0</v>
      </c>
      <c r="G48" s="298">
        <f>E48*F48</f>
        <v>0</v>
      </c>
      <c r="H48" s="299">
        <v>0</v>
      </c>
      <c r="I48" s="300">
        <f>E48*H48</f>
        <v>0</v>
      </c>
      <c r="J48" s="299">
        <v>0</v>
      </c>
      <c r="K48" s="300">
        <f>E48*J48</f>
        <v>0</v>
      </c>
      <c r="O48" s="292">
        <v>2</v>
      </c>
      <c r="AA48" s="261">
        <v>1</v>
      </c>
      <c r="AB48" s="261">
        <v>1</v>
      </c>
      <c r="AC48" s="261">
        <v>1</v>
      </c>
      <c r="AZ48" s="261">
        <v>1</v>
      </c>
      <c r="BA48" s="261">
        <f>IF(AZ48=1,G48,0)</f>
        <v>0</v>
      </c>
      <c r="BB48" s="261">
        <f>IF(AZ48=2,G48,0)</f>
        <v>0</v>
      </c>
      <c r="BC48" s="261">
        <f>IF(AZ48=3,G48,0)</f>
        <v>0</v>
      </c>
      <c r="BD48" s="261">
        <f>IF(AZ48=4,G48,0)</f>
        <v>0</v>
      </c>
      <c r="BE48" s="261">
        <f>IF(AZ48=5,G48,0)</f>
        <v>0</v>
      </c>
      <c r="CA48" s="292">
        <v>1</v>
      </c>
      <c r="CB48" s="292">
        <v>1</v>
      </c>
    </row>
    <row r="49" spans="1:80">
      <c r="A49" s="301"/>
      <c r="B49" s="302"/>
      <c r="C49" s="303" t="s">
        <v>239</v>
      </c>
      <c r="D49" s="304"/>
      <c r="E49" s="304"/>
      <c r="F49" s="304"/>
      <c r="G49" s="305"/>
      <c r="I49" s="306"/>
      <c r="K49" s="306"/>
      <c r="L49" s="307" t="s">
        <v>239</v>
      </c>
      <c r="O49" s="292">
        <v>3</v>
      </c>
    </row>
    <row r="50" spans="1:80">
      <c r="A50" s="301"/>
      <c r="B50" s="302"/>
      <c r="C50" s="303" t="s">
        <v>240</v>
      </c>
      <c r="D50" s="304"/>
      <c r="E50" s="304"/>
      <c r="F50" s="304"/>
      <c r="G50" s="305"/>
      <c r="I50" s="306"/>
      <c r="K50" s="306"/>
      <c r="L50" s="307" t="s">
        <v>240</v>
      </c>
      <c r="O50" s="292">
        <v>3</v>
      </c>
    </row>
    <row r="51" spans="1:80">
      <c r="A51" s="301"/>
      <c r="B51" s="302"/>
      <c r="C51" s="303" t="s">
        <v>241</v>
      </c>
      <c r="D51" s="304"/>
      <c r="E51" s="304"/>
      <c r="F51" s="304"/>
      <c r="G51" s="305"/>
      <c r="I51" s="306"/>
      <c r="K51" s="306"/>
      <c r="L51" s="307" t="s">
        <v>241</v>
      </c>
      <c r="O51" s="292">
        <v>3</v>
      </c>
    </row>
    <row r="52" spans="1:80">
      <c r="A52" s="301"/>
      <c r="B52" s="302"/>
      <c r="C52" s="303"/>
      <c r="D52" s="304"/>
      <c r="E52" s="304"/>
      <c r="F52" s="304"/>
      <c r="G52" s="305"/>
      <c r="I52" s="306"/>
      <c r="K52" s="306"/>
      <c r="L52" s="307"/>
      <c r="O52" s="292">
        <v>3</v>
      </c>
    </row>
    <row r="53" spans="1:80">
      <c r="A53" s="301"/>
      <c r="B53" s="308"/>
      <c r="C53" s="337" t="s">
        <v>229</v>
      </c>
      <c r="D53" s="310"/>
      <c r="E53" s="336">
        <v>0</v>
      </c>
      <c r="F53" s="312"/>
      <c r="G53" s="313"/>
      <c r="H53" s="314"/>
      <c r="I53" s="306"/>
      <c r="J53" s="315"/>
      <c r="K53" s="306"/>
      <c r="M53" s="307" t="s">
        <v>229</v>
      </c>
      <c r="O53" s="292"/>
    </row>
    <row r="54" spans="1:80">
      <c r="A54" s="301"/>
      <c r="B54" s="308"/>
      <c r="C54" s="337" t="s">
        <v>710</v>
      </c>
      <c r="D54" s="310"/>
      <c r="E54" s="336">
        <v>37.1008</v>
      </c>
      <c r="F54" s="312"/>
      <c r="G54" s="313"/>
      <c r="H54" s="314"/>
      <c r="I54" s="306"/>
      <c r="J54" s="315"/>
      <c r="K54" s="306"/>
      <c r="M54" s="307" t="s">
        <v>710</v>
      </c>
      <c r="O54" s="292"/>
    </row>
    <row r="55" spans="1:80">
      <c r="A55" s="301"/>
      <c r="B55" s="308"/>
      <c r="C55" s="337" t="s">
        <v>711</v>
      </c>
      <c r="D55" s="310"/>
      <c r="E55" s="336">
        <v>-3.78</v>
      </c>
      <c r="F55" s="312"/>
      <c r="G55" s="313"/>
      <c r="H55" s="314"/>
      <c r="I55" s="306"/>
      <c r="J55" s="315"/>
      <c r="K55" s="306"/>
      <c r="M55" s="307" t="s">
        <v>711</v>
      </c>
      <c r="O55" s="292"/>
    </row>
    <row r="56" spans="1:80">
      <c r="A56" s="301"/>
      <c r="B56" s="308"/>
      <c r="C56" s="337" t="s">
        <v>712</v>
      </c>
      <c r="D56" s="310"/>
      <c r="E56" s="336">
        <v>-10.8</v>
      </c>
      <c r="F56" s="312"/>
      <c r="G56" s="313"/>
      <c r="H56" s="314"/>
      <c r="I56" s="306"/>
      <c r="J56" s="315"/>
      <c r="K56" s="306"/>
      <c r="M56" s="307" t="s">
        <v>712</v>
      </c>
      <c r="O56" s="292"/>
    </row>
    <row r="57" spans="1:80">
      <c r="A57" s="301"/>
      <c r="B57" s="308"/>
      <c r="C57" s="337" t="s">
        <v>713</v>
      </c>
      <c r="D57" s="310"/>
      <c r="E57" s="336">
        <v>-2.5499999999999998</v>
      </c>
      <c r="F57" s="312"/>
      <c r="G57" s="313"/>
      <c r="H57" s="314"/>
      <c r="I57" s="306"/>
      <c r="J57" s="315"/>
      <c r="K57" s="306"/>
      <c r="M57" s="307" t="s">
        <v>713</v>
      </c>
      <c r="O57" s="292"/>
    </row>
    <row r="58" spans="1:80">
      <c r="A58" s="301"/>
      <c r="B58" s="308"/>
      <c r="C58" s="337" t="s">
        <v>716</v>
      </c>
      <c r="D58" s="310"/>
      <c r="E58" s="336">
        <v>-2.7</v>
      </c>
      <c r="F58" s="312"/>
      <c r="G58" s="313"/>
      <c r="H58" s="314"/>
      <c r="I58" s="306"/>
      <c r="J58" s="315"/>
      <c r="K58" s="306"/>
      <c r="M58" s="307" t="s">
        <v>716</v>
      </c>
      <c r="O58" s="292"/>
    </row>
    <row r="59" spans="1:80">
      <c r="A59" s="301"/>
      <c r="B59" s="308"/>
      <c r="C59" s="337" t="s">
        <v>235</v>
      </c>
      <c r="D59" s="310"/>
      <c r="E59" s="336">
        <v>17.270799999999998</v>
      </c>
      <c r="F59" s="312"/>
      <c r="G59" s="313"/>
      <c r="H59" s="314"/>
      <c r="I59" s="306"/>
      <c r="J59" s="315"/>
      <c r="K59" s="306"/>
      <c r="M59" s="307" t="s">
        <v>235</v>
      </c>
      <c r="O59" s="292"/>
    </row>
    <row r="60" spans="1:80">
      <c r="A60" s="301"/>
      <c r="B60" s="308"/>
      <c r="C60" s="309" t="s">
        <v>717</v>
      </c>
      <c r="D60" s="310"/>
      <c r="E60" s="311">
        <v>6.9082999999999997</v>
      </c>
      <c r="F60" s="312"/>
      <c r="G60" s="313"/>
      <c r="H60" s="314"/>
      <c r="I60" s="306"/>
      <c r="J60" s="315"/>
      <c r="K60" s="306"/>
      <c r="M60" s="307" t="s">
        <v>717</v>
      </c>
      <c r="O60" s="292"/>
    </row>
    <row r="61" spans="1:80">
      <c r="A61" s="293">
        <v>18</v>
      </c>
      <c r="B61" s="294" t="s">
        <v>243</v>
      </c>
      <c r="C61" s="295" t="s">
        <v>244</v>
      </c>
      <c r="D61" s="296" t="s">
        <v>109</v>
      </c>
      <c r="E61" s="297">
        <v>6.9082999999999997</v>
      </c>
      <c r="F61" s="297">
        <v>0</v>
      </c>
      <c r="G61" s="298">
        <f>E61*F61</f>
        <v>0</v>
      </c>
      <c r="H61" s="299">
        <v>0</v>
      </c>
      <c r="I61" s="300">
        <f>E61*H61</f>
        <v>0</v>
      </c>
      <c r="J61" s="299">
        <v>0</v>
      </c>
      <c r="K61" s="300">
        <f>E61*J61</f>
        <v>0</v>
      </c>
      <c r="O61" s="292">
        <v>2</v>
      </c>
      <c r="AA61" s="261">
        <v>1</v>
      </c>
      <c r="AB61" s="261">
        <v>1</v>
      </c>
      <c r="AC61" s="261">
        <v>1</v>
      </c>
      <c r="AZ61" s="261">
        <v>1</v>
      </c>
      <c r="BA61" s="261">
        <f>IF(AZ61=1,G61,0)</f>
        <v>0</v>
      </c>
      <c r="BB61" s="261">
        <f>IF(AZ61=2,G61,0)</f>
        <v>0</v>
      </c>
      <c r="BC61" s="261">
        <f>IF(AZ61=3,G61,0)</f>
        <v>0</v>
      </c>
      <c r="BD61" s="261">
        <f>IF(AZ61=4,G61,0)</f>
        <v>0</v>
      </c>
      <c r="BE61" s="261">
        <f>IF(AZ61=5,G61,0)</f>
        <v>0</v>
      </c>
      <c r="CA61" s="292">
        <v>1</v>
      </c>
      <c r="CB61" s="292">
        <v>1</v>
      </c>
    </row>
    <row r="62" spans="1:80">
      <c r="A62" s="293">
        <v>19</v>
      </c>
      <c r="B62" s="294" t="s">
        <v>245</v>
      </c>
      <c r="C62" s="295" t="s">
        <v>246</v>
      </c>
      <c r="D62" s="296" t="s">
        <v>109</v>
      </c>
      <c r="E62" s="297">
        <v>1.7271000000000001</v>
      </c>
      <c r="F62" s="297">
        <v>0</v>
      </c>
      <c r="G62" s="298">
        <f>E62*F62</f>
        <v>0</v>
      </c>
      <c r="H62" s="299">
        <v>0</v>
      </c>
      <c r="I62" s="300">
        <f>E62*H62</f>
        <v>0</v>
      </c>
      <c r="J62" s="299">
        <v>0</v>
      </c>
      <c r="K62" s="300">
        <f>E62*J62</f>
        <v>0</v>
      </c>
      <c r="O62" s="292">
        <v>2</v>
      </c>
      <c r="AA62" s="261">
        <v>1</v>
      </c>
      <c r="AB62" s="261">
        <v>0</v>
      </c>
      <c r="AC62" s="261">
        <v>0</v>
      </c>
      <c r="AZ62" s="261">
        <v>1</v>
      </c>
      <c r="BA62" s="261">
        <f>IF(AZ62=1,G62,0)</f>
        <v>0</v>
      </c>
      <c r="BB62" s="261">
        <f>IF(AZ62=2,G62,0)</f>
        <v>0</v>
      </c>
      <c r="BC62" s="261">
        <f>IF(AZ62=3,G62,0)</f>
        <v>0</v>
      </c>
      <c r="BD62" s="261">
        <f>IF(AZ62=4,G62,0)</f>
        <v>0</v>
      </c>
      <c r="BE62" s="261">
        <f>IF(AZ62=5,G62,0)</f>
        <v>0</v>
      </c>
      <c r="CA62" s="292">
        <v>1</v>
      </c>
      <c r="CB62" s="292">
        <v>0</v>
      </c>
    </row>
    <row r="63" spans="1:80">
      <c r="A63" s="301"/>
      <c r="B63" s="308"/>
      <c r="C63" s="337" t="s">
        <v>229</v>
      </c>
      <c r="D63" s="310"/>
      <c r="E63" s="336">
        <v>0</v>
      </c>
      <c r="F63" s="312"/>
      <c r="G63" s="313"/>
      <c r="H63" s="314"/>
      <c r="I63" s="306"/>
      <c r="J63" s="315"/>
      <c r="K63" s="306"/>
      <c r="M63" s="307" t="s">
        <v>229</v>
      </c>
      <c r="O63" s="292"/>
    </row>
    <row r="64" spans="1:80">
      <c r="A64" s="301"/>
      <c r="B64" s="308"/>
      <c r="C64" s="337" t="s">
        <v>710</v>
      </c>
      <c r="D64" s="310"/>
      <c r="E64" s="336">
        <v>37.1008</v>
      </c>
      <c r="F64" s="312"/>
      <c r="G64" s="313"/>
      <c r="H64" s="314"/>
      <c r="I64" s="306"/>
      <c r="J64" s="315"/>
      <c r="K64" s="306"/>
      <c r="M64" s="307" t="s">
        <v>710</v>
      </c>
      <c r="O64" s="292"/>
    </row>
    <row r="65" spans="1:80">
      <c r="A65" s="301"/>
      <c r="B65" s="308"/>
      <c r="C65" s="337" t="s">
        <v>711</v>
      </c>
      <c r="D65" s="310"/>
      <c r="E65" s="336">
        <v>-3.78</v>
      </c>
      <c r="F65" s="312"/>
      <c r="G65" s="313"/>
      <c r="H65" s="314"/>
      <c r="I65" s="306"/>
      <c r="J65" s="315"/>
      <c r="K65" s="306"/>
      <c r="M65" s="307" t="s">
        <v>711</v>
      </c>
      <c r="O65" s="292"/>
    </row>
    <row r="66" spans="1:80">
      <c r="A66" s="301"/>
      <c r="B66" s="308"/>
      <c r="C66" s="337" t="s">
        <v>712</v>
      </c>
      <c r="D66" s="310"/>
      <c r="E66" s="336">
        <v>-10.8</v>
      </c>
      <c r="F66" s="312"/>
      <c r="G66" s="313"/>
      <c r="H66" s="314"/>
      <c r="I66" s="306"/>
      <c r="J66" s="315"/>
      <c r="K66" s="306"/>
      <c r="M66" s="307" t="s">
        <v>712</v>
      </c>
      <c r="O66" s="292"/>
    </row>
    <row r="67" spans="1:80">
      <c r="A67" s="301"/>
      <c r="B67" s="308"/>
      <c r="C67" s="337" t="s">
        <v>713</v>
      </c>
      <c r="D67" s="310"/>
      <c r="E67" s="336">
        <v>-2.5499999999999998</v>
      </c>
      <c r="F67" s="312"/>
      <c r="G67" s="313"/>
      <c r="H67" s="314"/>
      <c r="I67" s="306"/>
      <c r="J67" s="315"/>
      <c r="K67" s="306"/>
      <c r="M67" s="307" t="s">
        <v>713</v>
      </c>
      <c r="O67" s="292"/>
    </row>
    <row r="68" spans="1:80">
      <c r="A68" s="301"/>
      <c r="B68" s="308"/>
      <c r="C68" s="337" t="s">
        <v>716</v>
      </c>
      <c r="D68" s="310"/>
      <c r="E68" s="336">
        <v>-2.7</v>
      </c>
      <c r="F68" s="312"/>
      <c r="G68" s="313"/>
      <c r="H68" s="314"/>
      <c r="I68" s="306"/>
      <c r="J68" s="315"/>
      <c r="K68" s="306"/>
      <c r="M68" s="307" t="s">
        <v>716</v>
      </c>
      <c r="O68" s="292"/>
    </row>
    <row r="69" spans="1:80">
      <c r="A69" s="301"/>
      <c r="B69" s="308"/>
      <c r="C69" s="337" t="s">
        <v>235</v>
      </c>
      <c r="D69" s="310"/>
      <c r="E69" s="336">
        <v>17.270799999999998</v>
      </c>
      <c r="F69" s="312"/>
      <c r="G69" s="313"/>
      <c r="H69" s="314"/>
      <c r="I69" s="306"/>
      <c r="J69" s="315"/>
      <c r="K69" s="306"/>
      <c r="M69" s="307" t="s">
        <v>235</v>
      </c>
      <c r="O69" s="292"/>
    </row>
    <row r="70" spans="1:80">
      <c r="A70" s="301"/>
      <c r="B70" s="308"/>
      <c r="C70" s="309" t="s">
        <v>718</v>
      </c>
      <c r="D70" s="310"/>
      <c r="E70" s="311">
        <v>1.7271000000000001</v>
      </c>
      <c r="F70" s="312"/>
      <c r="G70" s="313"/>
      <c r="H70" s="314"/>
      <c r="I70" s="306"/>
      <c r="J70" s="315"/>
      <c r="K70" s="306"/>
      <c r="M70" s="307" t="s">
        <v>718</v>
      </c>
      <c r="O70" s="292"/>
    </row>
    <row r="71" spans="1:80">
      <c r="A71" s="293">
        <v>20</v>
      </c>
      <c r="B71" s="294" t="s">
        <v>248</v>
      </c>
      <c r="C71" s="295" t="s">
        <v>249</v>
      </c>
      <c r="D71" s="296" t="s">
        <v>109</v>
      </c>
      <c r="E71" s="297">
        <v>1.7271000000000001</v>
      </c>
      <c r="F71" s="297">
        <v>0</v>
      </c>
      <c r="G71" s="298">
        <f>E71*F71</f>
        <v>0</v>
      </c>
      <c r="H71" s="299">
        <v>0</v>
      </c>
      <c r="I71" s="300">
        <f>E71*H71</f>
        <v>0</v>
      </c>
      <c r="J71" s="299">
        <v>0</v>
      </c>
      <c r="K71" s="300">
        <f>E71*J71</f>
        <v>0</v>
      </c>
      <c r="O71" s="292">
        <v>2</v>
      </c>
      <c r="AA71" s="261">
        <v>1</v>
      </c>
      <c r="AB71" s="261">
        <v>1</v>
      </c>
      <c r="AC71" s="261">
        <v>1</v>
      </c>
      <c r="AZ71" s="261">
        <v>1</v>
      </c>
      <c r="BA71" s="261">
        <f>IF(AZ71=1,G71,0)</f>
        <v>0</v>
      </c>
      <c r="BB71" s="261">
        <f>IF(AZ71=2,G71,0)</f>
        <v>0</v>
      </c>
      <c r="BC71" s="261">
        <f>IF(AZ71=3,G71,0)</f>
        <v>0</v>
      </c>
      <c r="BD71" s="261">
        <f>IF(AZ71=4,G71,0)</f>
        <v>0</v>
      </c>
      <c r="BE71" s="261">
        <f>IF(AZ71=5,G71,0)</f>
        <v>0</v>
      </c>
      <c r="CA71" s="292">
        <v>1</v>
      </c>
      <c r="CB71" s="292">
        <v>1</v>
      </c>
    </row>
    <row r="72" spans="1:80">
      <c r="A72" s="293">
        <v>21</v>
      </c>
      <c r="B72" s="294" t="s">
        <v>250</v>
      </c>
      <c r="C72" s="295" t="s">
        <v>251</v>
      </c>
      <c r="D72" s="296" t="s">
        <v>109</v>
      </c>
      <c r="E72" s="297">
        <v>5.4</v>
      </c>
      <c r="F72" s="297">
        <v>0</v>
      </c>
      <c r="G72" s="298">
        <f>E72*F72</f>
        <v>0</v>
      </c>
      <c r="H72" s="299">
        <v>0</v>
      </c>
      <c r="I72" s="300">
        <f>E72*H72</f>
        <v>0</v>
      </c>
      <c r="J72" s="299">
        <v>0</v>
      </c>
      <c r="K72" s="300">
        <f>E72*J72</f>
        <v>0</v>
      </c>
      <c r="O72" s="292">
        <v>2</v>
      </c>
      <c r="AA72" s="261">
        <v>1</v>
      </c>
      <c r="AB72" s="261">
        <v>1</v>
      </c>
      <c r="AC72" s="261">
        <v>1</v>
      </c>
      <c r="AZ72" s="261">
        <v>1</v>
      </c>
      <c r="BA72" s="261">
        <f>IF(AZ72=1,G72,0)</f>
        <v>0</v>
      </c>
      <c r="BB72" s="261">
        <f>IF(AZ72=2,G72,0)</f>
        <v>0</v>
      </c>
      <c r="BC72" s="261">
        <f>IF(AZ72=3,G72,0)</f>
        <v>0</v>
      </c>
      <c r="BD72" s="261">
        <f>IF(AZ72=4,G72,0)</f>
        <v>0</v>
      </c>
      <c r="BE72" s="261">
        <f>IF(AZ72=5,G72,0)</f>
        <v>0</v>
      </c>
      <c r="CA72" s="292">
        <v>1</v>
      </c>
      <c r="CB72" s="292">
        <v>1</v>
      </c>
    </row>
    <row r="73" spans="1:80">
      <c r="A73" s="301"/>
      <c r="B73" s="302"/>
      <c r="C73" s="303"/>
      <c r="D73" s="304"/>
      <c r="E73" s="304"/>
      <c r="F73" s="304"/>
      <c r="G73" s="305"/>
      <c r="I73" s="306"/>
      <c r="K73" s="306"/>
      <c r="L73" s="307"/>
      <c r="O73" s="292">
        <v>3</v>
      </c>
    </row>
    <row r="74" spans="1:80">
      <c r="A74" s="301"/>
      <c r="B74" s="308"/>
      <c r="C74" s="309" t="s">
        <v>719</v>
      </c>
      <c r="D74" s="310"/>
      <c r="E74" s="311">
        <v>5.4</v>
      </c>
      <c r="F74" s="312"/>
      <c r="G74" s="313"/>
      <c r="H74" s="314"/>
      <c r="I74" s="306"/>
      <c r="J74" s="315"/>
      <c r="K74" s="306"/>
      <c r="M74" s="307" t="s">
        <v>719</v>
      </c>
      <c r="O74" s="292"/>
    </row>
    <row r="75" spans="1:80">
      <c r="A75" s="316"/>
      <c r="B75" s="317" t="s">
        <v>99</v>
      </c>
      <c r="C75" s="318" t="s">
        <v>218</v>
      </c>
      <c r="D75" s="319"/>
      <c r="E75" s="320"/>
      <c r="F75" s="321"/>
      <c r="G75" s="322">
        <f>SUM(G32:G74)</f>
        <v>0</v>
      </c>
      <c r="H75" s="323"/>
      <c r="I75" s="324">
        <f>SUM(I32:I74)</f>
        <v>0</v>
      </c>
      <c r="J75" s="323"/>
      <c r="K75" s="324">
        <f>SUM(K32:K74)</f>
        <v>0</v>
      </c>
      <c r="O75" s="292">
        <v>4</v>
      </c>
      <c r="BA75" s="325">
        <f>SUM(BA32:BA74)</f>
        <v>0</v>
      </c>
      <c r="BB75" s="325">
        <f>SUM(BB32:BB74)</f>
        <v>0</v>
      </c>
      <c r="BC75" s="325">
        <f>SUM(BC32:BC74)</f>
        <v>0</v>
      </c>
      <c r="BD75" s="325">
        <f>SUM(BD32:BD74)</f>
        <v>0</v>
      </c>
      <c r="BE75" s="325">
        <f>SUM(BE32:BE74)</f>
        <v>0</v>
      </c>
    </row>
    <row r="76" spans="1:80">
      <c r="A76" s="282" t="s">
        <v>97</v>
      </c>
      <c r="B76" s="283" t="s">
        <v>253</v>
      </c>
      <c r="C76" s="284" t="s">
        <v>254</v>
      </c>
      <c r="D76" s="285"/>
      <c r="E76" s="286"/>
      <c r="F76" s="286"/>
      <c r="G76" s="287"/>
      <c r="H76" s="288"/>
      <c r="I76" s="289"/>
      <c r="J76" s="290"/>
      <c r="K76" s="291"/>
      <c r="O76" s="292">
        <v>1</v>
      </c>
    </row>
    <row r="77" spans="1:80">
      <c r="A77" s="293">
        <v>22</v>
      </c>
      <c r="B77" s="294" t="s">
        <v>256</v>
      </c>
      <c r="C77" s="295" t="s">
        <v>257</v>
      </c>
      <c r="D77" s="296" t="s">
        <v>109</v>
      </c>
      <c r="E77" s="297">
        <v>26.300799999999999</v>
      </c>
      <c r="F77" s="297">
        <v>0</v>
      </c>
      <c r="G77" s="298">
        <f>E77*F77</f>
        <v>0</v>
      </c>
      <c r="H77" s="299">
        <v>0</v>
      </c>
      <c r="I77" s="300">
        <f>E77*H77</f>
        <v>0</v>
      </c>
      <c r="J77" s="299">
        <v>0</v>
      </c>
      <c r="K77" s="300">
        <f>E77*J77</f>
        <v>0</v>
      </c>
      <c r="O77" s="292">
        <v>2</v>
      </c>
      <c r="AA77" s="261">
        <v>1</v>
      </c>
      <c r="AB77" s="261">
        <v>1</v>
      </c>
      <c r="AC77" s="261">
        <v>1</v>
      </c>
      <c r="AZ77" s="261">
        <v>1</v>
      </c>
      <c r="BA77" s="261">
        <f>IF(AZ77=1,G77,0)</f>
        <v>0</v>
      </c>
      <c r="BB77" s="261">
        <f>IF(AZ77=2,G77,0)</f>
        <v>0</v>
      </c>
      <c r="BC77" s="261">
        <f>IF(AZ77=3,G77,0)</f>
        <v>0</v>
      </c>
      <c r="BD77" s="261">
        <f>IF(AZ77=4,G77,0)</f>
        <v>0</v>
      </c>
      <c r="BE77" s="261">
        <f>IF(AZ77=5,G77,0)</f>
        <v>0</v>
      </c>
      <c r="CA77" s="292">
        <v>1</v>
      </c>
      <c r="CB77" s="292">
        <v>1</v>
      </c>
    </row>
    <row r="78" spans="1:80">
      <c r="A78" s="301"/>
      <c r="B78" s="308"/>
      <c r="C78" s="309" t="s">
        <v>710</v>
      </c>
      <c r="D78" s="310"/>
      <c r="E78" s="311">
        <v>37.1008</v>
      </c>
      <c r="F78" s="312"/>
      <c r="G78" s="313"/>
      <c r="H78" s="314"/>
      <c r="I78" s="306"/>
      <c r="J78" s="315"/>
      <c r="K78" s="306"/>
      <c r="M78" s="307" t="s">
        <v>710</v>
      </c>
      <c r="O78" s="292"/>
    </row>
    <row r="79" spans="1:80">
      <c r="A79" s="301"/>
      <c r="B79" s="308"/>
      <c r="C79" s="309" t="s">
        <v>712</v>
      </c>
      <c r="D79" s="310"/>
      <c r="E79" s="311">
        <v>-10.8</v>
      </c>
      <c r="F79" s="312"/>
      <c r="G79" s="313"/>
      <c r="H79" s="314"/>
      <c r="I79" s="306"/>
      <c r="J79" s="315"/>
      <c r="K79" s="306"/>
      <c r="M79" s="307" t="s">
        <v>712</v>
      </c>
      <c r="O79" s="292"/>
    </row>
    <row r="80" spans="1:80">
      <c r="A80" s="293">
        <v>23</v>
      </c>
      <c r="B80" s="294" t="s">
        <v>258</v>
      </c>
      <c r="C80" s="295" t="s">
        <v>259</v>
      </c>
      <c r="D80" s="296" t="s">
        <v>109</v>
      </c>
      <c r="E80" s="297">
        <v>26.450800000000001</v>
      </c>
      <c r="F80" s="297">
        <v>0</v>
      </c>
      <c r="G80" s="298">
        <f>E80*F80</f>
        <v>0</v>
      </c>
      <c r="H80" s="299">
        <v>0</v>
      </c>
      <c r="I80" s="300">
        <f>E80*H80</f>
        <v>0</v>
      </c>
      <c r="J80" s="299">
        <v>0</v>
      </c>
      <c r="K80" s="300">
        <f>E80*J80</f>
        <v>0</v>
      </c>
      <c r="O80" s="292">
        <v>2</v>
      </c>
      <c r="AA80" s="261">
        <v>1</v>
      </c>
      <c r="AB80" s="261">
        <v>1</v>
      </c>
      <c r="AC80" s="261">
        <v>1</v>
      </c>
      <c r="AZ80" s="261">
        <v>1</v>
      </c>
      <c r="BA80" s="261">
        <f>IF(AZ80=1,G80,0)</f>
        <v>0</v>
      </c>
      <c r="BB80" s="261">
        <f>IF(AZ80=2,G80,0)</f>
        <v>0</v>
      </c>
      <c r="BC80" s="261">
        <f>IF(AZ80=3,G80,0)</f>
        <v>0</v>
      </c>
      <c r="BD80" s="261">
        <f>IF(AZ80=4,G80,0)</f>
        <v>0</v>
      </c>
      <c r="BE80" s="261">
        <f>IF(AZ80=5,G80,0)</f>
        <v>0</v>
      </c>
      <c r="CA80" s="292">
        <v>1</v>
      </c>
      <c r="CB80" s="292">
        <v>1</v>
      </c>
    </row>
    <row r="81" spans="1:80">
      <c r="A81" s="301"/>
      <c r="B81" s="308"/>
      <c r="C81" s="309" t="s">
        <v>720</v>
      </c>
      <c r="D81" s="310"/>
      <c r="E81" s="311">
        <v>5.4</v>
      </c>
      <c r="F81" s="312"/>
      <c r="G81" s="313"/>
      <c r="H81" s="314"/>
      <c r="I81" s="306"/>
      <c r="J81" s="315"/>
      <c r="K81" s="306"/>
      <c r="M81" s="307" t="s">
        <v>720</v>
      </c>
      <c r="O81" s="292"/>
    </row>
    <row r="82" spans="1:80">
      <c r="A82" s="301"/>
      <c r="B82" s="308"/>
      <c r="C82" s="309" t="s">
        <v>721</v>
      </c>
      <c r="D82" s="310"/>
      <c r="E82" s="311">
        <v>37.1008</v>
      </c>
      <c r="F82" s="312"/>
      <c r="G82" s="313"/>
      <c r="H82" s="314"/>
      <c r="I82" s="306"/>
      <c r="J82" s="315"/>
      <c r="K82" s="306"/>
      <c r="M82" s="307" t="s">
        <v>721</v>
      </c>
      <c r="O82" s="292"/>
    </row>
    <row r="83" spans="1:80">
      <c r="A83" s="301"/>
      <c r="B83" s="308"/>
      <c r="C83" s="309" t="s">
        <v>712</v>
      </c>
      <c r="D83" s="310"/>
      <c r="E83" s="311">
        <v>-10.8</v>
      </c>
      <c r="F83" s="312"/>
      <c r="G83" s="313"/>
      <c r="H83" s="314"/>
      <c r="I83" s="306"/>
      <c r="J83" s="315"/>
      <c r="K83" s="306"/>
      <c r="M83" s="307" t="s">
        <v>712</v>
      </c>
      <c r="O83" s="292"/>
    </row>
    <row r="84" spans="1:80">
      <c r="A84" s="301"/>
      <c r="B84" s="308"/>
      <c r="C84" s="309" t="s">
        <v>713</v>
      </c>
      <c r="D84" s="310"/>
      <c r="E84" s="311">
        <v>-2.5499999999999998</v>
      </c>
      <c r="F84" s="312"/>
      <c r="G84" s="313"/>
      <c r="H84" s="314"/>
      <c r="I84" s="306"/>
      <c r="J84" s="315"/>
      <c r="K84" s="306"/>
      <c r="M84" s="307" t="s">
        <v>713</v>
      </c>
      <c r="O84" s="292"/>
    </row>
    <row r="85" spans="1:80">
      <c r="A85" s="301"/>
      <c r="B85" s="308"/>
      <c r="C85" s="309" t="s">
        <v>716</v>
      </c>
      <c r="D85" s="310"/>
      <c r="E85" s="311">
        <v>-2.7</v>
      </c>
      <c r="F85" s="312"/>
      <c r="G85" s="313"/>
      <c r="H85" s="314"/>
      <c r="I85" s="306"/>
      <c r="J85" s="315"/>
      <c r="K85" s="306"/>
      <c r="M85" s="307" t="s">
        <v>716</v>
      </c>
      <c r="O85" s="292"/>
    </row>
    <row r="86" spans="1:80">
      <c r="A86" s="316"/>
      <c r="B86" s="317" t="s">
        <v>99</v>
      </c>
      <c r="C86" s="318" t="s">
        <v>255</v>
      </c>
      <c r="D86" s="319"/>
      <c r="E86" s="320"/>
      <c r="F86" s="321"/>
      <c r="G86" s="322">
        <f>SUM(G76:G85)</f>
        <v>0</v>
      </c>
      <c r="H86" s="323"/>
      <c r="I86" s="324">
        <f>SUM(I76:I85)</f>
        <v>0</v>
      </c>
      <c r="J86" s="323"/>
      <c r="K86" s="324">
        <f>SUM(K76:K85)</f>
        <v>0</v>
      </c>
      <c r="O86" s="292">
        <v>4</v>
      </c>
      <c r="BA86" s="325">
        <f>SUM(BA76:BA85)</f>
        <v>0</v>
      </c>
      <c r="BB86" s="325">
        <f>SUM(BB76:BB85)</f>
        <v>0</v>
      </c>
      <c r="BC86" s="325">
        <f>SUM(BC76:BC85)</f>
        <v>0</v>
      </c>
      <c r="BD86" s="325">
        <f>SUM(BD76:BD85)</f>
        <v>0</v>
      </c>
      <c r="BE86" s="325">
        <f>SUM(BE76:BE85)</f>
        <v>0</v>
      </c>
    </row>
    <row r="87" spans="1:80">
      <c r="A87" s="282" t="s">
        <v>97</v>
      </c>
      <c r="B87" s="283" t="s">
        <v>264</v>
      </c>
      <c r="C87" s="284" t="s">
        <v>265</v>
      </c>
      <c r="D87" s="285"/>
      <c r="E87" s="286"/>
      <c r="F87" s="286"/>
      <c r="G87" s="287"/>
      <c r="H87" s="288"/>
      <c r="I87" s="289"/>
      <c r="J87" s="290"/>
      <c r="K87" s="291"/>
      <c r="O87" s="292">
        <v>1</v>
      </c>
    </row>
    <row r="88" spans="1:80">
      <c r="A88" s="293">
        <v>24</v>
      </c>
      <c r="B88" s="294" t="s">
        <v>267</v>
      </c>
      <c r="C88" s="295" t="s">
        <v>268</v>
      </c>
      <c r="D88" s="296" t="s">
        <v>109</v>
      </c>
      <c r="E88" s="297">
        <v>26.450800000000001</v>
      </c>
      <c r="F88" s="297">
        <v>0</v>
      </c>
      <c r="G88" s="298">
        <f>E88*F88</f>
        <v>0</v>
      </c>
      <c r="H88" s="299">
        <v>0</v>
      </c>
      <c r="I88" s="300">
        <f>E88*H88</f>
        <v>0</v>
      </c>
      <c r="J88" s="299">
        <v>0</v>
      </c>
      <c r="K88" s="300">
        <f>E88*J88</f>
        <v>0</v>
      </c>
      <c r="O88" s="292">
        <v>2</v>
      </c>
      <c r="AA88" s="261">
        <v>1</v>
      </c>
      <c r="AB88" s="261">
        <v>1</v>
      </c>
      <c r="AC88" s="261">
        <v>1</v>
      </c>
      <c r="AZ88" s="261">
        <v>1</v>
      </c>
      <c r="BA88" s="261">
        <f>IF(AZ88=1,G88,0)</f>
        <v>0</v>
      </c>
      <c r="BB88" s="261">
        <f>IF(AZ88=2,G88,0)</f>
        <v>0</v>
      </c>
      <c r="BC88" s="261">
        <f>IF(AZ88=3,G88,0)</f>
        <v>0</v>
      </c>
      <c r="BD88" s="261">
        <f>IF(AZ88=4,G88,0)</f>
        <v>0</v>
      </c>
      <c r="BE88" s="261">
        <f>IF(AZ88=5,G88,0)</f>
        <v>0</v>
      </c>
      <c r="CA88" s="292">
        <v>1</v>
      </c>
      <c r="CB88" s="292">
        <v>1</v>
      </c>
    </row>
    <row r="89" spans="1:80" ht="22.5">
      <c r="A89" s="293">
        <v>25</v>
      </c>
      <c r="B89" s="294" t="s">
        <v>269</v>
      </c>
      <c r="C89" s="295" t="s">
        <v>270</v>
      </c>
      <c r="D89" s="296" t="s">
        <v>109</v>
      </c>
      <c r="E89" s="297">
        <v>21.492599999999999</v>
      </c>
      <c r="F89" s="297">
        <v>0</v>
      </c>
      <c r="G89" s="298">
        <f>E89*F89</f>
        <v>0</v>
      </c>
      <c r="H89" s="299">
        <v>1.837</v>
      </c>
      <c r="I89" s="300">
        <f>E89*H89</f>
        <v>39.481906199999997</v>
      </c>
      <c r="J89" s="299">
        <v>0</v>
      </c>
      <c r="K89" s="300">
        <f>E89*J89</f>
        <v>0</v>
      </c>
      <c r="O89" s="292">
        <v>2</v>
      </c>
      <c r="AA89" s="261">
        <v>1</v>
      </c>
      <c r="AB89" s="261">
        <v>1</v>
      </c>
      <c r="AC89" s="261">
        <v>1</v>
      </c>
      <c r="AZ89" s="261">
        <v>1</v>
      </c>
      <c r="BA89" s="261">
        <f>IF(AZ89=1,G89,0)</f>
        <v>0</v>
      </c>
      <c r="BB89" s="261">
        <f>IF(AZ89=2,G89,0)</f>
        <v>0</v>
      </c>
      <c r="BC89" s="261">
        <f>IF(AZ89=3,G89,0)</f>
        <v>0</v>
      </c>
      <c r="BD89" s="261">
        <f>IF(AZ89=4,G89,0)</f>
        <v>0</v>
      </c>
      <c r="BE89" s="261">
        <f>IF(AZ89=5,G89,0)</f>
        <v>0</v>
      </c>
      <c r="CA89" s="292">
        <v>1</v>
      </c>
      <c r="CB89" s="292">
        <v>1</v>
      </c>
    </row>
    <row r="90" spans="1:80">
      <c r="A90" s="301"/>
      <c r="B90" s="308"/>
      <c r="C90" s="309" t="s">
        <v>722</v>
      </c>
      <c r="D90" s="310"/>
      <c r="E90" s="311">
        <v>37.1008</v>
      </c>
      <c r="F90" s="312"/>
      <c r="G90" s="313"/>
      <c r="H90" s="314"/>
      <c r="I90" s="306"/>
      <c r="J90" s="315"/>
      <c r="K90" s="306"/>
      <c r="M90" s="307" t="s">
        <v>722</v>
      </c>
      <c r="O90" s="292"/>
    </row>
    <row r="91" spans="1:80">
      <c r="A91" s="301"/>
      <c r="B91" s="308"/>
      <c r="C91" s="309" t="s">
        <v>527</v>
      </c>
      <c r="D91" s="310"/>
      <c r="E91" s="311">
        <v>-5.6677</v>
      </c>
      <c r="F91" s="312"/>
      <c r="G91" s="313"/>
      <c r="H91" s="314"/>
      <c r="I91" s="306"/>
      <c r="J91" s="315"/>
      <c r="K91" s="306"/>
      <c r="M91" s="307" t="s">
        <v>527</v>
      </c>
      <c r="O91" s="292"/>
    </row>
    <row r="92" spans="1:80">
      <c r="A92" s="301"/>
      <c r="B92" s="308"/>
      <c r="C92" s="309" t="s">
        <v>528</v>
      </c>
      <c r="D92" s="310"/>
      <c r="E92" s="311">
        <v>-1.5634999999999999</v>
      </c>
      <c r="F92" s="312"/>
      <c r="G92" s="313"/>
      <c r="H92" s="314"/>
      <c r="I92" s="306"/>
      <c r="J92" s="315"/>
      <c r="K92" s="306"/>
      <c r="M92" s="307" t="s">
        <v>528</v>
      </c>
      <c r="O92" s="292"/>
    </row>
    <row r="93" spans="1:80">
      <c r="A93" s="301"/>
      <c r="B93" s="308"/>
      <c r="C93" s="309" t="s">
        <v>529</v>
      </c>
      <c r="D93" s="310"/>
      <c r="E93" s="311">
        <v>-1.5634999999999999</v>
      </c>
      <c r="F93" s="312"/>
      <c r="G93" s="313"/>
      <c r="H93" s="314"/>
      <c r="I93" s="306"/>
      <c r="J93" s="315"/>
      <c r="K93" s="306"/>
      <c r="M93" s="307" t="s">
        <v>529</v>
      </c>
      <c r="O93" s="292"/>
    </row>
    <row r="94" spans="1:80">
      <c r="A94" s="301"/>
      <c r="B94" s="308"/>
      <c r="C94" s="309" t="s">
        <v>530</v>
      </c>
      <c r="D94" s="310"/>
      <c r="E94" s="311">
        <v>-1.5634999999999999</v>
      </c>
      <c r="F94" s="312"/>
      <c r="G94" s="313"/>
      <c r="H94" s="314"/>
      <c r="I94" s="306"/>
      <c r="J94" s="315"/>
      <c r="K94" s="306"/>
      <c r="M94" s="307" t="s">
        <v>530</v>
      </c>
      <c r="O94" s="292"/>
    </row>
    <row r="95" spans="1:80">
      <c r="A95" s="301"/>
      <c r="B95" s="308"/>
      <c r="C95" s="309" t="s">
        <v>723</v>
      </c>
      <c r="D95" s="310"/>
      <c r="E95" s="311">
        <v>-5.25</v>
      </c>
      <c r="F95" s="312"/>
      <c r="G95" s="313"/>
      <c r="H95" s="314"/>
      <c r="I95" s="306"/>
      <c r="J95" s="315"/>
      <c r="K95" s="306"/>
      <c r="M95" s="307" t="s">
        <v>723</v>
      </c>
      <c r="O95" s="292"/>
    </row>
    <row r="96" spans="1:80">
      <c r="A96" s="316"/>
      <c r="B96" s="317" t="s">
        <v>99</v>
      </c>
      <c r="C96" s="318" t="s">
        <v>266</v>
      </c>
      <c r="D96" s="319"/>
      <c r="E96" s="320"/>
      <c r="F96" s="321"/>
      <c r="G96" s="322">
        <f>SUM(G87:G95)</f>
        <v>0</v>
      </c>
      <c r="H96" s="323"/>
      <c r="I96" s="324">
        <f>SUM(I87:I95)</f>
        <v>39.481906199999997</v>
      </c>
      <c r="J96" s="323"/>
      <c r="K96" s="324">
        <f>SUM(K87:K95)</f>
        <v>0</v>
      </c>
      <c r="O96" s="292">
        <v>4</v>
      </c>
      <c r="BA96" s="325">
        <f>SUM(BA87:BA95)</f>
        <v>0</v>
      </c>
      <c r="BB96" s="325">
        <f>SUM(BB87:BB95)</f>
        <v>0</v>
      </c>
      <c r="BC96" s="325">
        <f>SUM(BC87:BC95)</f>
        <v>0</v>
      </c>
      <c r="BD96" s="325">
        <f>SUM(BD87:BD95)</f>
        <v>0</v>
      </c>
      <c r="BE96" s="325">
        <f>SUM(BE87:BE95)</f>
        <v>0</v>
      </c>
    </row>
    <row r="97" spans="1:80">
      <c r="A97" s="282" t="s">
        <v>97</v>
      </c>
      <c r="B97" s="283" t="s">
        <v>277</v>
      </c>
      <c r="C97" s="284" t="s">
        <v>278</v>
      </c>
      <c r="D97" s="285"/>
      <c r="E97" s="286"/>
      <c r="F97" s="286"/>
      <c r="G97" s="287"/>
      <c r="H97" s="288"/>
      <c r="I97" s="289"/>
      <c r="J97" s="290"/>
      <c r="K97" s="291"/>
      <c r="O97" s="292">
        <v>1</v>
      </c>
    </row>
    <row r="98" spans="1:80">
      <c r="A98" s="293">
        <v>26</v>
      </c>
      <c r="B98" s="294" t="s">
        <v>280</v>
      </c>
      <c r="C98" s="295" t="s">
        <v>281</v>
      </c>
      <c r="D98" s="296" t="s">
        <v>176</v>
      </c>
      <c r="E98" s="297">
        <v>4</v>
      </c>
      <c r="F98" s="297">
        <v>0</v>
      </c>
      <c r="G98" s="298">
        <f>E98*F98</f>
        <v>0</v>
      </c>
      <c r="H98" s="299">
        <v>0</v>
      </c>
      <c r="I98" s="300">
        <f>E98*H98</f>
        <v>0</v>
      </c>
      <c r="J98" s="299">
        <v>0</v>
      </c>
      <c r="K98" s="300">
        <f>E98*J98</f>
        <v>0</v>
      </c>
      <c r="O98" s="292">
        <v>2</v>
      </c>
      <c r="AA98" s="261">
        <v>1</v>
      </c>
      <c r="AB98" s="261">
        <v>0</v>
      </c>
      <c r="AC98" s="261">
        <v>0</v>
      </c>
      <c r="AZ98" s="261">
        <v>1</v>
      </c>
      <c r="BA98" s="261">
        <f>IF(AZ98=1,G98,0)</f>
        <v>0</v>
      </c>
      <c r="BB98" s="261">
        <f>IF(AZ98=2,G98,0)</f>
        <v>0</v>
      </c>
      <c r="BC98" s="261">
        <f>IF(AZ98=3,G98,0)</f>
        <v>0</v>
      </c>
      <c r="BD98" s="261">
        <f>IF(AZ98=4,G98,0)</f>
        <v>0</v>
      </c>
      <c r="BE98" s="261">
        <f>IF(AZ98=5,G98,0)</f>
        <v>0</v>
      </c>
      <c r="CA98" s="292">
        <v>1</v>
      </c>
      <c r="CB98" s="292">
        <v>0</v>
      </c>
    </row>
    <row r="99" spans="1:80">
      <c r="A99" s="293">
        <v>27</v>
      </c>
      <c r="B99" s="294" t="s">
        <v>282</v>
      </c>
      <c r="C99" s="295" t="s">
        <v>283</v>
      </c>
      <c r="D99" s="296" t="s">
        <v>176</v>
      </c>
      <c r="E99" s="297">
        <v>19</v>
      </c>
      <c r="F99" s="297">
        <v>0</v>
      </c>
      <c r="G99" s="298">
        <f>E99*F99</f>
        <v>0</v>
      </c>
      <c r="H99" s="299">
        <v>0</v>
      </c>
      <c r="I99" s="300">
        <f>E99*H99</f>
        <v>0</v>
      </c>
      <c r="J99" s="299">
        <v>0</v>
      </c>
      <c r="K99" s="300">
        <f>E99*J99</f>
        <v>0</v>
      </c>
      <c r="O99" s="292">
        <v>2</v>
      </c>
      <c r="AA99" s="261">
        <v>1</v>
      </c>
      <c r="AB99" s="261">
        <v>1</v>
      </c>
      <c r="AC99" s="261">
        <v>1</v>
      </c>
      <c r="AZ99" s="261">
        <v>1</v>
      </c>
      <c r="BA99" s="261">
        <f>IF(AZ99=1,G99,0)</f>
        <v>0</v>
      </c>
      <c r="BB99" s="261">
        <f>IF(AZ99=2,G99,0)</f>
        <v>0</v>
      </c>
      <c r="BC99" s="261">
        <f>IF(AZ99=3,G99,0)</f>
        <v>0</v>
      </c>
      <c r="BD99" s="261">
        <f>IF(AZ99=4,G99,0)</f>
        <v>0</v>
      </c>
      <c r="BE99" s="261">
        <f>IF(AZ99=5,G99,0)</f>
        <v>0</v>
      </c>
      <c r="CA99" s="292">
        <v>1</v>
      </c>
      <c r="CB99" s="292">
        <v>1</v>
      </c>
    </row>
    <row r="100" spans="1:80">
      <c r="A100" s="301"/>
      <c r="B100" s="308"/>
      <c r="C100" s="309" t="s">
        <v>724</v>
      </c>
      <c r="D100" s="310"/>
      <c r="E100" s="311">
        <v>19</v>
      </c>
      <c r="F100" s="312"/>
      <c r="G100" s="313"/>
      <c r="H100" s="314"/>
      <c r="I100" s="306"/>
      <c r="J100" s="315"/>
      <c r="K100" s="306"/>
      <c r="M100" s="307" t="s">
        <v>724</v>
      </c>
      <c r="O100" s="292"/>
    </row>
    <row r="101" spans="1:80">
      <c r="A101" s="293">
        <v>28</v>
      </c>
      <c r="B101" s="294" t="s">
        <v>285</v>
      </c>
      <c r="C101" s="295" t="s">
        <v>286</v>
      </c>
      <c r="D101" s="296" t="s">
        <v>176</v>
      </c>
      <c r="E101" s="297">
        <v>4</v>
      </c>
      <c r="F101" s="297">
        <v>0</v>
      </c>
      <c r="G101" s="298">
        <f>E101*F101</f>
        <v>0</v>
      </c>
      <c r="H101" s="299">
        <v>0</v>
      </c>
      <c r="I101" s="300">
        <f>E101*H101</f>
        <v>0</v>
      </c>
      <c r="J101" s="299">
        <v>0</v>
      </c>
      <c r="K101" s="300">
        <f>E101*J101</f>
        <v>0</v>
      </c>
      <c r="O101" s="292">
        <v>2</v>
      </c>
      <c r="AA101" s="261">
        <v>1</v>
      </c>
      <c r="AB101" s="261">
        <v>1</v>
      </c>
      <c r="AC101" s="261">
        <v>1</v>
      </c>
      <c r="AZ101" s="261">
        <v>1</v>
      </c>
      <c r="BA101" s="261">
        <f>IF(AZ101=1,G101,0)</f>
        <v>0</v>
      </c>
      <c r="BB101" s="261">
        <f>IF(AZ101=2,G101,0)</f>
        <v>0</v>
      </c>
      <c r="BC101" s="261">
        <f>IF(AZ101=3,G101,0)</f>
        <v>0</v>
      </c>
      <c r="BD101" s="261">
        <f>IF(AZ101=4,G101,0)</f>
        <v>0</v>
      </c>
      <c r="BE101" s="261">
        <f>IF(AZ101=5,G101,0)</f>
        <v>0</v>
      </c>
      <c r="CA101" s="292">
        <v>1</v>
      </c>
      <c r="CB101" s="292">
        <v>1</v>
      </c>
    </row>
    <row r="102" spans="1:80">
      <c r="A102" s="293">
        <v>29</v>
      </c>
      <c r="B102" s="294" t="s">
        <v>287</v>
      </c>
      <c r="C102" s="295" t="s">
        <v>288</v>
      </c>
      <c r="D102" s="296" t="s">
        <v>176</v>
      </c>
      <c r="E102" s="297">
        <v>4</v>
      </c>
      <c r="F102" s="297">
        <v>0</v>
      </c>
      <c r="G102" s="298">
        <f>E102*F102</f>
        <v>0</v>
      </c>
      <c r="H102" s="299">
        <v>0</v>
      </c>
      <c r="I102" s="300">
        <f>E102*H102</f>
        <v>0</v>
      </c>
      <c r="J102" s="299">
        <v>0</v>
      </c>
      <c r="K102" s="300">
        <f>E102*J102</f>
        <v>0</v>
      </c>
      <c r="O102" s="292">
        <v>2</v>
      </c>
      <c r="AA102" s="261">
        <v>1</v>
      </c>
      <c r="AB102" s="261">
        <v>1</v>
      </c>
      <c r="AC102" s="261">
        <v>1</v>
      </c>
      <c r="AZ102" s="261">
        <v>1</v>
      </c>
      <c r="BA102" s="261">
        <f>IF(AZ102=1,G102,0)</f>
        <v>0</v>
      </c>
      <c r="BB102" s="261">
        <f>IF(AZ102=2,G102,0)</f>
        <v>0</v>
      </c>
      <c r="BC102" s="261">
        <f>IF(AZ102=3,G102,0)</f>
        <v>0</v>
      </c>
      <c r="BD102" s="261">
        <f>IF(AZ102=4,G102,0)</f>
        <v>0</v>
      </c>
      <c r="BE102" s="261">
        <f>IF(AZ102=5,G102,0)</f>
        <v>0</v>
      </c>
      <c r="CA102" s="292">
        <v>1</v>
      </c>
      <c r="CB102" s="292">
        <v>1</v>
      </c>
    </row>
    <row r="103" spans="1:80">
      <c r="A103" s="301"/>
      <c r="B103" s="302"/>
      <c r="C103" s="303" t="s">
        <v>289</v>
      </c>
      <c r="D103" s="304"/>
      <c r="E103" s="304"/>
      <c r="F103" s="304"/>
      <c r="G103" s="305"/>
      <c r="I103" s="306"/>
      <c r="K103" s="306"/>
      <c r="L103" s="307" t="s">
        <v>289</v>
      </c>
      <c r="O103" s="292">
        <v>3</v>
      </c>
    </row>
    <row r="104" spans="1:80">
      <c r="A104" s="293">
        <v>30</v>
      </c>
      <c r="B104" s="294" t="s">
        <v>488</v>
      </c>
      <c r="C104" s="295" t="s">
        <v>489</v>
      </c>
      <c r="D104" s="296" t="s">
        <v>181</v>
      </c>
      <c r="E104" s="297">
        <v>1</v>
      </c>
      <c r="F104" s="297">
        <v>0</v>
      </c>
      <c r="G104" s="298">
        <f>E104*F104</f>
        <v>0</v>
      </c>
      <c r="H104" s="299">
        <v>0</v>
      </c>
      <c r="I104" s="300">
        <f>E104*H104</f>
        <v>0</v>
      </c>
      <c r="J104" s="299">
        <v>0</v>
      </c>
      <c r="K104" s="300">
        <f>E104*J104</f>
        <v>0</v>
      </c>
      <c r="O104" s="292">
        <v>2</v>
      </c>
      <c r="AA104" s="261">
        <v>1</v>
      </c>
      <c r="AB104" s="261">
        <v>1</v>
      </c>
      <c r="AC104" s="261">
        <v>1</v>
      </c>
      <c r="AZ104" s="261">
        <v>1</v>
      </c>
      <c r="BA104" s="261">
        <f>IF(AZ104=1,G104,0)</f>
        <v>0</v>
      </c>
      <c r="BB104" s="261">
        <f>IF(AZ104=2,G104,0)</f>
        <v>0</v>
      </c>
      <c r="BC104" s="261">
        <f>IF(AZ104=3,G104,0)</f>
        <v>0</v>
      </c>
      <c r="BD104" s="261">
        <f>IF(AZ104=4,G104,0)</f>
        <v>0</v>
      </c>
      <c r="BE104" s="261">
        <f>IF(AZ104=5,G104,0)</f>
        <v>0</v>
      </c>
      <c r="CA104" s="292">
        <v>1</v>
      </c>
      <c r="CB104" s="292">
        <v>1</v>
      </c>
    </row>
    <row r="105" spans="1:80">
      <c r="A105" s="293">
        <v>31</v>
      </c>
      <c r="B105" s="294" t="s">
        <v>290</v>
      </c>
      <c r="C105" s="295" t="s">
        <v>291</v>
      </c>
      <c r="D105" s="296" t="s">
        <v>292</v>
      </c>
      <c r="E105" s="297">
        <v>0.11</v>
      </c>
      <c r="F105" s="297">
        <v>0</v>
      </c>
      <c r="G105" s="298">
        <f>E105*F105</f>
        <v>0</v>
      </c>
      <c r="H105" s="299">
        <v>0</v>
      </c>
      <c r="I105" s="300">
        <f>E105*H105</f>
        <v>0</v>
      </c>
      <c r="J105" s="299"/>
      <c r="K105" s="300">
        <f>E105*J105</f>
        <v>0</v>
      </c>
      <c r="O105" s="292">
        <v>2</v>
      </c>
      <c r="AA105" s="261">
        <v>3</v>
      </c>
      <c r="AB105" s="261">
        <v>1</v>
      </c>
      <c r="AC105" s="261">
        <v>572497</v>
      </c>
      <c r="AZ105" s="261">
        <v>1</v>
      </c>
      <c r="BA105" s="261">
        <f>IF(AZ105=1,G105,0)</f>
        <v>0</v>
      </c>
      <c r="BB105" s="261">
        <f>IF(AZ105=2,G105,0)</f>
        <v>0</v>
      </c>
      <c r="BC105" s="261">
        <f>IF(AZ105=3,G105,0)</f>
        <v>0</v>
      </c>
      <c r="BD105" s="261">
        <f>IF(AZ105=4,G105,0)</f>
        <v>0</v>
      </c>
      <c r="BE105" s="261">
        <f>IF(AZ105=5,G105,0)</f>
        <v>0</v>
      </c>
      <c r="CA105" s="292">
        <v>3</v>
      </c>
      <c r="CB105" s="292">
        <v>1</v>
      </c>
    </row>
    <row r="106" spans="1:80">
      <c r="A106" s="301"/>
      <c r="B106" s="308"/>
      <c r="C106" s="309" t="s">
        <v>490</v>
      </c>
      <c r="D106" s="310"/>
      <c r="E106" s="311">
        <v>0.11</v>
      </c>
      <c r="F106" s="312"/>
      <c r="G106" s="313"/>
      <c r="H106" s="314"/>
      <c r="I106" s="306"/>
      <c r="J106" s="315"/>
      <c r="K106" s="306"/>
      <c r="M106" s="307" t="s">
        <v>490</v>
      </c>
      <c r="O106" s="292"/>
    </row>
    <row r="107" spans="1:80">
      <c r="A107" s="293">
        <v>32</v>
      </c>
      <c r="B107" s="294" t="s">
        <v>294</v>
      </c>
      <c r="C107" s="295" t="s">
        <v>295</v>
      </c>
      <c r="D107" s="296" t="s">
        <v>109</v>
      </c>
      <c r="E107" s="297">
        <v>0.8</v>
      </c>
      <c r="F107" s="297">
        <v>0</v>
      </c>
      <c r="G107" s="298">
        <f>E107*F107</f>
        <v>0</v>
      </c>
      <c r="H107" s="299">
        <v>1.67</v>
      </c>
      <c r="I107" s="300">
        <f>E107*H107</f>
        <v>1.3360000000000001</v>
      </c>
      <c r="J107" s="299"/>
      <c r="K107" s="300">
        <f>E107*J107</f>
        <v>0</v>
      </c>
      <c r="O107" s="292">
        <v>2</v>
      </c>
      <c r="AA107" s="261">
        <v>3</v>
      </c>
      <c r="AB107" s="261">
        <v>1</v>
      </c>
      <c r="AC107" s="261">
        <v>10364200</v>
      </c>
      <c r="AZ107" s="261">
        <v>1</v>
      </c>
      <c r="BA107" s="261">
        <f>IF(AZ107=1,G107,0)</f>
        <v>0</v>
      </c>
      <c r="BB107" s="261">
        <f>IF(AZ107=2,G107,0)</f>
        <v>0</v>
      </c>
      <c r="BC107" s="261">
        <f>IF(AZ107=3,G107,0)</f>
        <v>0</v>
      </c>
      <c r="BD107" s="261">
        <f>IF(AZ107=4,G107,0)</f>
        <v>0</v>
      </c>
      <c r="BE107" s="261">
        <f>IF(AZ107=5,G107,0)</f>
        <v>0</v>
      </c>
      <c r="CA107" s="292">
        <v>3</v>
      </c>
      <c r="CB107" s="292">
        <v>1</v>
      </c>
    </row>
    <row r="108" spans="1:80">
      <c r="A108" s="301"/>
      <c r="B108" s="308"/>
      <c r="C108" s="309" t="s">
        <v>491</v>
      </c>
      <c r="D108" s="310"/>
      <c r="E108" s="311">
        <v>0.8</v>
      </c>
      <c r="F108" s="312"/>
      <c r="G108" s="313"/>
      <c r="H108" s="314"/>
      <c r="I108" s="306"/>
      <c r="J108" s="315"/>
      <c r="K108" s="306"/>
      <c r="M108" s="307" t="s">
        <v>491</v>
      </c>
      <c r="O108" s="292"/>
    </row>
    <row r="109" spans="1:80">
      <c r="A109" s="316"/>
      <c r="B109" s="317" t="s">
        <v>99</v>
      </c>
      <c r="C109" s="318" t="s">
        <v>279</v>
      </c>
      <c r="D109" s="319"/>
      <c r="E109" s="320"/>
      <c r="F109" s="321"/>
      <c r="G109" s="322">
        <f>SUM(G97:G108)</f>
        <v>0</v>
      </c>
      <c r="H109" s="323"/>
      <c r="I109" s="324">
        <f>SUM(I97:I108)</f>
        <v>1.3360000000000001</v>
      </c>
      <c r="J109" s="323"/>
      <c r="K109" s="324">
        <f>SUM(K97:K108)</f>
        <v>0</v>
      </c>
      <c r="O109" s="292">
        <v>4</v>
      </c>
      <c r="BA109" s="325">
        <f>SUM(BA97:BA108)</f>
        <v>0</v>
      </c>
      <c r="BB109" s="325">
        <f>SUM(BB97:BB108)</f>
        <v>0</v>
      </c>
      <c r="BC109" s="325">
        <f>SUM(BC97:BC108)</f>
        <v>0</v>
      </c>
      <c r="BD109" s="325">
        <f>SUM(BD97:BD108)</f>
        <v>0</v>
      </c>
      <c r="BE109" s="325">
        <f>SUM(BE97:BE108)</f>
        <v>0</v>
      </c>
    </row>
    <row r="110" spans="1:80">
      <c r="A110" s="282" t="s">
        <v>97</v>
      </c>
      <c r="B110" s="283" t="s">
        <v>297</v>
      </c>
      <c r="C110" s="284" t="s">
        <v>298</v>
      </c>
      <c r="D110" s="285"/>
      <c r="E110" s="286"/>
      <c r="F110" s="286"/>
      <c r="G110" s="287"/>
      <c r="H110" s="288"/>
      <c r="I110" s="289"/>
      <c r="J110" s="290"/>
      <c r="K110" s="291"/>
      <c r="O110" s="292">
        <v>1</v>
      </c>
    </row>
    <row r="111" spans="1:80">
      <c r="A111" s="293">
        <v>33</v>
      </c>
      <c r="B111" s="294" t="s">
        <v>300</v>
      </c>
      <c r="C111" s="295" t="s">
        <v>301</v>
      </c>
      <c r="D111" s="296" t="s">
        <v>109</v>
      </c>
      <c r="E111" s="297">
        <v>26.450800000000001</v>
      </c>
      <c r="F111" s="297">
        <v>0</v>
      </c>
      <c r="G111" s="298">
        <f>E111*F111</f>
        <v>0</v>
      </c>
      <c r="H111" s="299">
        <v>0</v>
      </c>
      <c r="I111" s="300">
        <f>E111*H111</f>
        <v>0</v>
      </c>
      <c r="J111" s="299">
        <v>0</v>
      </c>
      <c r="K111" s="300">
        <f>E111*J111</f>
        <v>0</v>
      </c>
      <c r="O111" s="292">
        <v>2</v>
      </c>
      <c r="AA111" s="261">
        <v>1</v>
      </c>
      <c r="AB111" s="261">
        <v>1</v>
      </c>
      <c r="AC111" s="261">
        <v>1</v>
      </c>
      <c r="AZ111" s="261">
        <v>1</v>
      </c>
      <c r="BA111" s="261">
        <f>IF(AZ111=1,G111,0)</f>
        <v>0</v>
      </c>
      <c r="BB111" s="261">
        <f>IF(AZ111=2,G111,0)</f>
        <v>0</v>
      </c>
      <c r="BC111" s="261">
        <f>IF(AZ111=3,G111,0)</f>
        <v>0</v>
      </c>
      <c r="BD111" s="261">
        <f>IF(AZ111=4,G111,0)</f>
        <v>0</v>
      </c>
      <c r="BE111" s="261">
        <f>IF(AZ111=5,G111,0)</f>
        <v>0</v>
      </c>
      <c r="CA111" s="292">
        <v>1</v>
      </c>
      <c r="CB111" s="292">
        <v>1</v>
      </c>
    </row>
    <row r="112" spans="1:80">
      <c r="A112" s="316"/>
      <c r="B112" s="317" t="s">
        <v>99</v>
      </c>
      <c r="C112" s="318" t="s">
        <v>299</v>
      </c>
      <c r="D112" s="319"/>
      <c r="E112" s="320"/>
      <c r="F112" s="321"/>
      <c r="G112" s="322">
        <f>SUM(G110:G111)</f>
        <v>0</v>
      </c>
      <c r="H112" s="323"/>
      <c r="I112" s="324">
        <f>SUM(I110:I111)</f>
        <v>0</v>
      </c>
      <c r="J112" s="323"/>
      <c r="K112" s="324">
        <f>SUM(K110:K111)</f>
        <v>0</v>
      </c>
      <c r="O112" s="292">
        <v>4</v>
      </c>
      <c r="BA112" s="325">
        <f>SUM(BA110:BA111)</f>
        <v>0</v>
      </c>
      <c r="BB112" s="325">
        <f>SUM(BB110:BB111)</f>
        <v>0</v>
      </c>
      <c r="BC112" s="325">
        <f>SUM(BC110:BC111)</f>
        <v>0</v>
      </c>
      <c r="BD112" s="325">
        <f>SUM(BD110:BD111)</f>
        <v>0</v>
      </c>
      <c r="BE112" s="325">
        <f>SUM(BE110:BE111)</f>
        <v>0</v>
      </c>
    </row>
    <row r="113" spans="1:80">
      <c r="A113" s="282" t="s">
        <v>97</v>
      </c>
      <c r="B113" s="283" t="s">
        <v>302</v>
      </c>
      <c r="C113" s="284" t="s">
        <v>303</v>
      </c>
      <c r="D113" s="285"/>
      <c r="E113" s="286"/>
      <c r="F113" s="286"/>
      <c r="G113" s="287"/>
      <c r="H113" s="288"/>
      <c r="I113" s="289"/>
      <c r="J113" s="290"/>
      <c r="K113" s="291"/>
      <c r="O113" s="292">
        <v>1</v>
      </c>
    </row>
    <row r="114" spans="1:80" ht="22.5">
      <c r="A114" s="293">
        <v>34</v>
      </c>
      <c r="B114" s="294" t="s">
        <v>305</v>
      </c>
      <c r="C114" s="295" t="s">
        <v>306</v>
      </c>
      <c r="D114" s="296" t="s">
        <v>176</v>
      </c>
      <c r="E114" s="297">
        <v>15.635</v>
      </c>
      <c r="F114" s="297">
        <v>0</v>
      </c>
      <c r="G114" s="298">
        <f>E114*F114</f>
        <v>0</v>
      </c>
      <c r="H114" s="299">
        <v>0</v>
      </c>
      <c r="I114" s="300">
        <f>E114*H114</f>
        <v>0</v>
      </c>
      <c r="J114" s="299">
        <v>0</v>
      </c>
      <c r="K114" s="300">
        <f>E114*J114</f>
        <v>0</v>
      </c>
      <c r="O114" s="292">
        <v>2</v>
      </c>
      <c r="AA114" s="261">
        <v>1</v>
      </c>
      <c r="AB114" s="261">
        <v>1</v>
      </c>
      <c r="AC114" s="261">
        <v>1</v>
      </c>
      <c r="AZ114" s="261">
        <v>1</v>
      </c>
      <c r="BA114" s="261">
        <f>IF(AZ114=1,G114,0)</f>
        <v>0</v>
      </c>
      <c r="BB114" s="261">
        <f>IF(AZ114=2,G114,0)</f>
        <v>0</v>
      </c>
      <c r="BC114" s="261">
        <f>IF(AZ114=3,G114,0)</f>
        <v>0</v>
      </c>
      <c r="BD114" s="261">
        <f>IF(AZ114=4,G114,0)</f>
        <v>0</v>
      </c>
      <c r="BE114" s="261">
        <f>IF(AZ114=5,G114,0)</f>
        <v>0</v>
      </c>
      <c r="CA114" s="292">
        <v>1</v>
      </c>
      <c r="CB114" s="292">
        <v>1</v>
      </c>
    </row>
    <row r="115" spans="1:80">
      <c r="A115" s="301"/>
      <c r="B115" s="302"/>
      <c r="C115" s="303" t="s">
        <v>307</v>
      </c>
      <c r="D115" s="304"/>
      <c r="E115" s="304"/>
      <c r="F115" s="304"/>
      <c r="G115" s="305"/>
      <c r="I115" s="306"/>
      <c r="K115" s="306"/>
      <c r="L115" s="307" t="s">
        <v>307</v>
      </c>
      <c r="O115" s="292">
        <v>3</v>
      </c>
    </row>
    <row r="116" spans="1:80">
      <c r="A116" s="301"/>
      <c r="B116" s="308"/>
      <c r="C116" s="309" t="s">
        <v>725</v>
      </c>
      <c r="D116" s="310"/>
      <c r="E116" s="311">
        <v>15.635</v>
      </c>
      <c r="F116" s="312"/>
      <c r="G116" s="313"/>
      <c r="H116" s="314"/>
      <c r="I116" s="306"/>
      <c r="J116" s="315"/>
      <c r="K116" s="306"/>
      <c r="M116" s="307" t="s">
        <v>725</v>
      </c>
      <c r="O116" s="292"/>
    </row>
    <row r="117" spans="1:80">
      <c r="A117" s="316"/>
      <c r="B117" s="317" t="s">
        <v>99</v>
      </c>
      <c r="C117" s="318" t="s">
        <v>304</v>
      </c>
      <c r="D117" s="319"/>
      <c r="E117" s="320"/>
      <c r="F117" s="321"/>
      <c r="G117" s="322">
        <f>SUM(G113:G116)</f>
        <v>0</v>
      </c>
      <c r="H117" s="323"/>
      <c r="I117" s="324">
        <f>SUM(I113:I116)</f>
        <v>0</v>
      </c>
      <c r="J117" s="323"/>
      <c r="K117" s="324">
        <f>SUM(K113:K116)</f>
        <v>0</v>
      </c>
      <c r="O117" s="292">
        <v>4</v>
      </c>
      <c r="BA117" s="325">
        <f>SUM(BA113:BA116)</f>
        <v>0</v>
      </c>
      <c r="BB117" s="325">
        <f>SUM(BB113:BB116)</f>
        <v>0</v>
      </c>
      <c r="BC117" s="325">
        <f>SUM(BC113:BC116)</f>
        <v>0</v>
      </c>
      <c r="BD117" s="325">
        <f>SUM(BD113:BD116)</f>
        <v>0</v>
      </c>
      <c r="BE117" s="325">
        <f>SUM(BE113:BE116)</f>
        <v>0</v>
      </c>
    </row>
    <row r="118" spans="1:80">
      <c r="A118" s="282" t="s">
        <v>97</v>
      </c>
      <c r="B118" s="283" t="s">
        <v>308</v>
      </c>
      <c r="C118" s="284" t="s">
        <v>309</v>
      </c>
      <c r="D118" s="285"/>
      <c r="E118" s="286"/>
      <c r="F118" s="286"/>
      <c r="G118" s="287"/>
      <c r="H118" s="288"/>
      <c r="I118" s="289"/>
      <c r="J118" s="290"/>
      <c r="K118" s="291"/>
      <c r="O118" s="292">
        <v>1</v>
      </c>
    </row>
    <row r="119" spans="1:80">
      <c r="A119" s="293">
        <v>35</v>
      </c>
      <c r="B119" s="294" t="s">
        <v>311</v>
      </c>
      <c r="C119" s="295" t="s">
        <v>312</v>
      </c>
      <c r="D119" s="296" t="s">
        <v>109</v>
      </c>
      <c r="E119" s="297">
        <v>1.5634999999999999</v>
      </c>
      <c r="F119" s="297">
        <v>0</v>
      </c>
      <c r="G119" s="298">
        <f>E119*F119</f>
        <v>0</v>
      </c>
      <c r="H119" s="299">
        <v>2.16</v>
      </c>
      <c r="I119" s="300">
        <f>E119*H119</f>
        <v>3.3771599999999999</v>
      </c>
      <c r="J119" s="299">
        <v>0</v>
      </c>
      <c r="K119" s="300">
        <f>E119*J119</f>
        <v>0</v>
      </c>
      <c r="O119" s="292">
        <v>2</v>
      </c>
      <c r="AA119" s="261">
        <v>1</v>
      </c>
      <c r="AB119" s="261">
        <v>1</v>
      </c>
      <c r="AC119" s="261">
        <v>1</v>
      </c>
      <c r="AZ119" s="261">
        <v>1</v>
      </c>
      <c r="BA119" s="261">
        <f>IF(AZ119=1,G119,0)</f>
        <v>0</v>
      </c>
      <c r="BB119" s="261">
        <f>IF(AZ119=2,G119,0)</f>
        <v>0</v>
      </c>
      <c r="BC119" s="261">
        <f>IF(AZ119=3,G119,0)</f>
        <v>0</v>
      </c>
      <c r="BD119" s="261">
        <f>IF(AZ119=4,G119,0)</f>
        <v>0</v>
      </c>
      <c r="BE119" s="261">
        <f>IF(AZ119=5,G119,0)</f>
        <v>0</v>
      </c>
      <c r="CA119" s="292">
        <v>1</v>
      </c>
      <c r="CB119" s="292">
        <v>1</v>
      </c>
    </row>
    <row r="120" spans="1:80">
      <c r="A120" s="301"/>
      <c r="B120" s="302"/>
      <c r="C120" s="303" t="s">
        <v>313</v>
      </c>
      <c r="D120" s="304"/>
      <c r="E120" s="304"/>
      <c r="F120" s="304"/>
      <c r="G120" s="305"/>
      <c r="I120" s="306"/>
      <c r="K120" s="306"/>
      <c r="L120" s="307" t="s">
        <v>313</v>
      </c>
      <c r="O120" s="292">
        <v>3</v>
      </c>
    </row>
    <row r="121" spans="1:80">
      <c r="A121" s="301"/>
      <c r="B121" s="308"/>
      <c r="C121" s="309" t="s">
        <v>536</v>
      </c>
      <c r="D121" s="310"/>
      <c r="E121" s="311">
        <v>1.5634999999999999</v>
      </c>
      <c r="F121" s="312"/>
      <c r="G121" s="313"/>
      <c r="H121" s="314"/>
      <c r="I121" s="306"/>
      <c r="J121" s="315"/>
      <c r="K121" s="306"/>
      <c r="M121" s="307" t="s">
        <v>536</v>
      </c>
      <c r="O121" s="292"/>
    </row>
    <row r="122" spans="1:80">
      <c r="A122" s="293">
        <v>36</v>
      </c>
      <c r="B122" s="294" t="s">
        <v>315</v>
      </c>
      <c r="C122" s="295" t="s">
        <v>316</v>
      </c>
      <c r="D122" s="296" t="s">
        <v>109</v>
      </c>
      <c r="E122" s="297">
        <v>1.5634999999999999</v>
      </c>
      <c r="F122" s="297">
        <v>0</v>
      </c>
      <c r="G122" s="298">
        <f>E122*F122</f>
        <v>0</v>
      </c>
      <c r="H122" s="299">
        <v>2.5249999999999999</v>
      </c>
      <c r="I122" s="300">
        <f>E122*H122</f>
        <v>3.9478374999999994</v>
      </c>
      <c r="J122" s="299">
        <v>0</v>
      </c>
      <c r="K122" s="300">
        <f>E122*J122</f>
        <v>0</v>
      </c>
      <c r="O122" s="292">
        <v>2</v>
      </c>
      <c r="AA122" s="261">
        <v>1</v>
      </c>
      <c r="AB122" s="261">
        <v>1</v>
      </c>
      <c r="AC122" s="261">
        <v>1</v>
      </c>
      <c r="AZ122" s="261">
        <v>1</v>
      </c>
      <c r="BA122" s="261">
        <f>IF(AZ122=1,G122,0)</f>
        <v>0</v>
      </c>
      <c r="BB122" s="261">
        <f>IF(AZ122=2,G122,0)</f>
        <v>0</v>
      </c>
      <c r="BC122" s="261">
        <f>IF(AZ122=3,G122,0)</f>
        <v>0</v>
      </c>
      <c r="BD122" s="261">
        <f>IF(AZ122=4,G122,0)</f>
        <v>0</v>
      </c>
      <c r="BE122" s="261">
        <f>IF(AZ122=5,G122,0)</f>
        <v>0</v>
      </c>
      <c r="CA122" s="292">
        <v>1</v>
      </c>
      <c r="CB122" s="292">
        <v>1</v>
      </c>
    </row>
    <row r="123" spans="1:80">
      <c r="A123" s="301"/>
      <c r="B123" s="308"/>
      <c r="C123" s="309" t="s">
        <v>537</v>
      </c>
      <c r="D123" s="310"/>
      <c r="E123" s="311">
        <v>1.5634999999999999</v>
      </c>
      <c r="F123" s="312"/>
      <c r="G123" s="313"/>
      <c r="H123" s="314"/>
      <c r="I123" s="306"/>
      <c r="J123" s="315"/>
      <c r="K123" s="306"/>
      <c r="M123" s="307" t="s">
        <v>537</v>
      </c>
      <c r="O123" s="292"/>
    </row>
    <row r="124" spans="1:80">
      <c r="A124" s="293">
        <v>37</v>
      </c>
      <c r="B124" s="294" t="s">
        <v>318</v>
      </c>
      <c r="C124" s="295" t="s">
        <v>319</v>
      </c>
      <c r="D124" s="296" t="s">
        <v>109</v>
      </c>
      <c r="E124" s="297">
        <v>1.5790999999999999</v>
      </c>
      <c r="F124" s="297">
        <v>0</v>
      </c>
      <c r="G124" s="298">
        <f>E124*F124</f>
        <v>0</v>
      </c>
      <c r="H124" s="299">
        <v>2.5249999999999999</v>
      </c>
      <c r="I124" s="300">
        <f>E124*H124</f>
        <v>3.9872274999999999</v>
      </c>
      <c r="J124" s="299">
        <v>0</v>
      </c>
      <c r="K124" s="300">
        <f>E124*J124</f>
        <v>0</v>
      </c>
      <c r="O124" s="292">
        <v>2</v>
      </c>
      <c r="AA124" s="261">
        <v>1</v>
      </c>
      <c r="AB124" s="261">
        <v>1</v>
      </c>
      <c r="AC124" s="261">
        <v>1</v>
      </c>
      <c r="AZ124" s="261">
        <v>1</v>
      </c>
      <c r="BA124" s="261">
        <f>IF(AZ124=1,G124,0)</f>
        <v>0</v>
      </c>
      <c r="BB124" s="261">
        <f>IF(AZ124=2,G124,0)</f>
        <v>0</v>
      </c>
      <c r="BC124" s="261">
        <f>IF(AZ124=3,G124,0)</f>
        <v>0</v>
      </c>
      <c r="BD124" s="261">
        <f>IF(AZ124=4,G124,0)</f>
        <v>0</v>
      </c>
      <c r="BE124" s="261">
        <f>IF(AZ124=5,G124,0)</f>
        <v>0</v>
      </c>
      <c r="CA124" s="292">
        <v>1</v>
      </c>
      <c r="CB124" s="292">
        <v>1</v>
      </c>
    </row>
    <row r="125" spans="1:80">
      <c r="A125" s="301"/>
      <c r="B125" s="302"/>
      <c r="C125" s="303" t="s">
        <v>320</v>
      </c>
      <c r="D125" s="304"/>
      <c r="E125" s="304"/>
      <c r="F125" s="304"/>
      <c r="G125" s="305"/>
      <c r="I125" s="306"/>
      <c r="K125" s="306"/>
      <c r="L125" s="307" t="s">
        <v>320</v>
      </c>
      <c r="O125" s="292">
        <v>3</v>
      </c>
    </row>
    <row r="126" spans="1:80">
      <c r="A126" s="301"/>
      <c r="B126" s="308"/>
      <c r="C126" s="309" t="s">
        <v>538</v>
      </c>
      <c r="D126" s="310"/>
      <c r="E126" s="311">
        <v>1.5790999999999999</v>
      </c>
      <c r="F126" s="312"/>
      <c r="G126" s="313"/>
      <c r="H126" s="314"/>
      <c r="I126" s="306"/>
      <c r="J126" s="315"/>
      <c r="K126" s="306"/>
      <c r="M126" s="307" t="s">
        <v>538</v>
      </c>
      <c r="O126" s="292"/>
    </row>
    <row r="127" spans="1:80">
      <c r="A127" s="293">
        <v>38</v>
      </c>
      <c r="B127" s="294" t="s">
        <v>322</v>
      </c>
      <c r="C127" s="295" t="s">
        <v>323</v>
      </c>
      <c r="D127" s="296" t="s">
        <v>324</v>
      </c>
      <c r="E127" s="297">
        <v>6.6E-3</v>
      </c>
      <c r="F127" s="297">
        <v>0</v>
      </c>
      <c r="G127" s="298">
        <f>E127*F127</f>
        <v>0</v>
      </c>
      <c r="H127" s="299">
        <v>1.0217400000000001</v>
      </c>
      <c r="I127" s="300">
        <f>E127*H127</f>
        <v>6.743484000000001E-3</v>
      </c>
      <c r="J127" s="299">
        <v>0</v>
      </c>
      <c r="K127" s="300">
        <f>E127*J127</f>
        <v>0</v>
      </c>
      <c r="O127" s="292">
        <v>2</v>
      </c>
      <c r="AA127" s="261">
        <v>1</v>
      </c>
      <c r="AB127" s="261">
        <v>1</v>
      </c>
      <c r="AC127" s="261">
        <v>1</v>
      </c>
      <c r="AZ127" s="261">
        <v>1</v>
      </c>
      <c r="BA127" s="261">
        <f>IF(AZ127=1,G127,0)</f>
        <v>0</v>
      </c>
      <c r="BB127" s="261">
        <f>IF(AZ127=2,G127,0)</f>
        <v>0</v>
      </c>
      <c r="BC127" s="261">
        <f>IF(AZ127=3,G127,0)</f>
        <v>0</v>
      </c>
      <c r="BD127" s="261">
        <f>IF(AZ127=4,G127,0)</f>
        <v>0</v>
      </c>
      <c r="BE127" s="261">
        <f>IF(AZ127=5,G127,0)</f>
        <v>0</v>
      </c>
      <c r="CA127" s="292">
        <v>1</v>
      </c>
      <c r="CB127" s="292">
        <v>1</v>
      </c>
    </row>
    <row r="128" spans="1:80">
      <c r="A128" s="301"/>
      <c r="B128" s="302"/>
      <c r="C128" s="303"/>
      <c r="D128" s="304"/>
      <c r="E128" s="304"/>
      <c r="F128" s="304"/>
      <c r="G128" s="305"/>
      <c r="I128" s="306"/>
      <c r="K128" s="306"/>
      <c r="L128" s="307"/>
      <c r="O128" s="292">
        <v>3</v>
      </c>
    </row>
    <row r="129" spans="1:80">
      <c r="A129" s="301"/>
      <c r="B129" s="308"/>
      <c r="C129" s="309" t="s">
        <v>539</v>
      </c>
      <c r="D129" s="310"/>
      <c r="E129" s="311">
        <v>6.6E-3</v>
      </c>
      <c r="F129" s="312"/>
      <c r="G129" s="313"/>
      <c r="H129" s="314"/>
      <c r="I129" s="306"/>
      <c r="J129" s="315"/>
      <c r="K129" s="306"/>
      <c r="M129" s="307" t="s">
        <v>539</v>
      </c>
      <c r="O129" s="292"/>
    </row>
    <row r="130" spans="1:80">
      <c r="A130" s="316"/>
      <c r="B130" s="317" t="s">
        <v>99</v>
      </c>
      <c r="C130" s="318" t="s">
        <v>310</v>
      </c>
      <c r="D130" s="319"/>
      <c r="E130" s="320"/>
      <c r="F130" s="321"/>
      <c r="G130" s="322">
        <f>SUM(G118:G129)</f>
        <v>0</v>
      </c>
      <c r="H130" s="323"/>
      <c r="I130" s="324">
        <f>SUM(I118:I129)</f>
        <v>11.318968483999999</v>
      </c>
      <c r="J130" s="323"/>
      <c r="K130" s="324">
        <f>SUM(K118:K129)</f>
        <v>0</v>
      </c>
      <c r="O130" s="292">
        <v>4</v>
      </c>
      <c r="BA130" s="325">
        <f>SUM(BA118:BA129)</f>
        <v>0</v>
      </c>
      <c r="BB130" s="325">
        <f>SUM(BB118:BB129)</f>
        <v>0</v>
      </c>
      <c r="BC130" s="325">
        <f>SUM(BC118:BC129)</f>
        <v>0</v>
      </c>
      <c r="BD130" s="325">
        <f>SUM(BD118:BD129)</f>
        <v>0</v>
      </c>
      <c r="BE130" s="325">
        <f>SUM(BE118:BE129)</f>
        <v>0</v>
      </c>
    </row>
    <row r="131" spans="1:80">
      <c r="A131" s="282" t="s">
        <v>97</v>
      </c>
      <c r="B131" s="283" t="s">
        <v>326</v>
      </c>
      <c r="C131" s="284" t="s">
        <v>327</v>
      </c>
      <c r="D131" s="285"/>
      <c r="E131" s="286"/>
      <c r="F131" s="286"/>
      <c r="G131" s="287"/>
      <c r="H131" s="288"/>
      <c r="I131" s="289"/>
      <c r="J131" s="290"/>
      <c r="K131" s="291"/>
      <c r="O131" s="292">
        <v>1</v>
      </c>
    </row>
    <row r="132" spans="1:80" ht="22.5">
      <c r="A132" s="293">
        <v>39</v>
      </c>
      <c r="B132" s="294" t="s">
        <v>329</v>
      </c>
      <c r="C132" s="295" t="s">
        <v>330</v>
      </c>
      <c r="D132" s="296" t="s">
        <v>109</v>
      </c>
      <c r="E132" s="297">
        <v>0.34649999999999997</v>
      </c>
      <c r="F132" s="297">
        <v>0</v>
      </c>
      <c r="G132" s="298">
        <f>E132*F132</f>
        <v>0</v>
      </c>
      <c r="H132" s="299">
        <v>1.7671600000000001</v>
      </c>
      <c r="I132" s="300">
        <f>E132*H132</f>
        <v>0.61232093999999992</v>
      </c>
      <c r="J132" s="299">
        <v>0</v>
      </c>
      <c r="K132" s="300">
        <f>E132*J132</f>
        <v>0</v>
      </c>
      <c r="O132" s="292">
        <v>2</v>
      </c>
      <c r="AA132" s="261">
        <v>1</v>
      </c>
      <c r="AB132" s="261">
        <v>1</v>
      </c>
      <c r="AC132" s="261">
        <v>1</v>
      </c>
      <c r="AZ132" s="261">
        <v>1</v>
      </c>
      <c r="BA132" s="261">
        <f>IF(AZ132=1,G132,0)</f>
        <v>0</v>
      </c>
      <c r="BB132" s="261">
        <f>IF(AZ132=2,G132,0)</f>
        <v>0</v>
      </c>
      <c r="BC132" s="261">
        <f>IF(AZ132=3,G132,0)</f>
        <v>0</v>
      </c>
      <c r="BD132" s="261">
        <f>IF(AZ132=4,G132,0)</f>
        <v>0</v>
      </c>
      <c r="BE132" s="261">
        <f>IF(AZ132=5,G132,0)</f>
        <v>0</v>
      </c>
      <c r="CA132" s="292">
        <v>1</v>
      </c>
      <c r="CB132" s="292">
        <v>1</v>
      </c>
    </row>
    <row r="133" spans="1:80">
      <c r="A133" s="301"/>
      <c r="B133" s="302"/>
      <c r="C133" s="303" t="s">
        <v>331</v>
      </c>
      <c r="D133" s="304"/>
      <c r="E133" s="304"/>
      <c r="F133" s="304"/>
      <c r="G133" s="305"/>
      <c r="I133" s="306"/>
      <c r="K133" s="306"/>
      <c r="L133" s="307" t="s">
        <v>331</v>
      </c>
      <c r="O133" s="292">
        <v>3</v>
      </c>
    </row>
    <row r="134" spans="1:80">
      <c r="A134" s="301"/>
      <c r="B134" s="308"/>
      <c r="C134" s="309" t="s">
        <v>332</v>
      </c>
      <c r="D134" s="310"/>
      <c r="E134" s="311">
        <v>0.34649999999999997</v>
      </c>
      <c r="F134" s="312"/>
      <c r="G134" s="313"/>
      <c r="H134" s="314"/>
      <c r="I134" s="306"/>
      <c r="J134" s="315"/>
      <c r="K134" s="306"/>
      <c r="M134" s="307" t="s">
        <v>332</v>
      </c>
      <c r="O134" s="292"/>
    </row>
    <row r="135" spans="1:80">
      <c r="A135" s="316"/>
      <c r="B135" s="317" t="s">
        <v>99</v>
      </c>
      <c r="C135" s="318" t="s">
        <v>328</v>
      </c>
      <c r="D135" s="319"/>
      <c r="E135" s="320"/>
      <c r="F135" s="321"/>
      <c r="G135" s="322">
        <f>SUM(G131:G134)</f>
        <v>0</v>
      </c>
      <c r="H135" s="323"/>
      <c r="I135" s="324">
        <f>SUM(I131:I134)</f>
        <v>0.61232093999999992</v>
      </c>
      <c r="J135" s="323"/>
      <c r="K135" s="324">
        <f>SUM(K131:K134)</f>
        <v>0</v>
      </c>
      <c r="O135" s="292">
        <v>4</v>
      </c>
      <c r="BA135" s="325">
        <f>SUM(BA131:BA134)</f>
        <v>0</v>
      </c>
      <c r="BB135" s="325">
        <f>SUM(BB131:BB134)</f>
        <v>0</v>
      </c>
      <c r="BC135" s="325">
        <f>SUM(BC131:BC134)</f>
        <v>0</v>
      </c>
      <c r="BD135" s="325">
        <f>SUM(BD131:BD134)</f>
        <v>0</v>
      </c>
      <c r="BE135" s="325">
        <f>SUM(BE131:BE134)</f>
        <v>0</v>
      </c>
    </row>
    <row r="136" spans="1:80">
      <c r="A136" s="282" t="s">
        <v>97</v>
      </c>
      <c r="B136" s="283" t="s">
        <v>345</v>
      </c>
      <c r="C136" s="284" t="s">
        <v>346</v>
      </c>
      <c r="D136" s="285"/>
      <c r="E136" s="286"/>
      <c r="F136" s="286"/>
      <c r="G136" s="287"/>
      <c r="H136" s="288"/>
      <c r="I136" s="289"/>
      <c r="J136" s="290"/>
      <c r="K136" s="291"/>
      <c r="O136" s="292">
        <v>1</v>
      </c>
    </row>
    <row r="137" spans="1:80">
      <c r="A137" s="293">
        <v>40</v>
      </c>
      <c r="B137" s="294" t="s">
        <v>348</v>
      </c>
      <c r="C137" s="295" t="s">
        <v>349</v>
      </c>
      <c r="D137" s="296" t="s">
        <v>176</v>
      </c>
      <c r="E137" s="297">
        <v>15</v>
      </c>
      <c r="F137" s="297">
        <v>0</v>
      </c>
      <c r="G137" s="298">
        <f>E137*F137</f>
        <v>0</v>
      </c>
      <c r="H137" s="299">
        <v>0.60104000000000002</v>
      </c>
      <c r="I137" s="300">
        <f>E137*H137</f>
        <v>9.0156000000000009</v>
      </c>
      <c r="J137" s="299">
        <v>0</v>
      </c>
      <c r="K137" s="300">
        <f>E137*J137</f>
        <v>0</v>
      </c>
      <c r="O137" s="292">
        <v>2</v>
      </c>
      <c r="AA137" s="261">
        <v>1</v>
      </c>
      <c r="AB137" s="261">
        <v>1</v>
      </c>
      <c r="AC137" s="261">
        <v>1</v>
      </c>
      <c r="AZ137" s="261">
        <v>1</v>
      </c>
      <c r="BA137" s="261">
        <f>IF(AZ137=1,G137,0)</f>
        <v>0</v>
      </c>
      <c r="BB137" s="261">
        <f>IF(AZ137=2,G137,0)</f>
        <v>0</v>
      </c>
      <c r="BC137" s="261">
        <f>IF(AZ137=3,G137,0)</f>
        <v>0</v>
      </c>
      <c r="BD137" s="261">
        <f>IF(AZ137=4,G137,0)</f>
        <v>0</v>
      </c>
      <c r="BE137" s="261">
        <f>IF(AZ137=5,G137,0)</f>
        <v>0</v>
      </c>
      <c r="CA137" s="292">
        <v>1</v>
      </c>
      <c r="CB137" s="292">
        <v>1</v>
      </c>
    </row>
    <row r="138" spans="1:80">
      <c r="A138" s="301"/>
      <c r="B138" s="302"/>
      <c r="C138" s="303" t="s">
        <v>350</v>
      </c>
      <c r="D138" s="304"/>
      <c r="E138" s="304"/>
      <c r="F138" s="304"/>
      <c r="G138" s="305"/>
      <c r="I138" s="306"/>
      <c r="K138" s="306"/>
      <c r="L138" s="307" t="s">
        <v>350</v>
      </c>
      <c r="O138" s="292">
        <v>3</v>
      </c>
    </row>
    <row r="139" spans="1:80">
      <c r="A139" s="301"/>
      <c r="B139" s="308"/>
      <c r="C139" s="309" t="s">
        <v>726</v>
      </c>
      <c r="D139" s="310"/>
      <c r="E139" s="311">
        <v>15</v>
      </c>
      <c r="F139" s="312"/>
      <c r="G139" s="313"/>
      <c r="H139" s="314"/>
      <c r="I139" s="306"/>
      <c r="J139" s="315"/>
      <c r="K139" s="306"/>
      <c r="M139" s="307" t="s">
        <v>726</v>
      </c>
      <c r="O139" s="292"/>
    </row>
    <row r="140" spans="1:80">
      <c r="A140" s="316"/>
      <c r="B140" s="317" t="s">
        <v>99</v>
      </c>
      <c r="C140" s="318" t="s">
        <v>347</v>
      </c>
      <c r="D140" s="319"/>
      <c r="E140" s="320"/>
      <c r="F140" s="321"/>
      <c r="G140" s="322">
        <f>SUM(G136:G139)</f>
        <v>0</v>
      </c>
      <c r="H140" s="323"/>
      <c r="I140" s="324">
        <f>SUM(I136:I139)</f>
        <v>9.0156000000000009</v>
      </c>
      <c r="J140" s="323"/>
      <c r="K140" s="324">
        <f>SUM(K136:K139)</f>
        <v>0</v>
      </c>
      <c r="O140" s="292">
        <v>4</v>
      </c>
      <c r="BA140" s="325">
        <f>SUM(BA136:BA139)</f>
        <v>0</v>
      </c>
      <c r="BB140" s="325">
        <f>SUM(BB136:BB139)</f>
        <v>0</v>
      </c>
      <c r="BC140" s="325">
        <f>SUM(BC136:BC139)</f>
        <v>0</v>
      </c>
      <c r="BD140" s="325">
        <f>SUM(BD136:BD139)</f>
        <v>0</v>
      </c>
      <c r="BE140" s="325">
        <f>SUM(BE136:BE139)</f>
        <v>0</v>
      </c>
    </row>
    <row r="141" spans="1:80">
      <c r="A141" s="282" t="s">
        <v>97</v>
      </c>
      <c r="B141" s="283" t="s">
        <v>351</v>
      </c>
      <c r="C141" s="284" t="s">
        <v>352</v>
      </c>
      <c r="D141" s="285"/>
      <c r="E141" s="286"/>
      <c r="F141" s="286"/>
      <c r="G141" s="287"/>
      <c r="H141" s="288"/>
      <c r="I141" s="289"/>
      <c r="J141" s="290"/>
      <c r="K141" s="291"/>
      <c r="O141" s="292">
        <v>1</v>
      </c>
    </row>
    <row r="142" spans="1:80">
      <c r="A142" s="293">
        <v>41</v>
      </c>
      <c r="B142" s="294" t="s">
        <v>354</v>
      </c>
      <c r="C142" s="295" t="s">
        <v>355</v>
      </c>
      <c r="D142" s="296" t="s">
        <v>176</v>
      </c>
      <c r="E142" s="297">
        <v>15</v>
      </c>
      <c r="F142" s="297">
        <v>0</v>
      </c>
      <c r="G142" s="298">
        <f>E142*F142</f>
        <v>0</v>
      </c>
      <c r="H142" s="299">
        <v>7.3899999999999993E-2</v>
      </c>
      <c r="I142" s="300">
        <f>E142*H142</f>
        <v>1.1084999999999998</v>
      </c>
      <c r="J142" s="299">
        <v>0</v>
      </c>
      <c r="K142" s="300">
        <f>E142*J142</f>
        <v>0</v>
      </c>
      <c r="O142" s="292">
        <v>2</v>
      </c>
      <c r="AA142" s="261">
        <v>1</v>
      </c>
      <c r="AB142" s="261">
        <v>1</v>
      </c>
      <c r="AC142" s="261">
        <v>1</v>
      </c>
      <c r="AZ142" s="261">
        <v>1</v>
      </c>
      <c r="BA142" s="261">
        <f>IF(AZ142=1,G142,0)</f>
        <v>0</v>
      </c>
      <c r="BB142" s="261">
        <f>IF(AZ142=2,G142,0)</f>
        <v>0</v>
      </c>
      <c r="BC142" s="261">
        <f>IF(AZ142=3,G142,0)</f>
        <v>0</v>
      </c>
      <c r="BD142" s="261">
        <f>IF(AZ142=4,G142,0)</f>
        <v>0</v>
      </c>
      <c r="BE142" s="261">
        <f>IF(AZ142=5,G142,0)</f>
        <v>0</v>
      </c>
      <c r="CA142" s="292">
        <v>1</v>
      </c>
      <c r="CB142" s="292">
        <v>1</v>
      </c>
    </row>
    <row r="143" spans="1:80">
      <c r="A143" s="301"/>
      <c r="B143" s="302"/>
      <c r="C143" s="303" t="s">
        <v>727</v>
      </c>
      <c r="D143" s="304"/>
      <c r="E143" s="304"/>
      <c r="F143" s="304"/>
      <c r="G143" s="305"/>
      <c r="I143" s="306"/>
      <c r="K143" s="306"/>
      <c r="L143" s="307" t="s">
        <v>727</v>
      </c>
      <c r="O143" s="292">
        <v>3</v>
      </c>
    </row>
    <row r="144" spans="1:80">
      <c r="A144" s="301"/>
      <c r="B144" s="308"/>
      <c r="C144" s="309" t="s">
        <v>728</v>
      </c>
      <c r="D144" s="310"/>
      <c r="E144" s="311">
        <v>6.5</v>
      </c>
      <c r="F144" s="312"/>
      <c r="G144" s="313"/>
      <c r="H144" s="314"/>
      <c r="I144" s="306"/>
      <c r="J144" s="315"/>
      <c r="K144" s="306"/>
      <c r="M144" s="307" t="s">
        <v>728</v>
      </c>
      <c r="O144" s="292"/>
    </row>
    <row r="145" spans="1:80">
      <c r="A145" s="301"/>
      <c r="B145" s="308"/>
      <c r="C145" s="309" t="s">
        <v>729</v>
      </c>
      <c r="D145" s="310"/>
      <c r="E145" s="311">
        <v>8.5</v>
      </c>
      <c r="F145" s="312"/>
      <c r="G145" s="313"/>
      <c r="H145" s="314"/>
      <c r="I145" s="306"/>
      <c r="J145" s="315"/>
      <c r="K145" s="306"/>
      <c r="M145" s="307" t="s">
        <v>729</v>
      </c>
      <c r="O145" s="292"/>
    </row>
    <row r="146" spans="1:80">
      <c r="A146" s="293">
        <v>42</v>
      </c>
      <c r="B146" s="294" t="s">
        <v>357</v>
      </c>
      <c r="C146" s="295" t="s">
        <v>358</v>
      </c>
      <c r="D146" s="296" t="s">
        <v>190</v>
      </c>
      <c r="E146" s="297">
        <v>7</v>
      </c>
      <c r="F146" s="297">
        <v>0</v>
      </c>
      <c r="G146" s="298">
        <f>E146*F146</f>
        <v>0</v>
      </c>
      <c r="H146" s="299">
        <v>3.6000000000000002E-4</v>
      </c>
      <c r="I146" s="300">
        <f>E146*H146</f>
        <v>2.5200000000000001E-3</v>
      </c>
      <c r="J146" s="299">
        <v>0</v>
      </c>
      <c r="K146" s="300">
        <f>E146*J146</f>
        <v>0</v>
      </c>
      <c r="O146" s="292">
        <v>2</v>
      </c>
      <c r="AA146" s="261">
        <v>1</v>
      </c>
      <c r="AB146" s="261">
        <v>1</v>
      </c>
      <c r="AC146" s="261">
        <v>1</v>
      </c>
      <c r="AZ146" s="261">
        <v>1</v>
      </c>
      <c r="BA146" s="261">
        <f>IF(AZ146=1,G146,0)</f>
        <v>0</v>
      </c>
      <c r="BB146" s="261">
        <f>IF(AZ146=2,G146,0)</f>
        <v>0</v>
      </c>
      <c r="BC146" s="261">
        <f>IF(AZ146=3,G146,0)</f>
        <v>0</v>
      </c>
      <c r="BD146" s="261">
        <f>IF(AZ146=4,G146,0)</f>
        <v>0</v>
      </c>
      <c r="BE146" s="261">
        <f>IF(AZ146=5,G146,0)</f>
        <v>0</v>
      </c>
      <c r="CA146" s="292">
        <v>1</v>
      </c>
      <c r="CB146" s="292">
        <v>1</v>
      </c>
    </row>
    <row r="147" spans="1:80">
      <c r="A147" s="293">
        <v>43</v>
      </c>
      <c r="B147" s="294" t="s">
        <v>359</v>
      </c>
      <c r="C147" s="295" t="s">
        <v>360</v>
      </c>
      <c r="D147" s="296" t="s">
        <v>176</v>
      </c>
      <c r="E147" s="297">
        <v>8</v>
      </c>
      <c r="F147" s="297">
        <v>0</v>
      </c>
      <c r="G147" s="298">
        <f>E147*F147</f>
        <v>0</v>
      </c>
      <c r="H147" s="299">
        <v>0.17244999999999999</v>
      </c>
      <c r="I147" s="300">
        <f>E147*H147</f>
        <v>1.3795999999999999</v>
      </c>
      <c r="J147" s="299"/>
      <c r="K147" s="300">
        <f>E147*J147</f>
        <v>0</v>
      </c>
      <c r="O147" s="292">
        <v>2</v>
      </c>
      <c r="AA147" s="261">
        <v>3</v>
      </c>
      <c r="AB147" s="261">
        <v>1</v>
      </c>
      <c r="AC147" s="261">
        <v>592451170</v>
      </c>
      <c r="AZ147" s="261">
        <v>1</v>
      </c>
      <c r="BA147" s="261">
        <f>IF(AZ147=1,G147,0)</f>
        <v>0</v>
      </c>
      <c r="BB147" s="261">
        <f>IF(AZ147=2,G147,0)</f>
        <v>0</v>
      </c>
      <c r="BC147" s="261">
        <f>IF(AZ147=3,G147,0)</f>
        <v>0</v>
      </c>
      <c r="BD147" s="261">
        <f>IF(AZ147=4,G147,0)</f>
        <v>0</v>
      </c>
      <c r="BE147" s="261">
        <f>IF(AZ147=5,G147,0)</f>
        <v>0</v>
      </c>
      <c r="CA147" s="292">
        <v>3</v>
      </c>
      <c r="CB147" s="292">
        <v>1</v>
      </c>
    </row>
    <row r="148" spans="1:80">
      <c r="A148" s="301"/>
      <c r="B148" s="308"/>
      <c r="C148" s="309" t="s">
        <v>730</v>
      </c>
      <c r="D148" s="310"/>
      <c r="E148" s="311">
        <v>6.8250000000000002</v>
      </c>
      <c r="F148" s="312"/>
      <c r="G148" s="313"/>
      <c r="H148" s="314"/>
      <c r="I148" s="306"/>
      <c r="J148" s="315"/>
      <c r="K148" s="306"/>
      <c r="M148" s="307" t="s">
        <v>730</v>
      </c>
      <c r="O148" s="292"/>
    </row>
    <row r="149" spans="1:80">
      <c r="A149" s="301"/>
      <c r="B149" s="308"/>
      <c r="C149" s="309" t="s">
        <v>731</v>
      </c>
      <c r="D149" s="310"/>
      <c r="E149" s="311">
        <v>1.175</v>
      </c>
      <c r="F149" s="312"/>
      <c r="G149" s="313"/>
      <c r="H149" s="314"/>
      <c r="I149" s="306"/>
      <c r="J149" s="315"/>
      <c r="K149" s="306"/>
      <c r="M149" s="307" t="s">
        <v>731</v>
      </c>
      <c r="O149" s="292"/>
    </row>
    <row r="150" spans="1:80">
      <c r="A150" s="293">
        <v>44</v>
      </c>
      <c r="B150" s="294" t="s">
        <v>362</v>
      </c>
      <c r="C150" s="295" t="s">
        <v>363</v>
      </c>
      <c r="D150" s="296" t="s">
        <v>176</v>
      </c>
      <c r="E150" s="297">
        <v>2</v>
      </c>
      <c r="F150" s="297">
        <v>0</v>
      </c>
      <c r="G150" s="298">
        <f>E150*F150</f>
        <v>0</v>
      </c>
      <c r="H150" s="299">
        <v>0.1389</v>
      </c>
      <c r="I150" s="300">
        <f>E150*H150</f>
        <v>0.27779999999999999</v>
      </c>
      <c r="J150" s="299"/>
      <c r="K150" s="300">
        <f>E150*J150</f>
        <v>0</v>
      </c>
      <c r="O150" s="292">
        <v>2</v>
      </c>
      <c r="AA150" s="261">
        <v>3</v>
      </c>
      <c r="AB150" s="261">
        <v>1</v>
      </c>
      <c r="AC150" s="261">
        <v>592451210</v>
      </c>
      <c r="AZ150" s="261">
        <v>1</v>
      </c>
      <c r="BA150" s="261">
        <f>IF(AZ150=1,G150,0)</f>
        <v>0</v>
      </c>
      <c r="BB150" s="261">
        <f>IF(AZ150=2,G150,0)</f>
        <v>0</v>
      </c>
      <c r="BC150" s="261">
        <f>IF(AZ150=3,G150,0)</f>
        <v>0</v>
      </c>
      <c r="BD150" s="261">
        <f>IF(AZ150=4,G150,0)</f>
        <v>0</v>
      </c>
      <c r="BE150" s="261">
        <f>IF(AZ150=5,G150,0)</f>
        <v>0</v>
      </c>
      <c r="CA150" s="292">
        <v>3</v>
      </c>
      <c r="CB150" s="292">
        <v>1</v>
      </c>
    </row>
    <row r="151" spans="1:80">
      <c r="A151" s="301"/>
      <c r="B151" s="302"/>
      <c r="C151" s="303" t="s">
        <v>732</v>
      </c>
      <c r="D151" s="304"/>
      <c r="E151" s="304"/>
      <c r="F151" s="304"/>
      <c r="G151" s="305"/>
      <c r="I151" s="306"/>
      <c r="K151" s="306"/>
      <c r="L151" s="307" t="s">
        <v>732</v>
      </c>
      <c r="O151" s="292">
        <v>3</v>
      </c>
    </row>
    <row r="152" spans="1:80">
      <c r="A152" s="301"/>
      <c r="B152" s="308"/>
      <c r="C152" s="309" t="s">
        <v>733</v>
      </c>
      <c r="D152" s="310"/>
      <c r="E152" s="311">
        <v>1.7170000000000001</v>
      </c>
      <c r="F152" s="312"/>
      <c r="G152" s="313"/>
      <c r="H152" s="314"/>
      <c r="I152" s="306"/>
      <c r="J152" s="315"/>
      <c r="K152" s="306"/>
      <c r="M152" s="307" t="s">
        <v>733</v>
      </c>
      <c r="O152" s="292"/>
    </row>
    <row r="153" spans="1:80">
      <c r="A153" s="301"/>
      <c r="B153" s="308"/>
      <c r="C153" s="309" t="s">
        <v>734</v>
      </c>
      <c r="D153" s="310"/>
      <c r="E153" s="311">
        <v>0.28299999999999997</v>
      </c>
      <c r="F153" s="312"/>
      <c r="G153" s="313"/>
      <c r="H153" s="314"/>
      <c r="I153" s="306"/>
      <c r="J153" s="315"/>
      <c r="K153" s="306"/>
      <c r="M153" s="307" t="s">
        <v>734</v>
      </c>
      <c r="O153" s="292"/>
    </row>
    <row r="154" spans="1:80">
      <c r="A154" s="316"/>
      <c r="B154" s="317" t="s">
        <v>99</v>
      </c>
      <c r="C154" s="318" t="s">
        <v>353</v>
      </c>
      <c r="D154" s="319"/>
      <c r="E154" s="320"/>
      <c r="F154" s="321"/>
      <c r="G154" s="322">
        <f>SUM(G141:G153)</f>
        <v>0</v>
      </c>
      <c r="H154" s="323"/>
      <c r="I154" s="324">
        <f>SUM(I141:I153)</f>
        <v>2.7684199999999999</v>
      </c>
      <c r="J154" s="323"/>
      <c r="K154" s="324">
        <f>SUM(K141:K153)</f>
        <v>0</v>
      </c>
      <c r="O154" s="292">
        <v>4</v>
      </c>
      <c r="BA154" s="325">
        <f>SUM(BA141:BA153)</f>
        <v>0</v>
      </c>
      <c r="BB154" s="325">
        <f>SUM(BB141:BB153)</f>
        <v>0</v>
      </c>
      <c r="BC154" s="325">
        <f>SUM(BC141:BC153)</f>
        <v>0</v>
      </c>
      <c r="BD154" s="325">
        <f>SUM(BD141:BD153)</f>
        <v>0</v>
      </c>
      <c r="BE154" s="325">
        <f>SUM(BE141:BE153)</f>
        <v>0</v>
      </c>
    </row>
    <row r="155" spans="1:80">
      <c r="A155" s="282" t="s">
        <v>97</v>
      </c>
      <c r="B155" s="283" t="s">
        <v>365</v>
      </c>
      <c r="C155" s="284" t="s">
        <v>366</v>
      </c>
      <c r="D155" s="285"/>
      <c r="E155" s="286"/>
      <c r="F155" s="286"/>
      <c r="G155" s="287"/>
      <c r="H155" s="288"/>
      <c r="I155" s="289"/>
      <c r="J155" s="290"/>
      <c r="K155" s="291"/>
      <c r="O155" s="292">
        <v>1</v>
      </c>
    </row>
    <row r="156" spans="1:80" ht="22.5">
      <c r="A156" s="293">
        <v>45</v>
      </c>
      <c r="B156" s="294" t="s">
        <v>368</v>
      </c>
      <c r="C156" s="295" t="s">
        <v>369</v>
      </c>
      <c r="D156" s="296" t="s">
        <v>181</v>
      </c>
      <c r="E156" s="297">
        <v>2</v>
      </c>
      <c r="F156" s="297">
        <v>0</v>
      </c>
      <c r="G156" s="298">
        <f>E156*F156</f>
        <v>0</v>
      </c>
      <c r="H156" s="299">
        <v>3.5619999999999999E-2</v>
      </c>
      <c r="I156" s="300">
        <f>E156*H156</f>
        <v>7.1239999999999998E-2</v>
      </c>
      <c r="J156" s="299">
        <v>0</v>
      </c>
      <c r="K156" s="300">
        <f>E156*J156</f>
        <v>0</v>
      </c>
      <c r="O156" s="292">
        <v>2</v>
      </c>
      <c r="AA156" s="261">
        <v>1</v>
      </c>
      <c r="AB156" s="261">
        <v>1</v>
      </c>
      <c r="AC156" s="261">
        <v>1</v>
      </c>
      <c r="AZ156" s="261">
        <v>1</v>
      </c>
      <c r="BA156" s="261">
        <f>IF(AZ156=1,G156,0)</f>
        <v>0</v>
      </c>
      <c r="BB156" s="261">
        <f>IF(AZ156=2,G156,0)</f>
        <v>0</v>
      </c>
      <c r="BC156" s="261">
        <f>IF(AZ156=3,G156,0)</f>
        <v>0</v>
      </c>
      <c r="BD156" s="261">
        <f>IF(AZ156=4,G156,0)</f>
        <v>0</v>
      </c>
      <c r="BE156" s="261">
        <f>IF(AZ156=5,G156,0)</f>
        <v>0</v>
      </c>
      <c r="CA156" s="292">
        <v>1</v>
      </c>
      <c r="CB156" s="292">
        <v>1</v>
      </c>
    </row>
    <row r="157" spans="1:80">
      <c r="A157" s="301"/>
      <c r="B157" s="302"/>
      <c r="C157" s="303" t="s">
        <v>370</v>
      </c>
      <c r="D157" s="304"/>
      <c r="E157" s="304"/>
      <c r="F157" s="304"/>
      <c r="G157" s="305"/>
      <c r="I157" s="306"/>
      <c r="K157" s="306"/>
      <c r="L157" s="307" t="s">
        <v>370</v>
      </c>
      <c r="O157" s="292">
        <v>3</v>
      </c>
    </row>
    <row r="158" spans="1:80">
      <c r="A158" s="316"/>
      <c r="B158" s="317" t="s">
        <v>99</v>
      </c>
      <c r="C158" s="318" t="s">
        <v>367</v>
      </c>
      <c r="D158" s="319"/>
      <c r="E158" s="320"/>
      <c r="F158" s="321"/>
      <c r="G158" s="322">
        <f>SUM(G155:G157)</f>
        <v>0</v>
      </c>
      <c r="H158" s="323"/>
      <c r="I158" s="324">
        <f>SUM(I155:I157)</f>
        <v>7.1239999999999998E-2</v>
      </c>
      <c r="J158" s="323"/>
      <c r="K158" s="324">
        <f>SUM(K155:K157)</f>
        <v>0</v>
      </c>
      <c r="O158" s="292">
        <v>4</v>
      </c>
      <c r="BA158" s="325">
        <f>SUM(BA155:BA157)</f>
        <v>0</v>
      </c>
      <c r="BB158" s="325">
        <f>SUM(BB155:BB157)</f>
        <v>0</v>
      </c>
      <c r="BC158" s="325">
        <f>SUM(BC155:BC157)</f>
        <v>0</v>
      </c>
      <c r="BD158" s="325">
        <f>SUM(BD155:BD157)</f>
        <v>0</v>
      </c>
      <c r="BE158" s="325">
        <f>SUM(BE155:BE157)</f>
        <v>0</v>
      </c>
    </row>
    <row r="159" spans="1:80">
      <c r="A159" s="282" t="s">
        <v>97</v>
      </c>
      <c r="B159" s="283" t="s">
        <v>371</v>
      </c>
      <c r="C159" s="284" t="s">
        <v>372</v>
      </c>
      <c r="D159" s="285"/>
      <c r="E159" s="286"/>
      <c r="F159" s="286"/>
      <c r="G159" s="287"/>
      <c r="H159" s="288"/>
      <c r="I159" s="289"/>
      <c r="J159" s="290"/>
      <c r="K159" s="291"/>
      <c r="O159" s="292">
        <v>1</v>
      </c>
    </row>
    <row r="160" spans="1:80">
      <c r="A160" s="293">
        <v>46</v>
      </c>
      <c r="B160" s="294" t="s">
        <v>374</v>
      </c>
      <c r="C160" s="295" t="s">
        <v>375</v>
      </c>
      <c r="D160" s="296" t="s">
        <v>176</v>
      </c>
      <c r="E160" s="297">
        <v>31.27</v>
      </c>
      <c r="F160" s="297">
        <v>0</v>
      </c>
      <c r="G160" s="298">
        <f>E160*F160</f>
        <v>0</v>
      </c>
      <c r="H160" s="299">
        <v>2.2000000000000001E-4</v>
      </c>
      <c r="I160" s="300">
        <f>E160*H160</f>
        <v>6.8793999999999999E-3</v>
      </c>
      <c r="J160" s="299">
        <v>0</v>
      </c>
      <c r="K160" s="300">
        <f>E160*J160</f>
        <v>0</v>
      </c>
      <c r="O160" s="292">
        <v>2</v>
      </c>
      <c r="AA160" s="261">
        <v>1</v>
      </c>
      <c r="AB160" s="261">
        <v>1</v>
      </c>
      <c r="AC160" s="261">
        <v>1</v>
      </c>
      <c r="AZ160" s="261">
        <v>1</v>
      </c>
      <c r="BA160" s="261">
        <f>IF(AZ160=1,G160,0)</f>
        <v>0</v>
      </c>
      <c r="BB160" s="261">
        <f>IF(AZ160=2,G160,0)</f>
        <v>0</v>
      </c>
      <c r="BC160" s="261">
        <f>IF(AZ160=3,G160,0)</f>
        <v>0</v>
      </c>
      <c r="BD160" s="261">
        <f>IF(AZ160=4,G160,0)</f>
        <v>0</v>
      </c>
      <c r="BE160" s="261">
        <f>IF(AZ160=5,G160,0)</f>
        <v>0</v>
      </c>
      <c r="CA160" s="292">
        <v>1</v>
      </c>
      <c r="CB160" s="292">
        <v>1</v>
      </c>
    </row>
    <row r="161" spans="1:80">
      <c r="A161" s="301"/>
      <c r="B161" s="308"/>
      <c r="C161" s="309" t="s">
        <v>544</v>
      </c>
      <c r="D161" s="310"/>
      <c r="E161" s="311">
        <v>15.635</v>
      </c>
      <c r="F161" s="312"/>
      <c r="G161" s="313"/>
      <c r="H161" s="314"/>
      <c r="I161" s="306"/>
      <c r="J161" s="315"/>
      <c r="K161" s="306"/>
      <c r="M161" s="307" t="s">
        <v>544</v>
      </c>
      <c r="O161" s="292"/>
    </row>
    <row r="162" spans="1:80">
      <c r="A162" s="301"/>
      <c r="B162" s="308"/>
      <c r="C162" s="309" t="s">
        <v>545</v>
      </c>
      <c r="D162" s="310"/>
      <c r="E162" s="311">
        <v>15.635</v>
      </c>
      <c r="F162" s="312"/>
      <c r="G162" s="313"/>
      <c r="H162" s="314"/>
      <c r="I162" s="306"/>
      <c r="J162" s="315"/>
      <c r="K162" s="306"/>
      <c r="M162" s="307" t="s">
        <v>545</v>
      </c>
      <c r="O162" s="292"/>
    </row>
    <row r="163" spans="1:80">
      <c r="A163" s="316"/>
      <c r="B163" s="317" t="s">
        <v>99</v>
      </c>
      <c r="C163" s="318" t="s">
        <v>373</v>
      </c>
      <c r="D163" s="319"/>
      <c r="E163" s="320"/>
      <c r="F163" s="321"/>
      <c r="G163" s="322">
        <f>SUM(G159:G162)</f>
        <v>0</v>
      </c>
      <c r="H163" s="323"/>
      <c r="I163" s="324">
        <f>SUM(I159:I162)</f>
        <v>6.8793999999999999E-3</v>
      </c>
      <c r="J163" s="323"/>
      <c r="K163" s="324">
        <f>SUM(K159:K162)</f>
        <v>0</v>
      </c>
      <c r="O163" s="292">
        <v>4</v>
      </c>
      <c r="BA163" s="325">
        <f>SUM(BA159:BA162)</f>
        <v>0</v>
      </c>
      <c r="BB163" s="325">
        <f>SUM(BB159:BB162)</f>
        <v>0</v>
      </c>
      <c r="BC163" s="325">
        <f>SUM(BC159:BC162)</f>
        <v>0</v>
      </c>
      <c r="BD163" s="325">
        <f>SUM(BD159:BD162)</f>
        <v>0</v>
      </c>
      <c r="BE163" s="325">
        <f>SUM(BE159:BE162)</f>
        <v>0</v>
      </c>
    </row>
    <row r="164" spans="1:80">
      <c r="A164" s="282" t="s">
        <v>97</v>
      </c>
      <c r="B164" s="283" t="s">
        <v>384</v>
      </c>
      <c r="C164" s="284" t="s">
        <v>385</v>
      </c>
      <c r="D164" s="285"/>
      <c r="E164" s="286"/>
      <c r="F164" s="286"/>
      <c r="G164" s="287"/>
      <c r="H164" s="288"/>
      <c r="I164" s="289"/>
      <c r="J164" s="290"/>
      <c r="K164" s="291"/>
      <c r="O164" s="292">
        <v>1</v>
      </c>
    </row>
    <row r="165" spans="1:80">
      <c r="A165" s="293">
        <v>47</v>
      </c>
      <c r="B165" s="294" t="s">
        <v>387</v>
      </c>
      <c r="C165" s="295" t="s">
        <v>388</v>
      </c>
      <c r="D165" s="296" t="s">
        <v>190</v>
      </c>
      <c r="E165" s="297">
        <v>7</v>
      </c>
      <c r="F165" s="297">
        <v>0</v>
      </c>
      <c r="G165" s="298">
        <f>E165*F165</f>
        <v>0</v>
      </c>
      <c r="H165" s="299">
        <v>3.6999999999999999E-4</v>
      </c>
      <c r="I165" s="300">
        <f>E165*H165</f>
        <v>2.5899999999999999E-3</v>
      </c>
      <c r="J165" s="299">
        <v>0</v>
      </c>
      <c r="K165" s="300">
        <f>E165*J165</f>
        <v>0</v>
      </c>
      <c r="O165" s="292">
        <v>2</v>
      </c>
      <c r="AA165" s="261">
        <v>1</v>
      </c>
      <c r="AB165" s="261">
        <v>1</v>
      </c>
      <c r="AC165" s="261">
        <v>1</v>
      </c>
      <c r="AZ165" s="261">
        <v>1</v>
      </c>
      <c r="BA165" s="261">
        <f>IF(AZ165=1,G165,0)</f>
        <v>0</v>
      </c>
      <c r="BB165" s="261">
        <f>IF(AZ165=2,G165,0)</f>
        <v>0</v>
      </c>
      <c r="BC165" s="261">
        <f>IF(AZ165=3,G165,0)</f>
        <v>0</v>
      </c>
      <c r="BD165" s="261">
        <f>IF(AZ165=4,G165,0)</f>
        <v>0</v>
      </c>
      <c r="BE165" s="261">
        <f>IF(AZ165=5,G165,0)</f>
        <v>0</v>
      </c>
      <c r="CA165" s="292">
        <v>1</v>
      </c>
      <c r="CB165" s="292">
        <v>1</v>
      </c>
    </row>
    <row r="166" spans="1:80">
      <c r="A166" s="293">
        <v>48</v>
      </c>
      <c r="B166" s="294" t="s">
        <v>390</v>
      </c>
      <c r="C166" s="295" t="s">
        <v>391</v>
      </c>
      <c r="D166" s="296" t="s">
        <v>190</v>
      </c>
      <c r="E166" s="297">
        <v>16</v>
      </c>
      <c r="F166" s="297">
        <v>0</v>
      </c>
      <c r="G166" s="298">
        <f>E166*F166</f>
        <v>0</v>
      </c>
      <c r="H166" s="299">
        <v>0.188</v>
      </c>
      <c r="I166" s="300">
        <f>E166*H166</f>
        <v>3.008</v>
      </c>
      <c r="J166" s="299">
        <v>0</v>
      </c>
      <c r="K166" s="300">
        <f>E166*J166</f>
        <v>0</v>
      </c>
      <c r="O166" s="292">
        <v>2</v>
      </c>
      <c r="AA166" s="261">
        <v>1</v>
      </c>
      <c r="AB166" s="261">
        <v>1</v>
      </c>
      <c r="AC166" s="261">
        <v>1</v>
      </c>
      <c r="AZ166" s="261">
        <v>1</v>
      </c>
      <c r="BA166" s="261">
        <f>IF(AZ166=1,G166,0)</f>
        <v>0</v>
      </c>
      <c r="BB166" s="261">
        <f>IF(AZ166=2,G166,0)</f>
        <v>0</v>
      </c>
      <c r="BC166" s="261">
        <f>IF(AZ166=3,G166,0)</f>
        <v>0</v>
      </c>
      <c r="BD166" s="261">
        <f>IF(AZ166=4,G166,0)</f>
        <v>0</v>
      </c>
      <c r="BE166" s="261">
        <f>IF(AZ166=5,G166,0)</f>
        <v>0</v>
      </c>
      <c r="CA166" s="292">
        <v>1</v>
      </c>
      <c r="CB166" s="292">
        <v>1</v>
      </c>
    </row>
    <row r="167" spans="1:80">
      <c r="A167" s="301"/>
      <c r="B167" s="308"/>
      <c r="C167" s="309" t="s">
        <v>735</v>
      </c>
      <c r="D167" s="310"/>
      <c r="E167" s="311">
        <v>16</v>
      </c>
      <c r="F167" s="312"/>
      <c r="G167" s="313"/>
      <c r="H167" s="314"/>
      <c r="I167" s="306"/>
      <c r="J167" s="315"/>
      <c r="K167" s="306"/>
      <c r="M167" s="307" t="s">
        <v>735</v>
      </c>
      <c r="O167" s="292"/>
    </row>
    <row r="168" spans="1:80">
      <c r="A168" s="293">
        <v>49</v>
      </c>
      <c r="B168" s="294" t="s">
        <v>393</v>
      </c>
      <c r="C168" s="295" t="s">
        <v>394</v>
      </c>
      <c r="D168" s="296" t="s">
        <v>109</v>
      </c>
      <c r="E168" s="297">
        <v>0.56000000000000005</v>
      </c>
      <c r="F168" s="297">
        <v>0</v>
      </c>
      <c r="G168" s="298">
        <f>E168*F168</f>
        <v>0</v>
      </c>
      <c r="H168" s="299">
        <v>2.5249999999999999</v>
      </c>
      <c r="I168" s="300">
        <f>E168*H168</f>
        <v>1.4140000000000001</v>
      </c>
      <c r="J168" s="299">
        <v>0</v>
      </c>
      <c r="K168" s="300">
        <f>E168*J168</f>
        <v>0</v>
      </c>
      <c r="O168" s="292">
        <v>2</v>
      </c>
      <c r="AA168" s="261">
        <v>1</v>
      </c>
      <c r="AB168" s="261">
        <v>1</v>
      </c>
      <c r="AC168" s="261">
        <v>1</v>
      </c>
      <c r="AZ168" s="261">
        <v>1</v>
      </c>
      <c r="BA168" s="261">
        <f>IF(AZ168=1,G168,0)</f>
        <v>0</v>
      </c>
      <c r="BB168" s="261">
        <f>IF(AZ168=2,G168,0)</f>
        <v>0</v>
      </c>
      <c r="BC168" s="261">
        <f>IF(AZ168=3,G168,0)</f>
        <v>0</v>
      </c>
      <c r="BD168" s="261">
        <f>IF(AZ168=4,G168,0)</f>
        <v>0</v>
      </c>
      <c r="BE168" s="261">
        <f>IF(AZ168=5,G168,0)</f>
        <v>0</v>
      </c>
      <c r="CA168" s="292">
        <v>1</v>
      </c>
      <c r="CB168" s="292">
        <v>1</v>
      </c>
    </row>
    <row r="169" spans="1:80">
      <c r="A169" s="301"/>
      <c r="B169" s="302"/>
      <c r="C169" s="303" t="s">
        <v>395</v>
      </c>
      <c r="D169" s="304"/>
      <c r="E169" s="304"/>
      <c r="F169" s="304"/>
      <c r="G169" s="305"/>
      <c r="I169" s="306"/>
      <c r="K169" s="306"/>
      <c r="L169" s="307" t="s">
        <v>395</v>
      </c>
      <c r="O169" s="292">
        <v>3</v>
      </c>
    </row>
    <row r="170" spans="1:80">
      <c r="A170" s="301"/>
      <c r="B170" s="308"/>
      <c r="C170" s="309" t="s">
        <v>736</v>
      </c>
      <c r="D170" s="310"/>
      <c r="E170" s="311">
        <v>0.56000000000000005</v>
      </c>
      <c r="F170" s="312"/>
      <c r="G170" s="313"/>
      <c r="H170" s="314"/>
      <c r="I170" s="306"/>
      <c r="J170" s="315"/>
      <c r="K170" s="306"/>
      <c r="M170" s="307" t="s">
        <v>736</v>
      </c>
      <c r="O170" s="292"/>
    </row>
    <row r="171" spans="1:80">
      <c r="A171" s="293">
        <v>50</v>
      </c>
      <c r="B171" s="294" t="s">
        <v>397</v>
      </c>
      <c r="C171" s="295" t="s">
        <v>398</v>
      </c>
      <c r="D171" s="296" t="s">
        <v>181</v>
      </c>
      <c r="E171" s="297">
        <v>15.15</v>
      </c>
      <c r="F171" s="297">
        <v>0</v>
      </c>
      <c r="G171" s="298">
        <f>E171*F171</f>
        <v>0</v>
      </c>
      <c r="H171" s="299">
        <v>4.5999999999999999E-2</v>
      </c>
      <c r="I171" s="300">
        <f>E171*H171</f>
        <v>0.69689999999999996</v>
      </c>
      <c r="J171" s="299"/>
      <c r="K171" s="300">
        <f>E171*J171</f>
        <v>0</v>
      </c>
      <c r="O171" s="292">
        <v>2</v>
      </c>
      <c r="AA171" s="261">
        <v>3</v>
      </c>
      <c r="AB171" s="261">
        <v>1</v>
      </c>
      <c r="AC171" s="261">
        <v>59217420</v>
      </c>
      <c r="AZ171" s="261">
        <v>1</v>
      </c>
      <c r="BA171" s="261">
        <f>IF(AZ171=1,G171,0)</f>
        <v>0</v>
      </c>
      <c r="BB171" s="261">
        <f>IF(AZ171=2,G171,0)</f>
        <v>0</v>
      </c>
      <c r="BC171" s="261">
        <f>IF(AZ171=3,G171,0)</f>
        <v>0</v>
      </c>
      <c r="BD171" s="261">
        <f>IF(AZ171=4,G171,0)</f>
        <v>0</v>
      </c>
      <c r="BE171" s="261">
        <f>IF(AZ171=5,G171,0)</f>
        <v>0</v>
      </c>
      <c r="CA171" s="292">
        <v>3</v>
      </c>
      <c r="CB171" s="292">
        <v>1</v>
      </c>
    </row>
    <row r="172" spans="1:80">
      <c r="A172" s="301"/>
      <c r="B172" s="308"/>
      <c r="C172" s="309" t="s">
        <v>737</v>
      </c>
      <c r="D172" s="310"/>
      <c r="E172" s="311">
        <v>15.15</v>
      </c>
      <c r="F172" s="312"/>
      <c r="G172" s="313"/>
      <c r="H172" s="314"/>
      <c r="I172" s="306"/>
      <c r="J172" s="315"/>
      <c r="K172" s="306"/>
      <c r="M172" s="307" t="s">
        <v>737</v>
      </c>
      <c r="O172" s="292"/>
    </row>
    <row r="173" spans="1:80">
      <c r="A173" s="293">
        <v>51</v>
      </c>
      <c r="B173" s="294" t="s">
        <v>552</v>
      </c>
      <c r="C173" s="295" t="s">
        <v>553</v>
      </c>
      <c r="D173" s="296" t="s">
        <v>181</v>
      </c>
      <c r="E173" s="297">
        <v>2.02</v>
      </c>
      <c r="F173" s="297">
        <v>0</v>
      </c>
      <c r="G173" s="298">
        <f>E173*F173</f>
        <v>0</v>
      </c>
      <c r="H173" s="299">
        <v>2.2499999999999999E-2</v>
      </c>
      <c r="I173" s="300">
        <f>E173*H173</f>
        <v>4.5449999999999997E-2</v>
      </c>
      <c r="J173" s="299"/>
      <c r="K173" s="300">
        <f>E173*J173</f>
        <v>0</v>
      </c>
      <c r="O173" s="292">
        <v>2</v>
      </c>
      <c r="AA173" s="261">
        <v>3</v>
      </c>
      <c r="AB173" s="261">
        <v>10</v>
      </c>
      <c r="AC173" s="261">
        <v>592174231</v>
      </c>
      <c r="AZ173" s="261">
        <v>1</v>
      </c>
      <c r="BA173" s="261">
        <f>IF(AZ173=1,G173,0)</f>
        <v>0</v>
      </c>
      <c r="BB173" s="261">
        <f>IF(AZ173=2,G173,0)</f>
        <v>0</v>
      </c>
      <c r="BC173" s="261">
        <f>IF(AZ173=3,G173,0)</f>
        <v>0</v>
      </c>
      <c r="BD173" s="261">
        <f>IF(AZ173=4,G173,0)</f>
        <v>0</v>
      </c>
      <c r="BE173" s="261">
        <f>IF(AZ173=5,G173,0)</f>
        <v>0</v>
      </c>
      <c r="CA173" s="292">
        <v>3</v>
      </c>
      <c r="CB173" s="292">
        <v>10</v>
      </c>
    </row>
    <row r="174" spans="1:80">
      <c r="A174" s="301"/>
      <c r="B174" s="308"/>
      <c r="C174" s="309" t="s">
        <v>700</v>
      </c>
      <c r="D174" s="310"/>
      <c r="E174" s="311">
        <v>2.02</v>
      </c>
      <c r="F174" s="312"/>
      <c r="G174" s="313"/>
      <c r="H174" s="314"/>
      <c r="I174" s="306"/>
      <c r="J174" s="315"/>
      <c r="K174" s="306"/>
      <c r="M174" s="307" t="s">
        <v>700</v>
      </c>
      <c r="O174" s="292"/>
    </row>
    <row r="175" spans="1:80">
      <c r="A175" s="316"/>
      <c r="B175" s="317" t="s">
        <v>99</v>
      </c>
      <c r="C175" s="318" t="s">
        <v>386</v>
      </c>
      <c r="D175" s="319"/>
      <c r="E175" s="320"/>
      <c r="F175" s="321"/>
      <c r="G175" s="322">
        <f>SUM(G164:G174)</f>
        <v>0</v>
      </c>
      <c r="H175" s="323"/>
      <c r="I175" s="324">
        <f>SUM(I164:I174)</f>
        <v>5.1669400000000003</v>
      </c>
      <c r="J175" s="323"/>
      <c r="K175" s="324">
        <f>SUM(K164:K174)</f>
        <v>0</v>
      </c>
      <c r="O175" s="292">
        <v>4</v>
      </c>
      <c r="BA175" s="325">
        <f>SUM(BA164:BA174)</f>
        <v>0</v>
      </c>
      <c r="BB175" s="325">
        <f>SUM(BB164:BB174)</f>
        <v>0</v>
      </c>
      <c r="BC175" s="325">
        <f>SUM(BC164:BC174)</f>
        <v>0</v>
      </c>
      <c r="BD175" s="325">
        <f>SUM(BD164:BD174)</f>
        <v>0</v>
      </c>
      <c r="BE175" s="325">
        <f>SUM(BE164:BE174)</f>
        <v>0</v>
      </c>
    </row>
    <row r="176" spans="1:80">
      <c r="A176" s="282" t="s">
        <v>97</v>
      </c>
      <c r="B176" s="283" t="s">
        <v>403</v>
      </c>
      <c r="C176" s="284" t="s">
        <v>404</v>
      </c>
      <c r="D176" s="285"/>
      <c r="E176" s="286"/>
      <c r="F176" s="286"/>
      <c r="G176" s="287"/>
      <c r="H176" s="288"/>
      <c r="I176" s="289"/>
      <c r="J176" s="290"/>
      <c r="K176" s="291"/>
      <c r="O176" s="292">
        <v>1</v>
      </c>
    </row>
    <row r="177" spans="1:80">
      <c r="A177" s="293">
        <v>52</v>
      </c>
      <c r="B177" s="294" t="s">
        <v>406</v>
      </c>
      <c r="C177" s="295" t="s">
        <v>407</v>
      </c>
      <c r="D177" s="296" t="s">
        <v>408</v>
      </c>
      <c r="E177" s="297">
        <v>8</v>
      </c>
      <c r="F177" s="297">
        <v>0</v>
      </c>
      <c r="G177" s="298">
        <f>E177*F177</f>
        <v>0</v>
      </c>
      <c r="H177" s="299"/>
      <c r="I177" s="300">
        <f>E177*H177</f>
        <v>0</v>
      </c>
      <c r="J177" s="299"/>
      <c r="K177" s="300">
        <f>E177*J177</f>
        <v>0</v>
      </c>
      <c r="O177" s="292">
        <v>2</v>
      </c>
      <c r="AA177" s="261">
        <v>6</v>
      </c>
      <c r="AB177" s="261">
        <v>1</v>
      </c>
      <c r="AC177" s="261">
        <v>171156610600</v>
      </c>
      <c r="AZ177" s="261">
        <v>1</v>
      </c>
      <c r="BA177" s="261">
        <f>IF(AZ177=1,G177,0)</f>
        <v>0</v>
      </c>
      <c r="BB177" s="261">
        <f>IF(AZ177=2,G177,0)</f>
        <v>0</v>
      </c>
      <c r="BC177" s="261">
        <f>IF(AZ177=3,G177,0)</f>
        <v>0</v>
      </c>
      <c r="BD177" s="261">
        <f>IF(AZ177=4,G177,0)</f>
        <v>0</v>
      </c>
      <c r="BE177" s="261">
        <f>IF(AZ177=5,G177,0)</f>
        <v>0</v>
      </c>
      <c r="CA177" s="292">
        <v>6</v>
      </c>
      <c r="CB177" s="292">
        <v>1</v>
      </c>
    </row>
    <row r="178" spans="1:80">
      <c r="A178" s="301"/>
      <c r="B178" s="302"/>
      <c r="C178" s="303"/>
      <c r="D178" s="304"/>
      <c r="E178" s="304"/>
      <c r="F178" s="304"/>
      <c r="G178" s="305"/>
      <c r="I178" s="306"/>
      <c r="K178" s="306"/>
      <c r="L178" s="307"/>
      <c r="O178" s="292">
        <v>3</v>
      </c>
    </row>
    <row r="179" spans="1:80">
      <c r="A179" s="316"/>
      <c r="B179" s="317" t="s">
        <v>99</v>
      </c>
      <c r="C179" s="318" t="s">
        <v>405</v>
      </c>
      <c r="D179" s="319"/>
      <c r="E179" s="320"/>
      <c r="F179" s="321"/>
      <c r="G179" s="322">
        <f>SUM(G176:G178)</f>
        <v>0</v>
      </c>
      <c r="H179" s="323"/>
      <c r="I179" s="324">
        <f>SUM(I176:I178)</f>
        <v>0</v>
      </c>
      <c r="J179" s="323"/>
      <c r="K179" s="324">
        <f>SUM(K176:K178)</f>
        <v>0</v>
      </c>
      <c r="O179" s="292">
        <v>4</v>
      </c>
      <c r="BA179" s="325">
        <f>SUM(BA176:BA178)</f>
        <v>0</v>
      </c>
      <c r="BB179" s="325">
        <f>SUM(BB176:BB178)</f>
        <v>0</v>
      </c>
      <c r="BC179" s="325">
        <f>SUM(BC176:BC178)</f>
        <v>0</v>
      </c>
      <c r="BD179" s="325">
        <f>SUM(BD176:BD178)</f>
        <v>0</v>
      </c>
      <c r="BE179" s="325">
        <f>SUM(BE176:BE178)</f>
        <v>0</v>
      </c>
    </row>
    <row r="180" spans="1:80">
      <c r="A180" s="282" t="s">
        <v>97</v>
      </c>
      <c r="B180" s="283" t="s">
        <v>409</v>
      </c>
      <c r="C180" s="284" t="s">
        <v>410</v>
      </c>
      <c r="D180" s="285"/>
      <c r="E180" s="286"/>
      <c r="F180" s="286"/>
      <c r="G180" s="287"/>
      <c r="H180" s="288"/>
      <c r="I180" s="289"/>
      <c r="J180" s="290"/>
      <c r="K180" s="291"/>
      <c r="O180" s="292">
        <v>1</v>
      </c>
    </row>
    <row r="181" spans="1:80">
      <c r="A181" s="293">
        <v>53</v>
      </c>
      <c r="B181" s="294" t="s">
        <v>412</v>
      </c>
      <c r="C181" s="295" t="s">
        <v>413</v>
      </c>
      <c r="D181" s="296" t="s">
        <v>176</v>
      </c>
      <c r="E181" s="297">
        <v>15.635</v>
      </c>
      <c r="F181" s="297">
        <v>0</v>
      </c>
      <c r="G181" s="298">
        <f>E181*F181</f>
        <v>0</v>
      </c>
      <c r="H181" s="299">
        <v>0</v>
      </c>
      <c r="I181" s="300">
        <f>E181*H181</f>
        <v>0</v>
      </c>
      <c r="J181" s="299">
        <v>0</v>
      </c>
      <c r="K181" s="300">
        <f>E181*J181</f>
        <v>0</v>
      </c>
      <c r="O181" s="292">
        <v>2</v>
      </c>
      <c r="AA181" s="261">
        <v>1</v>
      </c>
      <c r="AB181" s="261">
        <v>1</v>
      </c>
      <c r="AC181" s="261">
        <v>1</v>
      </c>
      <c r="AZ181" s="261">
        <v>1</v>
      </c>
      <c r="BA181" s="261">
        <f>IF(AZ181=1,G181,0)</f>
        <v>0</v>
      </c>
      <c r="BB181" s="261">
        <f>IF(AZ181=2,G181,0)</f>
        <v>0</v>
      </c>
      <c r="BC181" s="261">
        <f>IF(AZ181=3,G181,0)</f>
        <v>0</v>
      </c>
      <c r="BD181" s="261">
        <f>IF(AZ181=4,G181,0)</f>
        <v>0</v>
      </c>
      <c r="BE181" s="261">
        <f>IF(AZ181=5,G181,0)</f>
        <v>0</v>
      </c>
      <c r="CA181" s="292">
        <v>1</v>
      </c>
      <c r="CB181" s="292">
        <v>1</v>
      </c>
    </row>
    <row r="182" spans="1:80">
      <c r="A182" s="301"/>
      <c r="B182" s="308"/>
      <c r="C182" s="309" t="s">
        <v>725</v>
      </c>
      <c r="D182" s="310"/>
      <c r="E182" s="311">
        <v>15.635</v>
      </c>
      <c r="F182" s="312"/>
      <c r="G182" s="313"/>
      <c r="H182" s="314"/>
      <c r="I182" s="306"/>
      <c r="J182" s="315"/>
      <c r="K182" s="306"/>
      <c r="M182" s="307" t="s">
        <v>725</v>
      </c>
      <c r="O182" s="292"/>
    </row>
    <row r="183" spans="1:80">
      <c r="A183" s="316"/>
      <c r="B183" s="317" t="s">
        <v>99</v>
      </c>
      <c r="C183" s="318" t="s">
        <v>411</v>
      </c>
      <c r="D183" s="319"/>
      <c r="E183" s="320"/>
      <c r="F183" s="321"/>
      <c r="G183" s="322">
        <f>SUM(G180:G182)</f>
        <v>0</v>
      </c>
      <c r="H183" s="323"/>
      <c r="I183" s="324">
        <f>SUM(I180:I182)</f>
        <v>0</v>
      </c>
      <c r="J183" s="323"/>
      <c r="K183" s="324">
        <f>SUM(K180:K182)</f>
        <v>0</v>
      </c>
      <c r="O183" s="292">
        <v>4</v>
      </c>
      <c r="BA183" s="325">
        <f>SUM(BA180:BA182)</f>
        <v>0</v>
      </c>
      <c r="BB183" s="325">
        <f>SUM(BB180:BB182)</f>
        <v>0</v>
      </c>
      <c r="BC183" s="325">
        <f>SUM(BC180:BC182)</f>
        <v>0</v>
      </c>
      <c r="BD183" s="325">
        <f>SUM(BD180:BD182)</f>
        <v>0</v>
      </c>
      <c r="BE183" s="325">
        <f>SUM(BE180:BE182)</f>
        <v>0</v>
      </c>
    </row>
    <row r="184" spans="1:80">
      <c r="A184" s="282" t="s">
        <v>97</v>
      </c>
      <c r="B184" s="283" t="s">
        <v>414</v>
      </c>
      <c r="C184" s="284" t="s">
        <v>415</v>
      </c>
      <c r="D184" s="285"/>
      <c r="E184" s="286"/>
      <c r="F184" s="286"/>
      <c r="G184" s="287"/>
      <c r="H184" s="288"/>
      <c r="I184" s="289"/>
      <c r="J184" s="290"/>
      <c r="K184" s="291"/>
      <c r="O184" s="292">
        <v>1</v>
      </c>
    </row>
    <row r="185" spans="1:80">
      <c r="A185" s="293">
        <v>54</v>
      </c>
      <c r="B185" s="294" t="s">
        <v>417</v>
      </c>
      <c r="C185" s="295" t="s">
        <v>418</v>
      </c>
      <c r="D185" s="296" t="s">
        <v>98</v>
      </c>
      <c r="E185" s="297">
        <v>4</v>
      </c>
      <c r="F185" s="297">
        <v>0</v>
      </c>
      <c r="G185" s="298">
        <f>E185*F185</f>
        <v>0</v>
      </c>
      <c r="H185" s="299">
        <v>5.9000000000000003E-4</v>
      </c>
      <c r="I185" s="300">
        <f>E185*H185</f>
        <v>2.3600000000000001E-3</v>
      </c>
      <c r="J185" s="299">
        <v>-9.2999999999999999E-2</v>
      </c>
      <c r="K185" s="300">
        <f>E185*J185</f>
        <v>-0.372</v>
      </c>
      <c r="O185" s="292">
        <v>2</v>
      </c>
      <c r="AA185" s="261">
        <v>1</v>
      </c>
      <c r="AB185" s="261">
        <v>1</v>
      </c>
      <c r="AC185" s="261">
        <v>1</v>
      </c>
      <c r="AZ185" s="261">
        <v>1</v>
      </c>
      <c r="BA185" s="261">
        <f>IF(AZ185=1,G185,0)</f>
        <v>0</v>
      </c>
      <c r="BB185" s="261">
        <f>IF(AZ185=2,G185,0)</f>
        <v>0</v>
      </c>
      <c r="BC185" s="261">
        <f>IF(AZ185=3,G185,0)</f>
        <v>0</v>
      </c>
      <c r="BD185" s="261">
        <f>IF(AZ185=4,G185,0)</f>
        <v>0</v>
      </c>
      <c r="BE185" s="261">
        <f>IF(AZ185=5,G185,0)</f>
        <v>0</v>
      </c>
      <c r="CA185" s="292">
        <v>1</v>
      </c>
      <c r="CB185" s="292">
        <v>1</v>
      </c>
    </row>
    <row r="186" spans="1:80">
      <c r="A186" s="301"/>
      <c r="B186" s="302"/>
      <c r="C186" s="303" t="s">
        <v>419</v>
      </c>
      <c r="D186" s="304"/>
      <c r="E186" s="304"/>
      <c r="F186" s="304"/>
      <c r="G186" s="305"/>
      <c r="I186" s="306"/>
      <c r="K186" s="306"/>
      <c r="L186" s="307" t="s">
        <v>419</v>
      </c>
      <c r="O186" s="292">
        <v>3</v>
      </c>
    </row>
    <row r="187" spans="1:80">
      <c r="A187" s="293">
        <v>55</v>
      </c>
      <c r="B187" s="294" t="s">
        <v>420</v>
      </c>
      <c r="C187" s="295" t="s">
        <v>421</v>
      </c>
      <c r="D187" s="296" t="s">
        <v>190</v>
      </c>
      <c r="E187" s="297">
        <v>12</v>
      </c>
      <c r="F187" s="297">
        <v>0</v>
      </c>
      <c r="G187" s="298">
        <f>E187*F187</f>
        <v>0</v>
      </c>
      <c r="H187" s="299">
        <v>5.9000000000000003E-4</v>
      </c>
      <c r="I187" s="300">
        <f>E187*H187</f>
        <v>7.0800000000000004E-3</v>
      </c>
      <c r="J187" s="299">
        <v>-9.2999999999999999E-2</v>
      </c>
      <c r="K187" s="300">
        <f>E187*J187</f>
        <v>-1.1160000000000001</v>
      </c>
      <c r="O187" s="292">
        <v>2</v>
      </c>
      <c r="AA187" s="261">
        <v>1</v>
      </c>
      <c r="AB187" s="261">
        <v>1</v>
      </c>
      <c r="AC187" s="261">
        <v>1</v>
      </c>
      <c r="AZ187" s="261">
        <v>1</v>
      </c>
      <c r="BA187" s="261">
        <f>IF(AZ187=1,G187,0)</f>
        <v>0</v>
      </c>
      <c r="BB187" s="261">
        <f>IF(AZ187=2,G187,0)</f>
        <v>0</v>
      </c>
      <c r="BC187" s="261">
        <f>IF(AZ187=3,G187,0)</f>
        <v>0</v>
      </c>
      <c r="BD187" s="261">
        <f>IF(AZ187=4,G187,0)</f>
        <v>0</v>
      </c>
      <c r="BE187" s="261">
        <f>IF(AZ187=5,G187,0)</f>
        <v>0</v>
      </c>
      <c r="CA187" s="292">
        <v>1</v>
      </c>
      <c r="CB187" s="292">
        <v>1</v>
      </c>
    </row>
    <row r="188" spans="1:80">
      <c r="A188" s="301"/>
      <c r="B188" s="302"/>
      <c r="C188" s="303" t="s">
        <v>422</v>
      </c>
      <c r="D188" s="304"/>
      <c r="E188" s="304"/>
      <c r="F188" s="304"/>
      <c r="G188" s="305"/>
      <c r="I188" s="306"/>
      <c r="K188" s="306"/>
      <c r="L188" s="307" t="s">
        <v>422</v>
      </c>
      <c r="O188" s="292">
        <v>3</v>
      </c>
    </row>
    <row r="189" spans="1:80">
      <c r="A189" s="301"/>
      <c r="B189" s="302"/>
      <c r="C189" s="303" t="s">
        <v>423</v>
      </c>
      <c r="D189" s="304"/>
      <c r="E189" s="304"/>
      <c r="F189" s="304"/>
      <c r="G189" s="305"/>
      <c r="I189" s="306"/>
      <c r="K189" s="306"/>
      <c r="L189" s="307" t="s">
        <v>423</v>
      </c>
      <c r="O189" s="292">
        <v>3</v>
      </c>
    </row>
    <row r="190" spans="1:80">
      <c r="A190" s="301"/>
      <c r="B190" s="308"/>
      <c r="C190" s="309" t="s">
        <v>705</v>
      </c>
      <c r="D190" s="310"/>
      <c r="E190" s="311">
        <v>12</v>
      </c>
      <c r="F190" s="312"/>
      <c r="G190" s="313"/>
      <c r="H190" s="314"/>
      <c r="I190" s="306"/>
      <c r="J190" s="315"/>
      <c r="K190" s="306"/>
      <c r="M190" s="307" t="s">
        <v>705</v>
      </c>
      <c r="O190" s="292"/>
    </row>
    <row r="191" spans="1:80">
      <c r="A191" s="316"/>
      <c r="B191" s="317" t="s">
        <v>99</v>
      </c>
      <c r="C191" s="318" t="s">
        <v>416</v>
      </c>
      <c r="D191" s="319"/>
      <c r="E191" s="320"/>
      <c r="F191" s="321"/>
      <c r="G191" s="322">
        <f>SUM(G184:G190)</f>
        <v>0</v>
      </c>
      <c r="H191" s="323"/>
      <c r="I191" s="324">
        <f>SUM(I184:I190)</f>
        <v>9.4400000000000005E-3</v>
      </c>
      <c r="J191" s="323"/>
      <c r="K191" s="324">
        <f>SUM(K184:K190)</f>
        <v>-1.488</v>
      </c>
      <c r="O191" s="292">
        <v>4</v>
      </c>
      <c r="BA191" s="325">
        <f>SUM(BA184:BA190)</f>
        <v>0</v>
      </c>
      <c r="BB191" s="325">
        <f>SUM(BB184:BB190)</f>
        <v>0</v>
      </c>
      <c r="BC191" s="325">
        <f>SUM(BC184:BC190)</f>
        <v>0</v>
      </c>
      <c r="BD191" s="325">
        <f>SUM(BD184:BD190)</f>
        <v>0</v>
      </c>
      <c r="BE191" s="325">
        <f>SUM(BE184:BE190)</f>
        <v>0</v>
      </c>
    </row>
    <row r="192" spans="1:80">
      <c r="A192" s="282" t="s">
        <v>97</v>
      </c>
      <c r="B192" s="283" t="s">
        <v>424</v>
      </c>
      <c r="C192" s="284" t="s">
        <v>425</v>
      </c>
      <c r="D192" s="285"/>
      <c r="E192" s="286"/>
      <c r="F192" s="286"/>
      <c r="G192" s="287"/>
      <c r="H192" s="288"/>
      <c r="I192" s="289"/>
      <c r="J192" s="290"/>
      <c r="K192" s="291"/>
      <c r="O192" s="292">
        <v>1</v>
      </c>
    </row>
    <row r="193" spans="1:80">
      <c r="A193" s="293">
        <v>56</v>
      </c>
      <c r="B193" s="294" t="s">
        <v>427</v>
      </c>
      <c r="C193" s="295" t="s">
        <v>428</v>
      </c>
      <c r="D193" s="296" t="s">
        <v>176</v>
      </c>
      <c r="E193" s="297">
        <v>9</v>
      </c>
      <c r="F193" s="297">
        <v>0</v>
      </c>
      <c r="G193" s="298">
        <f>E193*F193</f>
        <v>0</v>
      </c>
      <c r="H193" s="299">
        <v>0</v>
      </c>
      <c r="I193" s="300">
        <f>E193*H193</f>
        <v>0</v>
      </c>
      <c r="J193" s="299">
        <v>0</v>
      </c>
      <c r="K193" s="300">
        <f>E193*J193</f>
        <v>0</v>
      </c>
      <c r="O193" s="292">
        <v>2</v>
      </c>
      <c r="AA193" s="261">
        <v>1</v>
      </c>
      <c r="AB193" s="261">
        <v>1</v>
      </c>
      <c r="AC193" s="261">
        <v>1</v>
      </c>
      <c r="AZ193" s="261">
        <v>1</v>
      </c>
      <c r="BA193" s="261">
        <f>IF(AZ193=1,G193,0)</f>
        <v>0</v>
      </c>
      <c r="BB193" s="261">
        <f>IF(AZ193=2,G193,0)</f>
        <v>0</v>
      </c>
      <c r="BC193" s="261">
        <f>IF(AZ193=3,G193,0)</f>
        <v>0</v>
      </c>
      <c r="BD193" s="261">
        <f>IF(AZ193=4,G193,0)</f>
        <v>0</v>
      </c>
      <c r="BE193" s="261">
        <f>IF(AZ193=5,G193,0)</f>
        <v>0</v>
      </c>
      <c r="CA193" s="292">
        <v>1</v>
      </c>
      <c r="CB193" s="292">
        <v>1</v>
      </c>
    </row>
    <row r="194" spans="1:80">
      <c r="A194" s="301"/>
      <c r="B194" s="302"/>
      <c r="C194" s="303" t="s">
        <v>429</v>
      </c>
      <c r="D194" s="304"/>
      <c r="E194" s="304"/>
      <c r="F194" s="304"/>
      <c r="G194" s="305"/>
      <c r="I194" s="306"/>
      <c r="K194" s="306"/>
      <c r="L194" s="307" t="s">
        <v>429</v>
      </c>
      <c r="O194" s="292">
        <v>3</v>
      </c>
    </row>
    <row r="195" spans="1:80">
      <c r="A195" s="316"/>
      <c r="B195" s="317" t="s">
        <v>99</v>
      </c>
      <c r="C195" s="318" t="s">
        <v>426</v>
      </c>
      <c r="D195" s="319"/>
      <c r="E195" s="320"/>
      <c r="F195" s="321"/>
      <c r="G195" s="322">
        <f>SUM(G192:G194)</f>
        <v>0</v>
      </c>
      <c r="H195" s="323"/>
      <c r="I195" s="324">
        <f>SUM(I192:I194)</f>
        <v>0</v>
      </c>
      <c r="J195" s="323"/>
      <c r="K195" s="324">
        <f>SUM(K192:K194)</f>
        <v>0</v>
      </c>
      <c r="O195" s="292">
        <v>4</v>
      </c>
      <c r="BA195" s="325">
        <f>SUM(BA192:BA194)</f>
        <v>0</v>
      </c>
      <c r="BB195" s="325">
        <f>SUM(BB192:BB194)</f>
        <v>0</v>
      </c>
      <c r="BC195" s="325">
        <f>SUM(BC192:BC194)</f>
        <v>0</v>
      </c>
      <c r="BD195" s="325">
        <f>SUM(BD192:BD194)</f>
        <v>0</v>
      </c>
      <c r="BE195" s="325">
        <f>SUM(BE192:BE194)</f>
        <v>0</v>
      </c>
    </row>
    <row r="196" spans="1:80">
      <c r="A196" s="282" t="s">
        <v>97</v>
      </c>
      <c r="B196" s="283" t="s">
        <v>430</v>
      </c>
      <c r="C196" s="284" t="s">
        <v>431</v>
      </c>
      <c r="D196" s="285"/>
      <c r="E196" s="286"/>
      <c r="F196" s="286"/>
      <c r="G196" s="287"/>
      <c r="H196" s="288"/>
      <c r="I196" s="289"/>
      <c r="J196" s="290"/>
      <c r="K196" s="291"/>
      <c r="O196" s="292">
        <v>1</v>
      </c>
    </row>
    <row r="197" spans="1:80">
      <c r="A197" s="293">
        <v>57</v>
      </c>
      <c r="B197" s="294" t="s">
        <v>433</v>
      </c>
      <c r="C197" s="295" t="s">
        <v>434</v>
      </c>
      <c r="D197" s="296" t="s">
        <v>324</v>
      </c>
      <c r="E197" s="297">
        <v>69.940335024000007</v>
      </c>
      <c r="F197" s="297">
        <v>0</v>
      </c>
      <c r="G197" s="298">
        <f>E197*F197</f>
        <v>0</v>
      </c>
      <c r="H197" s="299">
        <v>0</v>
      </c>
      <c r="I197" s="300">
        <f>E197*H197</f>
        <v>0</v>
      </c>
      <c r="J197" s="299"/>
      <c r="K197" s="300">
        <f>E197*J197</f>
        <v>0</v>
      </c>
      <c r="O197" s="292">
        <v>2</v>
      </c>
      <c r="AA197" s="261">
        <v>7</v>
      </c>
      <c r="AB197" s="261">
        <v>1</v>
      </c>
      <c r="AC197" s="261">
        <v>2</v>
      </c>
      <c r="AZ197" s="261">
        <v>1</v>
      </c>
      <c r="BA197" s="261">
        <f>IF(AZ197=1,G197,0)</f>
        <v>0</v>
      </c>
      <c r="BB197" s="261">
        <f>IF(AZ197=2,G197,0)</f>
        <v>0</v>
      </c>
      <c r="BC197" s="261">
        <f>IF(AZ197=3,G197,0)</f>
        <v>0</v>
      </c>
      <c r="BD197" s="261">
        <f>IF(AZ197=4,G197,0)</f>
        <v>0</v>
      </c>
      <c r="BE197" s="261">
        <f>IF(AZ197=5,G197,0)</f>
        <v>0</v>
      </c>
      <c r="CA197" s="292">
        <v>7</v>
      </c>
      <c r="CB197" s="292">
        <v>1</v>
      </c>
    </row>
    <row r="198" spans="1:80">
      <c r="A198" s="316"/>
      <c r="B198" s="317" t="s">
        <v>99</v>
      </c>
      <c r="C198" s="318" t="s">
        <v>432</v>
      </c>
      <c r="D198" s="319"/>
      <c r="E198" s="320"/>
      <c r="F198" s="321"/>
      <c r="G198" s="322">
        <f>SUM(G196:G197)</f>
        <v>0</v>
      </c>
      <c r="H198" s="323"/>
      <c r="I198" s="324">
        <f>SUM(I196:I197)</f>
        <v>0</v>
      </c>
      <c r="J198" s="323"/>
      <c r="K198" s="324">
        <f>SUM(K196:K197)</f>
        <v>0</v>
      </c>
      <c r="O198" s="292">
        <v>4</v>
      </c>
      <c r="BA198" s="325">
        <f>SUM(BA196:BA197)</f>
        <v>0</v>
      </c>
      <c r="BB198" s="325">
        <f>SUM(BB196:BB197)</f>
        <v>0</v>
      </c>
      <c r="BC198" s="325">
        <f>SUM(BC196:BC197)</f>
        <v>0</v>
      </c>
      <c r="BD198" s="325">
        <f>SUM(BD196:BD197)</f>
        <v>0</v>
      </c>
      <c r="BE198" s="325">
        <f>SUM(BE196:BE197)</f>
        <v>0</v>
      </c>
    </row>
    <row r="199" spans="1:80">
      <c r="A199" s="282" t="s">
        <v>97</v>
      </c>
      <c r="B199" s="283" t="s">
        <v>435</v>
      </c>
      <c r="C199" s="284" t="s">
        <v>436</v>
      </c>
      <c r="D199" s="285"/>
      <c r="E199" s="286"/>
      <c r="F199" s="286"/>
      <c r="G199" s="287"/>
      <c r="H199" s="288"/>
      <c r="I199" s="289"/>
      <c r="J199" s="290"/>
      <c r="K199" s="291"/>
      <c r="O199" s="292">
        <v>1</v>
      </c>
    </row>
    <row r="200" spans="1:80">
      <c r="A200" s="293">
        <v>58</v>
      </c>
      <c r="B200" s="294" t="s">
        <v>438</v>
      </c>
      <c r="C200" s="295" t="s">
        <v>504</v>
      </c>
      <c r="D200" s="296" t="s">
        <v>98</v>
      </c>
      <c r="E200" s="297">
        <v>2</v>
      </c>
      <c r="F200" s="297">
        <v>0</v>
      </c>
      <c r="G200" s="298">
        <f>E200*F200</f>
        <v>0</v>
      </c>
      <c r="H200" s="299">
        <v>2.0000000000000001E-4</v>
      </c>
      <c r="I200" s="300">
        <f>E200*H200</f>
        <v>4.0000000000000002E-4</v>
      </c>
      <c r="J200" s="299">
        <v>0</v>
      </c>
      <c r="K200" s="300">
        <f>E200*J200</f>
        <v>0</v>
      </c>
      <c r="O200" s="292">
        <v>2</v>
      </c>
      <c r="AA200" s="261">
        <v>1</v>
      </c>
      <c r="AB200" s="261">
        <v>7</v>
      </c>
      <c r="AC200" s="261">
        <v>7</v>
      </c>
      <c r="AZ200" s="261">
        <v>2</v>
      </c>
      <c r="BA200" s="261">
        <f>IF(AZ200=1,G200,0)</f>
        <v>0</v>
      </c>
      <c r="BB200" s="261">
        <f>IF(AZ200=2,G200,0)</f>
        <v>0</v>
      </c>
      <c r="BC200" s="261">
        <f>IF(AZ200=3,G200,0)</f>
        <v>0</v>
      </c>
      <c r="BD200" s="261">
        <f>IF(AZ200=4,G200,0)</f>
        <v>0</v>
      </c>
      <c r="BE200" s="261">
        <f>IF(AZ200=5,G200,0)</f>
        <v>0</v>
      </c>
      <c r="CA200" s="292">
        <v>1</v>
      </c>
      <c r="CB200" s="292">
        <v>7</v>
      </c>
    </row>
    <row r="201" spans="1:80">
      <c r="A201" s="316"/>
      <c r="B201" s="317" t="s">
        <v>99</v>
      </c>
      <c r="C201" s="318" t="s">
        <v>437</v>
      </c>
      <c r="D201" s="319"/>
      <c r="E201" s="320"/>
      <c r="F201" s="321"/>
      <c r="G201" s="322">
        <f>SUM(G199:G200)</f>
        <v>0</v>
      </c>
      <c r="H201" s="323"/>
      <c r="I201" s="324">
        <f>SUM(I199:I200)</f>
        <v>4.0000000000000002E-4</v>
      </c>
      <c r="J201" s="323"/>
      <c r="K201" s="324">
        <f>SUM(K199:K200)</f>
        <v>0</v>
      </c>
      <c r="O201" s="292">
        <v>4</v>
      </c>
      <c r="BA201" s="325">
        <f>SUM(BA199:BA200)</f>
        <v>0</v>
      </c>
      <c r="BB201" s="325">
        <f>SUM(BB199:BB200)</f>
        <v>0</v>
      </c>
      <c r="BC201" s="325">
        <f>SUM(BC199:BC200)</f>
        <v>0</v>
      </c>
      <c r="BD201" s="325">
        <f>SUM(BD199:BD200)</f>
        <v>0</v>
      </c>
      <c r="BE201" s="325">
        <f>SUM(BE199:BE200)</f>
        <v>0</v>
      </c>
    </row>
    <row r="202" spans="1:80">
      <c r="A202" s="282" t="s">
        <v>97</v>
      </c>
      <c r="B202" s="283" t="s">
        <v>447</v>
      </c>
      <c r="C202" s="284" t="s">
        <v>448</v>
      </c>
      <c r="D202" s="285"/>
      <c r="E202" s="286"/>
      <c r="F202" s="286"/>
      <c r="G202" s="287"/>
      <c r="H202" s="288"/>
      <c r="I202" s="289"/>
      <c r="J202" s="290"/>
      <c r="K202" s="291"/>
      <c r="O202" s="292">
        <v>1</v>
      </c>
    </row>
    <row r="203" spans="1:80">
      <c r="A203" s="293">
        <v>59</v>
      </c>
      <c r="B203" s="294" t="s">
        <v>450</v>
      </c>
      <c r="C203" s="295" t="s">
        <v>451</v>
      </c>
      <c r="D203" s="296" t="s">
        <v>324</v>
      </c>
      <c r="E203" s="297">
        <v>8.2739999999999991</v>
      </c>
      <c r="F203" s="297">
        <v>0</v>
      </c>
      <c r="G203" s="298">
        <f>E203*F203</f>
        <v>0</v>
      </c>
      <c r="H203" s="299">
        <v>0</v>
      </c>
      <c r="I203" s="300">
        <f>E203*H203</f>
        <v>0</v>
      </c>
      <c r="J203" s="299"/>
      <c r="K203" s="300">
        <f>E203*J203</f>
        <v>0</v>
      </c>
      <c r="O203" s="292">
        <v>2</v>
      </c>
      <c r="AA203" s="261">
        <v>8</v>
      </c>
      <c r="AB203" s="261">
        <v>0</v>
      </c>
      <c r="AC203" s="261">
        <v>3</v>
      </c>
      <c r="AZ203" s="261">
        <v>1</v>
      </c>
      <c r="BA203" s="261">
        <f>IF(AZ203=1,G203,0)</f>
        <v>0</v>
      </c>
      <c r="BB203" s="261">
        <f>IF(AZ203=2,G203,0)</f>
        <v>0</v>
      </c>
      <c r="BC203" s="261">
        <f>IF(AZ203=3,G203,0)</f>
        <v>0</v>
      </c>
      <c r="BD203" s="261">
        <f>IF(AZ203=4,G203,0)</f>
        <v>0</v>
      </c>
      <c r="BE203" s="261">
        <f>IF(AZ203=5,G203,0)</f>
        <v>0</v>
      </c>
      <c r="CA203" s="292">
        <v>8</v>
      </c>
      <c r="CB203" s="292">
        <v>0</v>
      </c>
    </row>
    <row r="204" spans="1:80">
      <c r="A204" s="293">
        <v>60</v>
      </c>
      <c r="B204" s="294" t="s">
        <v>452</v>
      </c>
      <c r="C204" s="295" t="s">
        <v>453</v>
      </c>
      <c r="D204" s="296" t="s">
        <v>324</v>
      </c>
      <c r="E204" s="297">
        <v>74.465999999999994</v>
      </c>
      <c r="F204" s="297">
        <v>0</v>
      </c>
      <c r="G204" s="298">
        <f>E204*F204</f>
        <v>0</v>
      </c>
      <c r="H204" s="299">
        <v>0</v>
      </c>
      <c r="I204" s="300">
        <f>E204*H204</f>
        <v>0</v>
      </c>
      <c r="J204" s="299"/>
      <c r="K204" s="300">
        <f>E204*J204</f>
        <v>0</v>
      </c>
      <c r="O204" s="292">
        <v>2</v>
      </c>
      <c r="AA204" s="261">
        <v>8</v>
      </c>
      <c r="AB204" s="261">
        <v>0</v>
      </c>
      <c r="AC204" s="261">
        <v>3</v>
      </c>
      <c r="AZ204" s="261">
        <v>1</v>
      </c>
      <c r="BA204" s="261">
        <f>IF(AZ204=1,G204,0)</f>
        <v>0</v>
      </c>
      <c r="BB204" s="261">
        <f>IF(AZ204=2,G204,0)</f>
        <v>0</v>
      </c>
      <c r="BC204" s="261">
        <f>IF(AZ204=3,G204,0)</f>
        <v>0</v>
      </c>
      <c r="BD204" s="261">
        <f>IF(AZ204=4,G204,0)</f>
        <v>0</v>
      </c>
      <c r="BE204" s="261">
        <f>IF(AZ204=5,G204,0)</f>
        <v>0</v>
      </c>
      <c r="CA204" s="292">
        <v>8</v>
      </c>
      <c r="CB204" s="292">
        <v>0</v>
      </c>
    </row>
    <row r="205" spans="1:80">
      <c r="A205" s="301"/>
      <c r="B205" s="302"/>
      <c r="C205" s="303"/>
      <c r="D205" s="304"/>
      <c r="E205" s="304"/>
      <c r="F205" s="304"/>
      <c r="G205" s="305"/>
      <c r="I205" s="306"/>
      <c r="K205" s="306"/>
      <c r="L205" s="307"/>
      <c r="O205" s="292">
        <v>3</v>
      </c>
    </row>
    <row r="206" spans="1:80">
      <c r="A206" s="293">
        <v>61</v>
      </c>
      <c r="B206" s="294" t="s">
        <v>454</v>
      </c>
      <c r="C206" s="295" t="s">
        <v>455</v>
      </c>
      <c r="D206" s="296" t="s">
        <v>324</v>
      </c>
      <c r="E206" s="297">
        <v>8.2739999999999991</v>
      </c>
      <c r="F206" s="297">
        <v>0</v>
      </c>
      <c r="G206" s="298">
        <f>E206*F206</f>
        <v>0</v>
      </c>
      <c r="H206" s="299">
        <v>0</v>
      </c>
      <c r="I206" s="300">
        <f>E206*H206</f>
        <v>0</v>
      </c>
      <c r="J206" s="299"/>
      <c r="K206" s="300">
        <f>E206*J206</f>
        <v>0</v>
      </c>
      <c r="O206" s="292">
        <v>2</v>
      </c>
      <c r="AA206" s="261">
        <v>8</v>
      </c>
      <c r="AB206" s="261">
        <v>0</v>
      </c>
      <c r="AC206" s="261">
        <v>3</v>
      </c>
      <c r="AZ206" s="261">
        <v>1</v>
      </c>
      <c r="BA206" s="261">
        <f>IF(AZ206=1,G206,0)</f>
        <v>0</v>
      </c>
      <c r="BB206" s="261">
        <f>IF(AZ206=2,G206,0)</f>
        <v>0</v>
      </c>
      <c r="BC206" s="261">
        <f>IF(AZ206=3,G206,0)</f>
        <v>0</v>
      </c>
      <c r="BD206" s="261">
        <f>IF(AZ206=4,G206,0)</f>
        <v>0</v>
      </c>
      <c r="BE206" s="261">
        <f>IF(AZ206=5,G206,0)</f>
        <v>0</v>
      </c>
      <c r="CA206" s="292">
        <v>8</v>
      </c>
      <c r="CB206" s="292">
        <v>0</v>
      </c>
    </row>
    <row r="207" spans="1:80">
      <c r="A207" s="316"/>
      <c r="B207" s="317" t="s">
        <v>99</v>
      </c>
      <c r="C207" s="318" t="s">
        <v>449</v>
      </c>
      <c r="D207" s="319"/>
      <c r="E207" s="320"/>
      <c r="F207" s="321"/>
      <c r="G207" s="322">
        <f>SUM(G202:G206)</f>
        <v>0</v>
      </c>
      <c r="H207" s="323"/>
      <c r="I207" s="324">
        <f>SUM(I202:I206)</f>
        <v>0</v>
      </c>
      <c r="J207" s="323"/>
      <c r="K207" s="324">
        <f>SUM(K202:K206)</f>
        <v>0</v>
      </c>
      <c r="O207" s="292">
        <v>4</v>
      </c>
      <c r="BA207" s="325">
        <f>SUM(BA202:BA206)</f>
        <v>0</v>
      </c>
      <c r="BB207" s="325">
        <f>SUM(BB202:BB206)</f>
        <v>0</v>
      </c>
      <c r="BC207" s="325">
        <f>SUM(BC202:BC206)</f>
        <v>0</v>
      </c>
      <c r="BD207" s="325">
        <f>SUM(BD202:BD206)</f>
        <v>0</v>
      </c>
      <c r="BE207" s="325">
        <f>SUM(BE202:BE206)</f>
        <v>0</v>
      </c>
    </row>
    <row r="208" spans="1:80">
      <c r="E208" s="261"/>
    </row>
    <row r="209" spans="5:5">
      <c r="E209" s="261"/>
    </row>
    <row r="210" spans="5:5">
      <c r="E210" s="261"/>
    </row>
    <row r="211" spans="5:5">
      <c r="E211" s="261"/>
    </row>
    <row r="212" spans="5:5">
      <c r="E212" s="261"/>
    </row>
    <row r="213" spans="5:5">
      <c r="E213" s="261"/>
    </row>
    <row r="214" spans="5:5">
      <c r="E214" s="261"/>
    </row>
    <row r="215" spans="5:5">
      <c r="E215" s="261"/>
    </row>
    <row r="216" spans="5:5">
      <c r="E216" s="261"/>
    </row>
    <row r="217" spans="5:5">
      <c r="E217" s="261"/>
    </row>
    <row r="218" spans="5:5">
      <c r="E218" s="261"/>
    </row>
    <row r="219" spans="5:5">
      <c r="E219" s="261"/>
    </row>
    <row r="220" spans="5:5">
      <c r="E220" s="261"/>
    </row>
    <row r="221" spans="5:5">
      <c r="E221" s="261"/>
    </row>
    <row r="222" spans="5:5">
      <c r="E222" s="261"/>
    </row>
    <row r="223" spans="5:5">
      <c r="E223" s="261"/>
    </row>
    <row r="224" spans="5:5">
      <c r="E224" s="261"/>
    </row>
    <row r="225" spans="1:7">
      <c r="E225" s="261"/>
    </row>
    <row r="226" spans="1:7">
      <c r="E226" s="261"/>
    </row>
    <row r="227" spans="1:7">
      <c r="E227" s="261"/>
    </row>
    <row r="228" spans="1:7">
      <c r="E228" s="261"/>
    </row>
    <row r="229" spans="1:7">
      <c r="E229" s="261"/>
    </row>
    <row r="230" spans="1:7">
      <c r="E230" s="261"/>
    </row>
    <row r="231" spans="1:7">
      <c r="A231" s="315"/>
      <c r="B231" s="315"/>
      <c r="C231" s="315"/>
      <c r="D231" s="315"/>
      <c r="E231" s="315"/>
      <c r="F231" s="315"/>
      <c r="G231" s="315"/>
    </row>
    <row r="232" spans="1:7">
      <c r="A232" s="315"/>
      <c r="B232" s="315"/>
      <c r="C232" s="315"/>
      <c r="D232" s="315"/>
      <c r="E232" s="315"/>
      <c r="F232" s="315"/>
      <c r="G232" s="315"/>
    </row>
    <row r="233" spans="1:7">
      <c r="A233" s="315"/>
      <c r="B233" s="315"/>
      <c r="C233" s="315"/>
      <c r="D233" s="315"/>
      <c r="E233" s="315"/>
      <c r="F233" s="315"/>
      <c r="G233" s="315"/>
    </row>
    <row r="234" spans="1:7">
      <c r="A234" s="315"/>
      <c r="B234" s="315"/>
      <c r="C234" s="315"/>
      <c r="D234" s="315"/>
      <c r="E234" s="315"/>
      <c r="F234" s="315"/>
      <c r="G234" s="315"/>
    </row>
    <row r="235" spans="1:7">
      <c r="E235" s="261"/>
    </row>
    <row r="236" spans="1:7">
      <c r="E236" s="261"/>
    </row>
    <row r="237" spans="1:7">
      <c r="E237" s="261"/>
    </row>
    <row r="238" spans="1:7">
      <c r="E238" s="261"/>
    </row>
    <row r="239" spans="1:7">
      <c r="E239" s="261"/>
    </row>
    <row r="240" spans="1:7">
      <c r="E240" s="261"/>
    </row>
    <row r="241" spans="5:5">
      <c r="E241" s="261"/>
    </row>
    <row r="242" spans="5:5">
      <c r="E242" s="261"/>
    </row>
    <row r="243" spans="5:5">
      <c r="E243" s="261"/>
    </row>
    <row r="244" spans="5:5">
      <c r="E244" s="261"/>
    </row>
    <row r="245" spans="5:5">
      <c r="E245" s="261"/>
    </row>
    <row r="246" spans="5:5">
      <c r="E246" s="261"/>
    </row>
    <row r="247" spans="5:5">
      <c r="E247" s="261"/>
    </row>
    <row r="248" spans="5:5">
      <c r="E248" s="261"/>
    </row>
    <row r="249" spans="5:5">
      <c r="E249" s="261"/>
    </row>
    <row r="250" spans="5:5">
      <c r="E250" s="261"/>
    </row>
    <row r="251" spans="5:5">
      <c r="E251" s="261"/>
    </row>
    <row r="252" spans="5:5">
      <c r="E252" s="261"/>
    </row>
    <row r="253" spans="5:5">
      <c r="E253" s="261"/>
    </row>
    <row r="254" spans="5:5">
      <c r="E254" s="261"/>
    </row>
    <row r="255" spans="5:5">
      <c r="E255" s="261"/>
    </row>
    <row r="256" spans="5:5">
      <c r="E256" s="261"/>
    </row>
    <row r="257" spans="1:7">
      <c r="E257" s="261"/>
    </row>
    <row r="258" spans="1:7">
      <c r="E258" s="261"/>
    </row>
    <row r="259" spans="1:7">
      <c r="E259" s="261"/>
    </row>
    <row r="260" spans="1:7">
      <c r="E260" s="261"/>
    </row>
    <row r="261" spans="1:7">
      <c r="E261" s="261"/>
    </row>
    <row r="262" spans="1:7">
      <c r="E262" s="261"/>
    </row>
    <row r="263" spans="1:7">
      <c r="E263" s="261"/>
    </row>
    <row r="264" spans="1:7">
      <c r="E264" s="261"/>
    </row>
    <row r="265" spans="1:7">
      <c r="E265" s="261"/>
    </row>
    <row r="266" spans="1:7">
      <c r="A266" s="326"/>
      <c r="B266" s="326"/>
    </row>
    <row r="267" spans="1:7">
      <c r="A267" s="315"/>
      <c r="B267" s="315"/>
      <c r="C267" s="327"/>
      <c r="D267" s="327"/>
      <c r="E267" s="328"/>
      <c r="F267" s="327"/>
      <c r="G267" s="329"/>
    </row>
    <row r="268" spans="1:7">
      <c r="A268" s="330"/>
      <c r="B268" s="330"/>
      <c r="C268" s="315"/>
      <c r="D268" s="315"/>
      <c r="E268" s="331"/>
      <c r="F268" s="315"/>
      <c r="G268" s="315"/>
    </row>
    <row r="269" spans="1:7">
      <c r="A269" s="315"/>
      <c r="B269" s="315"/>
      <c r="C269" s="315"/>
      <c r="D269" s="315"/>
      <c r="E269" s="331"/>
      <c r="F269" s="315"/>
      <c r="G269" s="315"/>
    </row>
    <row r="270" spans="1:7">
      <c r="A270" s="315"/>
      <c r="B270" s="315"/>
      <c r="C270" s="315"/>
      <c r="D270" s="315"/>
      <c r="E270" s="331"/>
      <c r="F270" s="315"/>
      <c r="G270" s="315"/>
    </row>
    <row r="271" spans="1:7">
      <c r="A271" s="315"/>
      <c r="B271" s="315"/>
      <c r="C271" s="315"/>
      <c r="D271" s="315"/>
      <c r="E271" s="331"/>
      <c r="F271" s="315"/>
      <c r="G271" s="315"/>
    </row>
    <row r="272" spans="1:7">
      <c r="A272" s="315"/>
      <c r="B272" s="315"/>
      <c r="C272" s="315"/>
      <c r="D272" s="315"/>
      <c r="E272" s="331"/>
      <c r="F272" s="315"/>
      <c r="G272" s="315"/>
    </row>
    <row r="273" spans="1:7">
      <c r="A273" s="315"/>
      <c r="B273" s="315"/>
      <c r="C273" s="315"/>
      <c r="D273" s="315"/>
      <c r="E273" s="331"/>
      <c r="F273" s="315"/>
      <c r="G273" s="315"/>
    </row>
    <row r="274" spans="1:7">
      <c r="A274" s="315"/>
      <c r="B274" s="315"/>
      <c r="C274" s="315"/>
      <c r="D274" s="315"/>
      <c r="E274" s="331"/>
      <c r="F274" s="315"/>
      <c r="G274" s="315"/>
    </row>
    <row r="275" spans="1:7">
      <c r="A275" s="315"/>
      <c r="B275" s="315"/>
      <c r="C275" s="315"/>
      <c r="D275" s="315"/>
      <c r="E275" s="331"/>
      <c r="F275" s="315"/>
      <c r="G275" s="315"/>
    </row>
    <row r="276" spans="1:7">
      <c r="A276" s="315"/>
      <c r="B276" s="315"/>
      <c r="C276" s="315"/>
      <c r="D276" s="315"/>
      <c r="E276" s="331"/>
      <c r="F276" s="315"/>
      <c r="G276" s="315"/>
    </row>
    <row r="277" spans="1:7">
      <c r="A277" s="315"/>
      <c r="B277" s="315"/>
      <c r="C277" s="315"/>
      <c r="D277" s="315"/>
      <c r="E277" s="331"/>
      <c r="F277" s="315"/>
      <c r="G277" s="315"/>
    </row>
    <row r="278" spans="1:7">
      <c r="A278" s="315"/>
      <c r="B278" s="315"/>
      <c r="C278" s="315"/>
      <c r="D278" s="315"/>
      <c r="E278" s="331"/>
      <c r="F278" s="315"/>
      <c r="G278" s="315"/>
    </row>
    <row r="279" spans="1:7">
      <c r="A279" s="315"/>
      <c r="B279" s="315"/>
      <c r="C279" s="315"/>
      <c r="D279" s="315"/>
      <c r="E279" s="331"/>
      <c r="F279" s="315"/>
      <c r="G279" s="315"/>
    </row>
    <row r="280" spans="1:7">
      <c r="A280" s="315"/>
      <c r="B280" s="315"/>
      <c r="C280" s="315"/>
      <c r="D280" s="315"/>
      <c r="E280" s="331"/>
      <c r="F280" s="315"/>
      <c r="G280" s="315"/>
    </row>
  </sheetData>
  <mergeCells count="100">
    <mergeCell ref="C205:G205"/>
    <mergeCell ref="C194:G194"/>
    <mergeCell ref="C186:G186"/>
    <mergeCell ref="C188:G188"/>
    <mergeCell ref="C189:G189"/>
    <mergeCell ref="C190:D190"/>
    <mergeCell ref="C178:G178"/>
    <mergeCell ref="C182:D182"/>
    <mergeCell ref="C167:D167"/>
    <mergeCell ref="C169:G169"/>
    <mergeCell ref="C170:D170"/>
    <mergeCell ref="C172:D172"/>
    <mergeCell ref="C174:D174"/>
    <mergeCell ref="C157:G157"/>
    <mergeCell ref="C161:D161"/>
    <mergeCell ref="C162:D162"/>
    <mergeCell ref="C143:G143"/>
    <mergeCell ref="C144:D144"/>
    <mergeCell ref="C145:D145"/>
    <mergeCell ref="C148:D148"/>
    <mergeCell ref="C149:D149"/>
    <mergeCell ref="C151:G151"/>
    <mergeCell ref="C152:D152"/>
    <mergeCell ref="C153:D153"/>
    <mergeCell ref="C133:G133"/>
    <mergeCell ref="C134:D134"/>
    <mergeCell ref="C138:G138"/>
    <mergeCell ref="C139:D139"/>
    <mergeCell ref="C120:G120"/>
    <mergeCell ref="C121:D121"/>
    <mergeCell ref="C123:D123"/>
    <mergeCell ref="C125:G125"/>
    <mergeCell ref="C126:D126"/>
    <mergeCell ref="C128:G128"/>
    <mergeCell ref="C129:D129"/>
    <mergeCell ref="C115:G115"/>
    <mergeCell ref="C116:D116"/>
    <mergeCell ref="C100:D100"/>
    <mergeCell ref="C103:G103"/>
    <mergeCell ref="C106:D106"/>
    <mergeCell ref="C108:D108"/>
    <mergeCell ref="C85:D85"/>
    <mergeCell ref="C90:D90"/>
    <mergeCell ref="C91:D91"/>
    <mergeCell ref="C92:D92"/>
    <mergeCell ref="C93:D93"/>
    <mergeCell ref="C94:D94"/>
    <mergeCell ref="C95:D95"/>
    <mergeCell ref="C73:G73"/>
    <mergeCell ref="C74:D74"/>
    <mergeCell ref="C78:D78"/>
    <mergeCell ref="C79:D79"/>
    <mergeCell ref="C81:D81"/>
    <mergeCell ref="C82:D82"/>
    <mergeCell ref="C83:D83"/>
    <mergeCell ref="C84:D84"/>
    <mergeCell ref="C65:D65"/>
    <mergeCell ref="C66:D66"/>
    <mergeCell ref="C67:D67"/>
    <mergeCell ref="C68:D68"/>
    <mergeCell ref="C69:D69"/>
    <mergeCell ref="C70:D70"/>
    <mergeCell ref="C57:D57"/>
    <mergeCell ref="C58:D58"/>
    <mergeCell ref="C59:D59"/>
    <mergeCell ref="C60:D60"/>
    <mergeCell ref="C63:D63"/>
    <mergeCell ref="C64:D64"/>
    <mergeCell ref="C51:G51"/>
    <mergeCell ref="C52:G52"/>
    <mergeCell ref="C53:D53"/>
    <mergeCell ref="C54:D54"/>
    <mergeCell ref="C55:D55"/>
    <mergeCell ref="C56:D56"/>
    <mergeCell ref="C44:D44"/>
    <mergeCell ref="C45:D45"/>
    <mergeCell ref="C46:D46"/>
    <mergeCell ref="C47:D47"/>
    <mergeCell ref="C49:G49"/>
    <mergeCell ref="C50:G50"/>
    <mergeCell ref="C34:G34"/>
    <mergeCell ref="C35:D35"/>
    <mergeCell ref="C37:G37"/>
    <mergeCell ref="C38:D38"/>
    <mergeCell ref="C40:D40"/>
    <mergeCell ref="C41:D41"/>
    <mergeCell ref="C42:D42"/>
    <mergeCell ref="C43:D43"/>
    <mergeCell ref="C22:G22"/>
    <mergeCell ref="C23:D23"/>
    <mergeCell ref="C27:D27"/>
    <mergeCell ref="C29:D29"/>
    <mergeCell ref="A1:G1"/>
    <mergeCell ref="A3:B3"/>
    <mergeCell ref="A4:B4"/>
    <mergeCell ref="E4:G4"/>
    <mergeCell ref="C11:G11"/>
    <mergeCell ref="C14:G14"/>
    <mergeCell ref="C16:D16"/>
    <mergeCell ref="C21:G21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 codeName="List28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100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102</v>
      </c>
      <c r="D2" s="105" t="s">
        <v>739</v>
      </c>
      <c r="E2" s="106"/>
      <c r="F2" s="107" t="s">
        <v>33</v>
      </c>
      <c r="G2" s="108"/>
    </row>
    <row r="3" spans="1:57" ht="3" hidden="1" customHeight="1">
      <c r="A3" s="109"/>
      <c r="B3" s="110"/>
      <c r="C3" s="111"/>
      <c r="D3" s="111"/>
      <c r="E3" s="112"/>
      <c r="F3" s="113"/>
      <c r="G3" s="114"/>
    </row>
    <row r="4" spans="1:57" ht="12" customHeight="1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>
      <c r="A5" s="117" t="s">
        <v>738</v>
      </c>
      <c r="B5" s="118"/>
      <c r="C5" s="119" t="s">
        <v>739</v>
      </c>
      <c r="D5" s="120"/>
      <c r="E5" s="118"/>
      <c r="F5" s="113" t="s">
        <v>36</v>
      </c>
      <c r="G5" s="114"/>
    </row>
    <row r="6" spans="1:57" ht="12.95" customHeight="1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>
      <c r="A7" s="124" t="s">
        <v>102</v>
      </c>
      <c r="B7" s="125"/>
      <c r="C7" s="126" t="s">
        <v>103</v>
      </c>
      <c r="D7" s="127"/>
      <c r="E7" s="127"/>
      <c r="F7" s="128" t="s">
        <v>39</v>
      </c>
      <c r="G7" s="122">
        <f>IF(G6=0,,ROUND((F30+F32)/G6,1))</f>
        <v>0</v>
      </c>
    </row>
    <row r="8" spans="1:57">
      <c r="A8" s="129" t="s">
        <v>40</v>
      </c>
      <c r="B8" s="113"/>
      <c r="C8" s="130" t="s">
        <v>166</v>
      </c>
      <c r="D8" s="130"/>
      <c r="E8" s="131"/>
      <c r="F8" s="132" t="s">
        <v>41</v>
      </c>
      <c r="G8" s="133"/>
      <c r="H8" s="134"/>
      <c r="I8" s="135"/>
    </row>
    <row r="9" spans="1:57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>
      <c r="A10" s="129" t="s">
        <v>43</v>
      </c>
      <c r="B10" s="113"/>
      <c r="C10" s="130" t="s">
        <v>165</v>
      </c>
      <c r="D10" s="130"/>
      <c r="E10" s="130"/>
      <c r="F10" s="138"/>
      <c r="G10" s="139"/>
      <c r="H10" s="140"/>
    </row>
    <row r="11" spans="1:57" ht="13.5" customHeight="1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>
      <c r="A15" s="157"/>
      <c r="B15" s="158" t="s">
        <v>51</v>
      </c>
      <c r="C15" s="159">
        <f>'SO 07 42-2019 Rek'!E35</f>
        <v>0</v>
      </c>
      <c r="D15" s="160" t="str">
        <f>'SO 07 42-2019 Rek'!A40</f>
        <v>Ztížené výrobní podmínky</v>
      </c>
      <c r="E15" s="161"/>
      <c r="F15" s="162"/>
      <c r="G15" s="159">
        <f>'SO 07 42-2019 Rek'!I40</f>
        <v>0</v>
      </c>
    </row>
    <row r="16" spans="1:57" ht="15.95" customHeight="1">
      <c r="A16" s="157" t="s">
        <v>52</v>
      </c>
      <c r="B16" s="158" t="s">
        <v>53</v>
      </c>
      <c r="C16" s="159">
        <f>'SO 07 42-2019 Rek'!F35</f>
        <v>0</v>
      </c>
      <c r="D16" s="109" t="str">
        <f>'SO 07 42-2019 Rek'!A41</f>
        <v>Oborová přirážka</v>
      </c>
      <c r="E16" s="163"/>
      <c r="F16" s="164"/>
      <c r="G16" s="159">
        <f>'SO 07 42-2019 Rek'!I41</f>
        <v>0</v>
      </c>
    </row>
    <row r="17" spans="1:7" ht="15.95" customHeight="1">
      <c r="A17" s="157" t="s">
        <v>54</v>
      </c>
      <c r="B17" s="158" t="s">
        <v>55</v>
      </c>
      <c r="C17" s="159">
        <f>'SO 07 42-2019 Rek'!H35</f>
        <v>0</v>
      </c>
      <c r="D17" s="109" t="str">
        <f>'SO 07 42-2019 Rek'!A42</f>
        <v>Přesun stavebních kapacit</v>
      </c>
      <c r="E17" s="163"/>
      <c r="F17" s="164"/>
      <c r="G17" s="159">
        <f>'SO 07 42-2019 Rek'!I42</f>
        <v>0</v>
      </c>
    </row>
    <row r="18" spans="1:7" ht="15.95" customHeight="1">
      <c r="A18" s="165" t="s">
        <v>56</v>
      </c>
      <c r="B18" s="166" t="s">
        <v>57</v>
      </c>
      <c r="C18" s="159">
        <f>'SO 07 42-2019 Rek'!G35</f>
        <v>0</v>
      </c>
      <c r="D18" s="109" t="str">
        <f>'SO 07 42-2019 Rek'!A43</f>
        <v>Mimostaveništní doprava</v>
      </c>
      <c r="E18" s="163"/>
      <c r="F18" s="164"/>
      <c r="G18" s="159">
        <f>'SO 07 42-2019 Rek'!I43</f>
        <v>0</v>
      </c>
    </row>
    <row r="19" spans="1:7" ht="15.95" customHeight="1">
      <c r="A19" s="167" t="s">
        <v>58</v>
      </c>
      <c r="B19" s="158"/>
      <c r="C19" s="159">
        <f>SUM(C15:C18)</f>
        <v>0</v>
      </c>
      <c r="D19" s="109" t="str">
        <f>'SO 07 42-2019 Rek'!A44</f>
        <v>Zařízení staveniště</v>
      </c>
      <c r="E19" s="163"/>
      <c r="F19" s="164"/>
      <c r="G19" s="159">
        <f>'SO 07 42-2019 Rek'!I44</f>
        <v>0</v>
      </c>
    </row>
    <row r="20" spans="1:7" ht="15.95" customHeight="1">
      <c r="A20" s="167"/>
      <c r="B20" s="158"/>
      <c r="C20" s="159"/>
      <c r="D20" s="109" t="str">
        <f>'SO 07 42-2019 Rek'!A45</f>
        <v>Provoz investora</v>
      </c>
      <c r="E20" s="163"/>
      <c r="F20" s="164"/>
      <c r="G20" s="159">
        <f>'SO 07 42-2019 Rek'!I45</f>
        <v>0</v>
      </c>
    </row>
    <row r="21" spans="1:7" ht="15.95" customHeight="1">
      <c r="A21" s="167" t="s">
        <v>29</v>
      </c>
      <c r="B21" s="158"/>
      <c r="C21" s="159">
        <f>'SO 07 42-2019 Rek'!I35</f>
        <v>0</v>
      </c>
      <c r="D21" s="109" t="str">
        <f>'SO 07 42-2019 Rek'!A46</f>
        <v>Kompletační činnost (IČD)</v>
      </c>
      <c r="E21" s="163"/>
      <c r="F21" s="164"/>
      <c r="G21" s="159">
        <f>'SO 07 42-2019 Rek'!I46</f>
        <v>0</v>
      </c>
    </row>
    <row r="22" spans="1:7" ht="15.95" customHeight="1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'SO 07 42-2019 Rek'!H48</f>
        <v>0</v>
      </c>
    </row>
    <row r="24" spans="1:7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>
      <c r="A27" s="168"/>
      <c r="B27" s="184"/>
      <c r="C27" s="180"/>
      <c r="D27" s="137"/>
      <c r="F27" s="181"/>
      <c r="G27" s="182"/>
    </row>
    <row r="28" spans="1:7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>
      <c r="A29" s="168"/>
      <c r="B29" s="137"/>
      <c r="C29" s="186"/>
      <c r="D29" s="187"/>
      <c r="E29" s="186"/>
      <c r="F29" s="137"/>
      <c r="G29" s="182"/>
    </row>
    <row r="30" spans="1:7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sheetPr codeName="List38"/>
  <dimension ref="A1:BE99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05" t="s">
        <v>2</v>
      </c>
      <c r="B1" s="206"/>
      <c r="C1" s="207" t="s">
        <v>104</v>
      </c>
      <c r="D1" s="208"/>
      <c r="E1" s="209"/>
      <c r="F1" s="208"/>
      <c r="G1" s="210" t="s">
        <v>75</v>
      </c>
      <c r="H1" s="211" t="s">
        <v>102</v>
      </c>
      <c r="I1" s="212"/>
    </row>
    <row r="2" spans="1:9" ht="13.5" thickBot="1">
      <c r="A2" s="213" t="s">
        <v>76</v>
      </c>
      <c r="B2" s="214"/>
      <c r="C2" s="215" t="s">
        <v>740</v>
      </c>
      <c r="D2" s="216"/>
      <c r="E2" s="217"/>
      <c r="F2" s="216"/>
      <c r="G2" s="218" t="s">
        <v>739</v>
      </c>
      <c r="H2" s="219"/>
      <c r="I2" s="220"/>
    </row>
    <row r="3" spans="1:9" ht="13.5" thickTop="1">
      <c r="F3" s="137"/>
    </row>
    <row r="4" spans="1:9" ht="19.5" customHeight="1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9" ht="13.5" thickBot="1"/>
    <row r="6" spans="1:9" s="137" customFormat="1" ht="13.5" thickBot="1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9" s="137" customFormat="1">
      <c r="A7" s="332" t="str">
        <f>'SO 07 42-2019 Pol'!B7</f>
        <v>11</v>
      </c>
      <c r="B7" s="70" t="str">
        <f>'SO 07 42-2019 Pol'!C7</f>
        <v>Přípravné a přidružené práce</v>
      </c>
      <c r="D7" s="230"/>
      <c r="E7" s="333">
        <f>'SO 07 42-2019 Pol'!BA28</f>
        <v>0</v>
      </c>
      <c r="F7" s="334">
        <f>'SO 07 42-2019 Pol'!BB28</f>
        <v>0</v>
      </c>
      <c r="G7" s="334">
        <f>'SO 07 42-2019 Pol'!BC28</f>
        <v>0</v>
      </c>
      <c r="H7" s="334">
        <f>'SO 07 42-2019 Pol'!BD28</f>
        <v>0</v>
      </c>
      <c r="I7" s="335">
        <f>'SO 07 42-2019 Pol'!BE28</f>
        <v>0</v>
      </c>
    </row>
    <row r="8" spans="1:9" s="137" customFormat="1">
      <c r="A8" s="332" t="str">
        <f>'SO 07 42-2019 Pol'!B29</f>
        <v>12</v>
      </c>
      <c r="B8" s="70" t="str">
        <f>'SO 07 42-2019 Pol'!C29</f>
        <v>Odkopávky a prokopávky</v>
      </c>
      <c r="D8" s="230"/>
      <c r="E8" s="333">
        <f>'SO 07 42-2019 Pol'!BA32</f>
        <v>0</v>
      </c>
      <c r="F8" s="334">
        <f>'SO 07 42-2019 Pol'!BB32</f>
        <v>0</v>
      </c>
      <c r="G8" s="334">
        <f>'SO 07 42-2019 Pol'!BC32</f>
        <v>0</v>
      </c>
      <c r="H8" s="334">
        <f>'SO 07 42-2019 Pol'!BD32</f>
        <v>0</v>
      </c>
      <c r="I8" s="335">
        <f>'SO 07 42-2019 Pol'!BE32</f>
        <v>0</v>
      </c>
    </row>
    <row r="9" spans="1:9" s="137" customFormat="1">
      <c r="A9" s="332" t="str">
        <f>'SO 07 42-2019 Pol'!B33</f>
        <v>13</v>
      </c>
      <c r="B9" s="70" t="str">
        <f>'SO 07 42-2019 Pol'!C33</f>
        <v>Hloubené vykopávky</v>
      </c>
      <c r="D9" s="230"/>
      <c r="E9" s="333">
        <f>'SO 07 42-2019 Pol'!BA73</f>
        <v>0</v>
      </c>
      <c r="F9" s="334">
        <f>'SO 07 42-2019 Pol'!BB73</f>
        <v>0</v>
      </c>
      <c r="G9" s="334">
        <f>'SO 07 42-2019 Pol'!BC73</f>
        <v>0</v>
      </c>
      <c r="H9" s="334">
        <f>'SO 07 42-2019 Pol'!BD73</f>
        <v>0</v>
      </c>
      <c r="I9" s="335">
        <f>'SO 07 42-2019 Pol'!BE73</f>
        <v>0</v>
      </c>
    </row>
    <row r="10" spans="1:9" s="137" customFormat="1">
      <c r="A10" s="332" t="str">
        <f>'SO 07 42-2019 Pol'!B74</f>
        <v>15</v>
      </c>
      <c r="B10" s="70" t="str">
        <f>'SO 07 42-2019 Pol'!C74</f>
        <v>Roubení</v>
      </c>
      <c r="D10" s="230"/>
      <c r="E10" s="333">
        <f>'SO 07 42-2019 Pol'!BA80</f>
        <v>0</v>
      </c>
      <c r="F10" s="334">
        <f>'SO 07 42-2019 Pol'!BB80</f>
        <v>0</v>
      </c>
      <c r="G10" s="334">
        <f>'SO 07 42-2019 Pol'!BC80</f>
        <v>0</v>
      </c>
      <c r="H10" s="334">
        <f>'SO 07 42-2019 Pol'!BD80</f>
        <v>0</v>
      </c>
      <c r="I10" s="335">
        <f>'SO 07 42-2019 Pol'!BE80</f>
        <v>0</v>
      </c>
    </row>
    <row r="11" spans="1:9" s="137" customFormat="1">
      <c r="A11" s="332" t="str">
        <f>'SO 07 42-2019 Pol'!B81</f>
        <v>16</v>
      </c>
      <c r="B11" s="70" t="str">
        <f>'SO 07 42-2019 Pol'!C81</f>
        <v>Přemístění výkopku</v>
      </c>
      <c r="D11" s="230"/>
      <c r="E11" s="333">
        <f>'SO 07 42-2019 Pol'!BA88</f>
        <v>0</v>
      </c>
      <c r="F11" s="334">
        <f>'SO 07 42-2019 Pol'!BB88</f>
        <v>0</v>
      </c>
      <c r="G11" s="334">
        <f>'SO 07 42-2019 Pol'!BC88</f>
        <v>0</v>
      </c>
      <c r="H11" s="334">
        <f>'SO 07 42-2019 Pol'!BD88</f>
        <v>0</v>
      </c>
      <c r="I11" s="335">
        <f>'SO 07 42-2019 Pol'!BE88</f>
        <v>0</v>
      </c>
    </row>
    <row r="12" spans="1:9" s="137" customFormat="1">
      <c r="A12" s="332" t="str">
        <f>'SO 07 42-2019 Pol'!B89</f>
        <v>17</v>
      </c>
      <c r="B12" s="70" t="str">
        <f>'SO 07 42-2019 Pol'!C89</f>
        <v>Konstrukce ze zemin</v>
      </c>
      <c r="D12" s="230"/>
      <c r="E12" s="333">
        <f>'SO 07 42-2019 Pol'!BA100</f>
        <v>0</v>
      </c>
      <c r="F12" s="334">
        <f>'SO 07 42-2019 Pol'!BB100</f>
        <v>0</v>
      </c>
      <c r="G12" s="334">
        <f>'SO 07 42-2019 Pol'!BC100</f>
        <v>0</v>
      </c>
      <c r="H12" s="334">
        <f>'SO 07 42-2019 Pol'!BD100</f>
        <v>0</v>
      </c>
      <c r="I12" s="335">
        <f>'SO 07 42-2019 Pol'!BE100</f>
        <v>0</v>
      </c>
    </row>
    <row r="13" spans="1:9" s="137" customFormat="1">
      <c r="A13" s="332" t="str">
        <f>'SO 07 42-2019 Pol'!B101</f>
        <v>18</v>
      </c>
      <c r="B13" s="70" t="str">
        <f>'SO 07 42-2019 Pol'!C101</f>
        <v>Povrchové úpravy terénu</v>
      </c>
      <c r="D13" s="230"/>
      <c r="E13" s="333">
        <f>'SO 07 42-2019 Pol'!BA112</f>
        <v>0</v>
      </c>
      <c r="F13" s="334">
        <f>'SO 07 42-2019 Pol'!BB112</f>
        <v>0</v>
      </c>
      <c r="G13" s="334">
        <f>'SO 07 42-2019 Pol'!BC112</f>
        <v>0</v>
      </c>
      <c r="H13" s="334">
        <f>'SO 07 42-2019 Pol'!BD112</f>
        <v>0</v>
      </c>
      <c r="I13" s="335">
        <f>'SO 07 42-2019 Pol'!BE112</f>
        <v>0</v>
      </c>
    </row>
    <row r="14" spans="1:9" s="137" customFormat="1">
      <c r="A14" s="332" t="str">
        <f>'SO 07 42-2019 Pol'!B113</f>
        <v>19</v>
      </c>
      <c r="B14" s="70" t="str">
        <f>'SO 07 42-2019 Pol'!C113</f>
        <v>Hloubení pro podzemní stěny a doly</v>
      </c>
      <c r="D14" s="230"/>
      <c r="E14" s="333">
        <f>'SO 07 42-2019 Pol'!BA115</f>
        <v>0</v>
      </c>
      <c r="F14" s="334">
        <f>'SO 07 42-2019 Pol'!BB115</f>
        <v>0</v>
      </c>
      <c r="G14" s="334">
        <f>'SO 07 42-2019 Pol'!BC115</f>
        <v>0</v>
      </c>
      <c r="H14" s="334">
        <f>'SO 07 42-2019 Pol'!BD115</f>
        <v>0</v>
      </c>
      <c r="I14" s="335">
        <f>'SO 07 42-2019 Pol'!BE115</f>
        <v>0</v>
      </c>
    </row>
    <row r="15" spans="1:9" s="137" customFormat="1">
      <c r="A15" s="332" t="str">
        <f>'SO 07 42-2019 Pol'!B116</f>
        <v>21</v>
      </c>
      <c r="B15" s="70" t="str">
        <f>'SO 07 42-2019 Pol'!C116</f>
        <v>Úprava podloží a základ.spáry</v>
      </c>
      <c r="D15" s="230"/>
      <c r="E15" s="333">
        <f>'SO 07 42-2019 Pol'!BA121</f>
        <v>0</v>
      </c>
      <c r="F15" s="334">
        <f>'SO 07 42-2019 Pol'!BB121</f>
        <v>0</v>
      </c>
      <c r="G15" s="334">
        <f>'SO 07 42-2019 Pol'!BC121</f>
        <v>0</v>
      </c>
      <c r="H15" s="334">
        <f>'SO 07 42-2019 Pol'!BD121</f>
        <v>0</v>
      </c>
      <c r="I15" s="335">
        <f>'SO 07 42-2019 Pol'!BE121</f>
        <v>0</v>
      </c>
    </row>
    <row r="16" spans="1:9" s="137" customFormat="1">
      <c r="A16" s="332" t="str">
        <f>'SO 07 42-2019 Pol'!B122</f>
        <v>27</v>
      </c>
      <c r="B16" s="70" t="str">
        <f>'SO 07 42-2019 Pol'!C122</f>
        <v>Základy</v>
      </c>
      <c r="D16" s="230"/>
      <c r="E16" s="333">
        <f>'SO 07 42-2019 Pol'!BA143</f>
        <v>0</v>
      </c>
      <c r="F16" s="334">
        <f>'SO 07 42-2019 Pol'!BB143</f>
        <v>0</v>
      </c>
      <c r="G16" s="334">
        <f>'SO 07 42-2019 Pol'!BC143</f>
        <v>0</v>
      </c>
      <c r="H16" s="334">
        <f>'SO 07 42-2019 Pol'!BD143</f>
        <v>0</v>
      </c>
      <c r="I16" s="335">
        <f>'SO 07 42-2019 Pol'!BE143</f>
        <v>0</v>
      </c>
    </row>
    <row r="17" spans="1:9" s="137" customFormat="1">
      <c r="A17" s="332" t="str">
        <f>'SO 07 42-2019 Pol'!B144</f>
        <v>31</v>
      </c>
      <c r="B17" s="70" t="str">
        <f>'SO 07 42-2019 Pol'!C144</f>
        <v>Zdi podpěrné a volné</v>
      </c>
      <c r="D17" s="230"/>
      <c r="E17" s="333">
        <f>'SO 07 42-2019 Pol'!BA147</f>
        <v>0</v>
      </c>
      <c r="F17" s="334">
        <f>'SO 07 42-2019 Pol'!BB147</f>
        <v>0</v>
      </c>
      <c r="G17" s="334">
        <f>'SO 07 42-2019 Pol'!BC147</f>
        <v>0</v>
      </c>
      <c r="H17" s="334">
        <f>'SO 07 42-2019 Pol'!BD147</f>
        <v>0</v>
      </c>
      <c r="I17" s="335">
        <f>'SO 07 42-2019 Pol'!BE147</f>
        <v>0</v>
      </c>
    </row>
    <row r="18" spans="1:9" s="137" customFormat="1">
      <c r="A18" s="332" t="str">
        <f>'SO 07 42-2019 Pol'!B148</f>
        <v>38</v>
      </c>
      <c r="B18" s="70" t="str">
        <f>'SO 07 42-2019 Pol'!C148</f>
        <v>Kompletní konstrukce</v>
      </c>
      <c r="D18" s="230"/>
      <c r="E18" s="333">
        <f>'SO 07 42-2019 Pol'!BA153</f>
        <v>0</v>
      </c>
      <c r="F18" s="334">
        <f>'SO 07 42-2019 Pol'!BB153</f>
        <v>0</v>
      </c>
      <c r="G18" s="334">
        <f>'SO 07 42-2019 Pol'!BC153</f>
        <v>0</v>
      </c>
      <c r="H18" s="334">
        <f>'SO 07 42-2019 Pol'!BD153</f>
        <v>0</v>
      </c>
      <c r="I18" s="335">
        <f>'SO 07 42-2019 Pol'!BE153</f>
        <v>0</v>
      </c>
    </row>
    <row r="19" spans="1:9" s="137" customFormat="1">
      <c r="A19" s="332" t="str">
        <f>'SO 07 42-2019 Pol'!B154</f>
        <v>45</v>
      </c>
      <c r="B19" s="70" t="str">
        <f>'SO 07 42-2019 Pol'!C154</f>
        <v>Podkladní a vedlejší konstrukce</v>
      </c>
      <c r="D19" s="230"/>
      <c r="E19" s="333">
        <f>'SO 07 42-2019 Pol'!BA157</f>
        <v>0</v>
      </c>
      <c r="F19" s="334">
        <f>'SO 07 42-2019 Pol'!BB157</f>
        <v>0</v>
      </c>
      <c r="G19" s="334">
        <f>'SO 07 42-2019 Pol'!BC157</f>
        <v>0</v>
      </c>
      <c r="H19" s="334">
        <f>'SO 07 42-2019 Pol'!BD157</f>
        <v>0</v>
      </c>
      <c r="I19" s="335">
        <f>'SO 07 42-2019 Pol'!BE157</f>
        <v>0</v>
      </c>
    </row>
    <row r="20" spans="1:9" s="137" customFormat="1">
      <c r="A20" s="332" t="str">
        <f>'SO 07 42-2019 Pol'!B158</f>
        <v>56</v>
      </c>
      <c r="B20" s="70" t="str">
        <f>'SO 07 42-2019 Pol'!C158</f>
        <v>Podkladní vrstvy komunikací a zpevněných ploch</v>
      </c>
      <c r="D20" s="230"/>
      <c r="E20" s="333">
        <f>'SO 07 42-2019 Pol'!BA168</f>
        <v>0</v>
      </c>
      <c r="F20" s="334">
        <f>'SO 07 42-2019 Pol'!BB168</f>
        <v>0</v>
      </c>
      <c r="G20" s="334">
        <f>'SO 07 42-2019 Pol'!BC168</f>
        <v>0</v>
      </c>
      <c r="H20" s="334">
        <f>'SO 07 42-2019 Pol'!BD168</f>
        <v>0</v>
      </c>
      <c r="I20" s="335">
        <f>'SO 07 42-2019 Pol'!BE168</f>
        <v>0</v>
      </c>
    </row>
    <row r="21" spans="1:9" s="137" customFormat="1">
      <c r="A21" s="332" t="str">
        <f>'SO 07 42-2019 Pol'!B169</f>
        <v>57</v>
      </c>
      <c r="B21" s="70" t="str">
        <f>'SO 07 42-2019 Pol'!C169</f>
        <v>Kryty štěrkových a živičných komunikací</v>
      </c>
      <c r="D21" s="230"/>
      <c r="E21" s="333">
        <f>'SO 07 42-2019 Pol'!BA174</f>
        <v>0</v>
      </c>
      <c r="F21" s="334">
        <f>'SO 07 42-2019 Pol'!BB174</f>
        <v>0</v>
      </c>
      <c r="G21" s="334">
        <f>'SO 07 42-2019 Pol'!BC174</f>
        <v>0</v>
      </c>
      <c r="H21" s="334">
        <f>'SO 07 42-2019 Pol'!BD174</f>
        <v>0</v>
      </c>
      <c r="I21" s="335">
        <f>'SO 07 42-2019 Pol'!BE174</f>
        <v>0</v>
      </c>
    </row>
    <row r="22" spans="1:9" s="137" customFormat="1">
      <c r="A22" s="332" t="str">
        <f>'SO 07 42-2019 Pol'!B175</f>
        <v>59</v>
      </c>
      <c r="B22" s="70" t="str">
        <f>'SO 07 42-2019 Pol'!C175</f>
        <v>Dlažby a předlažby komunikací</v>
      </c>
      <c r="D22" s="230"/>
      <c r="E22" s="333">
        <f>'SO 07 42-2019 Pol'!BA191</f>
        <v>0</v>
      </c>
      <c r="F22" s="334">
        <f>'SO 07 42-2019 Pol'!BB191</f>
        <v>0</v>
      </c>
      <c r="G22" s="334">
        <f>'SO 07 42-2019 Pol'!BC191</f>
        <v>0</v>
      </c>
      <c r="H22" s="334">
        <f>'SO 07 42-2019 Pol'!BD191</f>
        <v>0</v>
      </c>
      <c r="I22" s="335">
        <f>'SO 07 42-2019 Pol'!BE191</f>
        <v>0</v>
      </c>
    </row>
    <row r="23" spans="1:9" s="137" customFormat="1">
      <c r="A23" s="332" t="str">
        <f>'SO 07 42-2019 Pol'!B192</f>
        <v>63</v>
      </c>
      <c r="B23" s="70" t="str">
        <f>'SO 07 42-2019 Pol'!C192</f>
        <v>Podlahy a podlahové konstrukce</v>
      </c>
      <c r="D23" s="230"/>
      <c r="E23" s="333">
        <f>'SO 07 42-2019 Pol'!BA196</f>
        <v>0</v>
      </c>
      <c r="F23" s="334">
        <f>'SO 07 42-2019 Pol'!BB196</f>
        <v>0</v>
      </c>
      <c r="G23" s="334">
        <f>'SO 07 42-2019 Pol'!BC196</f>
        <v>0</v>
      </c>
      <c r="H23" s="334">
        <f>'SO 07 42-2019 Pol'!BD196</f>
        <v>0</v>
      </c>
      <c r="I23" s="335">
        <f>'SO 07 42-2019 Pol'!BE196</f>
        <v>0</v>
      </c>
    </row>
    <row r="24" spans="1:9" s="137" customFormat="1">
      <c r="A24" s="332" t="str">
        <f>'SO 07 42-2019 Pol'!B197</f>
        <v>89</v>
      </c>
      <c r="B24" s="70" t="str">
        <f>'SO 07 42-2019 Pol'!C197</f>
        <v>Ostatní konstrukce na trubním vedení</v>
      </c>
      <c r="D24" s="230"/>
      <c r="E24" s="333">
        <f>'SO 07 42-2019 Pol'!BA201</f>
        <v>0</v>
      </c>
      <c r="F24" s="334">
        <f>'SO 07 42-2019 Pol'!BB201</f>
        <v>0</v>
      </c>
      <c r="G24" s="334">
        <f>'SO 07 42-2019 Pol'!BC201</f>
        <v>0</v>
      </c>
      <c r="H24" s="334">
        <f>'SO 07 42-2019 Pol'!BD201</f>
        <v>0</v>
      </c>
      <c r="I24" s="335">
        <f>'SO 07 42-2019 Pol'!BE201</f>
        <v>0</v>
      </c>
    </row>
    <row r="25" spans="1:9" s="137" customFormat="1">
      <c r="A25" s="332" t="str">
        <f>'SO 07 42-2019 Pol'!B202</f>
        <v>91</v>
      </c>
      <c r="B25" s="70" t="str">
        <f>'SO 07 42-2019 Pol'!C202</f>
        <v>Doplňující práce na komunikaci</v>
      </c>
      <c r="D25" s="230"/>
      <c r="E25" s="333">
        <f>'SO 07 42-2019 Pol'!BA225</f>
        <v>0</v>
      </c>
      <c r="F25" s="334">
        <f>'SO 07 42-2019 Pol'!BB225</f>
        <v>0</v>
      </c>
      <c r="G25" s="334">
        <f>'SO 07 42-2019 Pol'!BC225</f>
        <v>0</v>
      </c>
      <c r="H25" s="334">
        <f>'SO 07 42-2019 Pol'!BD225</f>
        <v>0</v>
      </c>
      <c r="I25" s="335">
        <f>'SO 07 42-2019 Pol'!BE225</f>
        <v>0</v>
      </c>
    </row>
    <row r="26" spans="1:9" s="137" customFormat="1">
      <c r="A26" s="332" t="str">
        <f>'SO 07 42-2019 Pol'!B226</f>
        <v>94</v>
      </c>
      <c r="B26" s="70" t="str">
        <f>'SO 07 42-2019 Pol'!C226</f>
        <v>Lešení a stavební výtahy</v>
      </c>
      <c r="D26" s="230"/>
      <c r="E26" s="333">
        <f>'SO 07 42-2019 Pol'!BA229</f>
        <v>0</v>
      </c>
      <c r="F26" s="334">
        <f>'SO 07 42-2019 Pol'!BB229</f>
        <v>0</v>
      </c>
      <c r="G26" s="334">
        <f>'SO 07 42-2019 Pol'!BC229</f>
        <v>0</v>
      </c>
      <c r="H26" s="334">
        <f>'SO 07 42-2019 Pol'!BD229</f>
        <v>0</v>
      </c>
      <c r="I26" s="335">
        <f>'SO 07 42-2019 Pol'!BE229</f>
        <v>0</v>
      </c>
    </row>
    <row r="27" spans="1:9" s="137" customFormat="1">
      <c r="A27" s="332" t="str">
        <f>'SO 07 42-2019 Pol'!B230</f>
        <v>95</v>
      </c>
      <c r="B27" s="70" t="str">
        <f>'SO 07 42-2019 Pol'!C230</f>
        <v>Dokončovací konstrukce na pozemních stavbách</v>
      </c>
      <c r="D27" s="230"/>
      <c r="E27" s="333">
        <f>'SO 07 42-2019 Pol'!BA233</f>
        <v>0</v>
      </c>
      <c r="F27" s="334">
        <f>'SO 07 42-2019 Pol'!BB233</f>
        <v>0</v>
      </c>
      <c r="G27" s="334">
        <f>'SO 07 42-2019 Pol'!BC233</f>
        <v>0</v>
      </c>
      <c r="H27" s="334">
        <f>'SO 07 42-2019 Pol'!BD233</f>
        <v>0</v>
      </c>
      <c r="I27" s="335">
        <f>'SO 07 42-2019 Pol'!BE233</f>
        <v>0</v>
      </c>
    </row>
    <row r="28" spans="1:9" s="137" customFormat="1">
      <c r="A28" s="332" t="str">
        <f>'SO 07 42-2019 Pol'!B234</f>
        <v>96</v>
      </c>
      <c r="B28" s="70" t="str">
        <f>'SO 07 42-2019 Pol'!C234</f>
        <v>Bourání konstrukcí</v>
      </c>
      <c r="D28" s="230"/>
      <c r="E28" s="333">
        <f>'SO 07 42-2019 Pol'!BA236</f>
        <v>0</v>
      </c>
      <c r="F28" s="334">
        <f>'SO 07 42-2019 Pol'!BB236</f>
        <v>0</v>
      </c>
      <c r="G28" s="334">
        <f>'SO 07 42-2019 Pol'!BC236</f>
        <v>0</v>
      </c>
      <c r="H28" s="334">
        <f>'SO 07 42-2019 Pol'!BD236</f>
        <v>0</v>
      </c>
      <c r="I28" s="335">
        <f>'SO 07 42-2019 Pol'!BE236</f>
        <v>0</v>
      </c>
    </row>
    <row r="29" spans="1:9" s="137" customFormat="1">
      <c r="A29" s="332" t="str">
        <f>'SO 07 42-2019 Pol'!B237</f>
        <v>97</v>
      </c>
      <c r="B29" s="70" t="str">
        <f>'SO 07 42-2019 Pol'!C237</f>
        <v>Prorážení otvorů</v>
      </c>
      <c r="D29" s="230"/>
      <c r="E29" s="333">
        <f>'SO 07 42-2019 Pol'!BA240</f>
        <v>0</v>
      </c>
      <c r="F29" s="334">
        <f>'SO 07 42-2019 Pol'!BB240</f>
        <v>0</v>
      </c>
      <c r="G29" s="334">
        <f>'SO 07 42-2019 Pol'!BC240</f>
        <v>0</v>
      </c>
      <c r="H29" s="334">
        <f>'SO 07 42-2019 Pol'!BD240</f>
        <v>0</v>
      </c>
      <c r="I29" s="335">
        <f>'SO 07 42-2019 Pol'!BE240</f>
        <v>0</v>
      </c>
    </row>
    <row r="30" spans="1:9" s="137" customFormat="1">
      <c r="A30" s="332" t="str">
        <f>'SO 07 42-2019 Pol'!B241</f>
        <v>99</v>
      </c>
      <c r="B30" s="70" t="str">
        <f>'SO 07 42-2019 Pol'!C241</f>
        <v>Staveništní přesun hmot</v>
      </c>
      <c r="D30" s="230"/>
      <c r="E30" s="333">
        <f>'SO 07 42-2019 Pol'!BA243</f>
        <v>0</v>
      </c>
      <c r="F30" s="334">
        <f>'SO 07 42-2019 Pol'!BB243</f>
        <v>0</v>
      </c>
      <c r="G30" s="334">
        <f>'SO 07 42-2019 Pol'!BC243</f>
        <v>0</v>
      </c>
      <c r="H30" s="334">
        <f>'SO 07 42-2019 Pol'!BD243</f>
        <v>0</v>
      </c>
      <c r="I30" s="335">
        <f>'SO 07 42-2019 Pol'!BE243</f>
        <v>0</v>
      </c>
    </row>
    <row r="31" spans="1:9" s="137" customFormat="1">
      <c r="A31" s="332" t="str">
        <f>'SO 07 42-2019 Pol'!B244</f>
        <v>711</v>
      </c>
      <c r="B31" s="70" t="str">
        <f>'SO 07 42-2019 Pol'!C244</f>
        <v>Izolace proti vodě</v>
      </c>
      <c r="D31" s="230"/>
      <c r="E31" s="333">
        <f>'SO 07 42-2019 Pol'!BA251</f>
        <v>0</v>
      </c>
      <c r="F31" s="334">
        <f>'SO 07 42-2019 Pol'!BB251</f>
        <v>0</v>
      </c>
      <c r="G31" s="334">
        <f>'SO 07 42-2019 Pol'!BC251</f>
        <v>0</v>
      </c>
      <c r="H31" s="334">
        <f>'SO 07 42-2019 Pol'!BD251</f>
        <v>0</v>
      </c>
      <c r="I31" s="335">
        <f>'SO 07 42-2019 Pol'!BE251</f>
        <v>0</v>
      </c>
    </row>
    <row r="32" spans="1:9" s="137" customFormat="1">
      <c r="A32" s="332" t="str">
        <f>'SO 07 42-2019 Pol'!B252</f>
        <v>792</v>
      </c>
      <c r="B32" s="70" t="str">
        <f>'SO 07 42-2019 Pol'!C252</f>
        <v>Mobiliář</v>
      </c>
      <c r="D32" s="230"/>
      <c r="E32" s="333">
        <f>'SO 07 42-2019 Pol'!BA254</f>
        <v>0</v>
      </c>
      <c r="F32" s="334">
        <f>'SO 07 42-2019 Pol'!BB254</f>
        <v>0</v>
      </c>
      <c r="G32" s="334">
        <f>'SO 07 42-2019 Pol'!BC254</f>
        <v>0</v>
      </c>
      <c r="H32" s="334">
        <f>'SO 07 42-2019 Pol'!BD254</f>
        <v>0</v>
      </c>
      <c r="I32" s="335">
        <f>'SO 07 42-2019 Pol'!BE254</f>
        <v>0</v>
      </c>
    </row>
    <row r="33" spans="1:57" s="137" customFormat="1">
      <c r="A33" s="332" t="str">
        <f>'SO 07 42-2019 Pol'!B255</f>
        <v>M21</v>
      </c>
      <c r="B33" s="70" t="str">
        <f>'SO 07 42-2019 Pol'!C255</f>
        <v>Elektromontáže</v>
      </c>
      <c r="D33" s="230"/>
      <c r="E33" s="333">
        <f>'SO 07 42-2019 Pol'!BA258</f>
        <v>0</v>
      </c>
      <c r="F33" s="334">
        <f>'SO 07 42-2019 Pol'!BB258</f>
        <v>0</v>
      </c>
      <c r="G33" s="334">
        <f>'SO 07 42-2019 Pol'!BC258</f>
        <v>0</v>
      </c>
      <c r="H33" s="334">
        <f>'SO 07 42-2019 Pol'!BD258</f>
        <v>0</v>
      </c>
      <c r="I33" s="335">
        <f>'SO 07 42-2019 Pol'!BE258</f>
        <v>0</v>
      </c>
    </row>
    <row r="34" spans="1:57" s="137" customFormat="1" ht="13.5" thickBot="1">
      <c r="A34" s="332" t="str">
        <f>'SO 07 42-2019 Pol'!B259</f>
        <v>D96</v>
      </c>
      <c r="B34" s="70" t="str">
        <f>'SO 07 42-2019 Pol'!C259</f>
        <v>Přesuny suti a vybouraných hmot</v>
      </c>
      <c r="D34" s="230"/>
      <c r="E34" s="333">
        <f>'SO 07 42-2019 Pol'!BA264</f>
        <v>0</v>
      </c>
      <c r="F34" s="334">
        <f>'SO 07 42-2019 Pol'!BB264</f>
        <v>0</v>
      </c>
      <c r="G34" s="334">
        <f>'SO 07 42-2019 Pol'!BC264</f>
        <v>0</v>
      </c>
      <c r="H34" s="334">
        <f>'SO 07 42-2019 Pol'!BD264</f>
        <v>0</v>
      </c>
      <c r="I34" s="335">
        <f>'SO 07 42-2019 Pol'!BE264</f>
        <v>0</v>
      </c>
    </row>
    <row r="35" spans="1:57" s="14" customFormat="1" ht="13.5" thickBot="1">
      <c r="A35" s="231"/>
      <c r="B35" s="232" t="s">
        <v>79</v>
      </c>
      <c r="C35" s="232"/>
      <c r="D35" s="233"/>
      <c r="E35" s="234">
        <f>SUM(E7:E34)</f>
        <v>0</v>
      </c>
      <c r="F35" s="235">
        <f>SUM(F7:F34)</f>
        <v>0</v>
      </c>
      <c r="G35" s="235">
        <f>SUM(G7:G34)</f>
        <v>0</v>
      </c>
      <c r="H35" s="235">
        <f>SUM(H7:H34)</f>
        <v>0</v>
      </c>
      <c r="I35" s="236">
        <f>SUM(I7:I34)</f>
        <v>0</v>
      </c>
    </row>
    <row r="36" spans="1:57">
      <c r="A36" s="137"/>
      <c r="B36" s="137"/>
      <c r="C36" s="137"/>
      <c r="D36" s="137"/>
      <c r="E36" s="137"/>
      <c r="F36" s="137"/>
      <c r="G36" s="137"/>
      <c r="H36" s="137"/>
      <c r="I36" s="137"/>
    </row>
    <row r="37" spans="1:57" ht="19.5" customHeight="1">
      <c r="A37" s="222" t="s">
        <v>80</v>
      </c>
      <c r="B37" s="222"/>
      <c r="C37" s="222"/>
      <c r="D37" s="222"/>
      <c r="E37" s="222"/>
      <c r="F37" s="222"/>
      <c r="G37" s="237"/>
      <c r="H37" s="222"/>
      <c r="I37" s="222"/>
      <c r="BA37" s="143"/>
      <c r="BB37" s="143"/>
      <c r="BC37" s="143"/>
      <c r="BD37" s="143"/>
      <c r="BE37" s="143"/>
    </row>
    <row r="38" spans="1:57" ht="13.5" thickBot="1"/>
    <row r="39" spans="1:57">
      <c r="A39" s="175" t="s">
        <v>81</v>
      </c>
      <c r="B39" s="176"/>
      <c r="C39" s="176"/>
      <c r="D39" s="238"/>
      <c r="E39" s="239" t="s">
        <v>82</v>
      </c>
      <c r="F39" s="240" t="s">
        <v>12</v>
      </c>
      <c r="G39" s="241" t="s">
        <v>83</v>
      </c>
      <c r="H39" s="242"/>
      <c r="I39" s="243" t="s">
        <v>82</v>
      </c>
    </row>
    <row r="40" spans="1:57">
      <c r="A40" s="167" t="s">
        <v>157</v>
      </c>
      <c r="B40" s="158"/>
      <c r="C40" s="158"/>
      <c r="D40" s="244"/>
      <c r="E40" s="245"/>
      <c r="F40" s="246"/>
      <c r="G40" s="247">
        <v>0</v>
      </c>
      <c r="H40" s="248"/>
      <c r="I40" s="249">
        <f>E40+F40*G40/100</f>
        <v>0</v>
      </c>
      <c r="BA40" s="1">
        <v>0</v>
      </c>
    </row>
    <row r="41" spans="1:57">
      <c r="A41" s="167" t="s">
        <v>158</v>
      </c>
      <c r="B41" s="158"/>
      <c r="C41" s="158"/>
      <c r="D41" s="244"/>
      <c r="E41" s="245"/>
      <c r="F41" s="246"/>
      <c r="G41" s="247">
        <v>0</v>
      </c>
      <c r="H41" s="248"/>
      <c r="I41" s="249">
        <f>E41+F41*G41/100</f>
        <v>0</v>
      </c>
      <c r="BA41" s="1">
        <v>0</v>
      </c>
    </row>
    <row r="42" spans="1:57">
      <c r="A42" s="167" t="s">
        <v>159</v>
      </c>
      <c r="B42" s="158"/>
      <c r="C42" s="158"/>
      <c r="D42" s="244"/>
      <c r="E42" s="245"/>
      <c r="F42" s="246"/>
      <c r="G42" s="247">
        <v>0</v>
      </c>
      <c r="H42" s="248"/>
      <c r="I42" s="249">
        <f>E42+F42*G42/100</f>
        <v>0</v>
      </c>
      <c r="BA42" s="1">
        <v>0</v>
      </c>
    </row>
    <row r="43" spans="1:57">
      <c r="A43" s="167" t="s">
        <v>160</v>
      </c>
      <c r="B43" s="158"/>
      <c r="C43" s="158"/>
      <c r="D43" s="244"/>
      <c r="E43" s="245"/>
      <c r="F43" s="246"/>
      <c r="G43" s="247">
        <v>0</v>
      </c>
      <c r="H43" s="248"/>
      <c r="I43" s="249">
        <f>E43+F43*G43/100</f>
        <v>0</v>
      </c>
      <c r="BA43" s="1">
        <v>0</v>
      </c>
    </row>
    <row r="44" spans="1:57">
      <c r="A44" s="167" t="s">
        <v>161</v>
      </c>
      <c r="B44" s="158"/>
      <c r="C44" s="158"/>
      <c r="D44" s="244"/>
      <c r="E44" s="245"/>
      <c r="F44" s="246"/>
      <c r="G44" s="247">
        <v>0</v>
      </c>
      <c r="H44" s="248"/>
      <c r="I44" s="249">
        <f>E44+F44*G44/100</f>
        <v>0</v>
      </c>
      <c r="BA44" s="1">
        <v>1</v>
      </c>
    </row>
    <row r="45" spans="1:57">
      <c r="A45" s="167" t="s">
        <v>162</v>
      </c>
      <c r="B45" s="158"/>
      <c r="C45" s="158"/>
      <c r="D45" s="244"/>
      <c r="E45" s="245"/>
      <c r="F45" s="246"/>
      <c r="G45" s="247">
        <v>0</v>
      </c>
      <c r="H45" s="248"/>
      <c r="I45" s="249">
        <f>E45+F45*G45/100</f>
        <v>0</v>
      </c>
      <c r="BA45" s="1">
        <v>1</v>
      </c>
    </row>
    <row r="46" spans="1:57">
      <c r="A46" s="167" t="s">
        <v>163</v>
      </c>
      <c r="B46" s="158"/>
      <c r="C46" s="158"/>
      <c r="D46" s="244"/>
      <c r="E46" s="245"/>
      <c r="F46" s="246"/>
      <c r="G46" s="247">
        <v>0</v>
      </c>
      <c r="H46" s="248"/>
      <c r="I46" s="249">
        <f>E46+F46*G46/100</f>
        <v>0</v>
      </c>
      <c r="BA46" s="1">
        <v>2</v>
      </c>
    </row>
    <row r="47" spans="1:57">
      <c r="A47" s="167" t="s">
        <v>164</v>
      </c>
      <c r="B47" s="158"/>
      <c r="C47" s="158"/>
      <c r="D47" s="244"/>
      <c r="E47" s="245"/>
      <c r="F47" s="246"/>
      <c r="G47" s="247">
        <v>0</v>
      </c>
      <c r="H47" s="248"/>
      <c r="I47" s="249">
        <f>E47+F47*G47/100</f>
        <v>0</v>
      </c>
      <c r="BA47" s="1">
        <v>2</v>
      </c>
    </row>
    <row r="48" spans="1:57" ht="13.5" thickBot="1">
      <c r="A48" s="250"/>
      <c r="B48" s="251" t="s">
        <v>84</v>
      </c>
      <c r="C48" s="252"/>
      <c r="D48" s="253"/>
      <c r="E48" s="254"/>
      <c r="F48" s="255"/>
      <c r="G48" s="255"/>
      <c r="H48" s="256">
        <f>SUM(I40:I47)</f>
        <v>0</v>
      </c>
      <c r="I48" s="257"/>
    </row>
    <row r="50" spans="2:9">
      <c r="B50" s="14"/>
      <c r="F50" s="258"/>
      <c r="G50" s="259"/>
      <c r="H50" s="259"/>
      <c r="I50" s="54"/>
    </row>
    <row r="51" spans="2:9">
      <c r="F51" s="258"/>
      <c r="G51" s="259"/>
      <c r="H51" s="259"/>
      <c r="I51" s="54"/>
    </row>
    <row r="52" spans="2:9">
      <c r="F52" s="258"/>
      <c r="G52" s="259"/>
      <c r="H52" s="259"/>
      <c r="I52" s="54"/>
    </row>
    <row r="53" spans="2:9">
      <c r="F53" s="258"/>
      <c r="G53" s="259"/>
      <c r="H53" s="259"/>
      <c r="I53" s="54"/>
    </row>
    <row r="54" spans="2:9">
      <c r="F54" s="258"/>
      <c r="G54" s="259"/>
      <c r="H54" s="259"/>
      <c r="I54" s="54"/>
    </row>
    <row r="55" spans="2:9">
      <c r="F55" s="258"/>
      <c r="G55" s="259"/>
      <c r="H55" s="259"/>
      <c r="I55" s="54"/>
    </row>
    <row r="56" spans="2:9">
      <c r="F56" s="258"/>
      <c r="G56" s="259"/>
      <c r="H56" s="259"/>
      <c r="I56" s="54"/>
    </row>
    <row r="57" spans="2:9">
      <c r="F57" s="258"/>
      <c r="G57" s="259"/>
      <c r="H57" s="259"/>
      <c r="I57" s="54"/>
    </row>
    <row r="58" spans="2:9">
      <c r="F58" s="258"/>
      <c r="G58" s="259"/>
      <c r="H58" s="259"/>
      <c r="I58" s="54"/>
    </row>
    <row r="59" spans="2:9">
      <c r="F59" s="258"/>
      <c r="G59" s="259"/>
      <c r="H59" s="259"/>
      <c r="I59" s="54"/>
    </row>
    <row r="60" spans="2:9">
      <c r="F60" s="258"/>
      <c r="G60" s="259"/>
      <c r="H60" s="259"/>
      <c r="I60" s="54"/>
    </row>
    <row r="61" spans="2:9">
      <c r="F61" s="258"/>
      <c r="G61" s="259"/>
      <c r="H61" s="259"/>
      <c r="I61" s="54"/>
    </row>
    <row r="62" spans="2:9">
      <c r="F62" s="258"/>
      <c r="G62" s="259"/>
      <c r="H62" s="259"/>
      <c r="I62" s="54"/>
    </row>
    <row r="63" spans="2:9">
      <c r="F63" s="258"/>
      <c r="G63" s="259"/>
      <c r="H63" s="259"/>
      <c r="I63" s="54"/>
    </row>
    <row r="64" spans="2:9">
      <c r="F64" s="258"/>
      <c r="G64" s="259"/>
      <c r="H64" s="259"/>
      <c r="I64" s="54"/>
    </row>
    <row r="65" spans="6:9">
      <c r="F65" s="258"/>
      <c r="G65" s="259"/>
      <c r="H65" s="259"/>
      <c r="I65" s="54"/>
    </row>
    <row r="66" spans="6:9">
      <c r="F66" s="258"/>
      <c r="G66" s="259"/>
      <c r="H66" s="259"/>
      <c r="I66" s="54"/>
    </row>
    <row r="67" spans="6:9">
      <c r="F67" s="258"/>
      <c r="G67" s="259"/>
      <c r="H67" s="259"/>
      <c r="I67" s="54"/>
    </row>
    <row r="68" spans="6:9">
      <c r="F68" s="258"/>
      <c r="G68" s="259"/>
      <c r="H68" s="259"/>
      <c r="I68" s="54"/>
    </row>
    <row r="69" spans="6:9">
      <c r="F69" s="258"/>
      <c r="G69" s="259"/>
      <c r="H69" s="259"/>
      <c r="I69" s="54"/>
    </row>
    <row r="70" spans="6:9">
      <c r="F70" s="258"/>
      <c r="G70" s="259"/>
      <c r="H70" s="259"/>
      <c r="I70" s="54"/>
    </row>
    <row r="71" spans="6:9">
      <c r="F71" s="258"/>
      <c r="G71" s="259"/>
      <c r="H71" s="259"/>
      <c r="I71" s="54"/>
    </row>
    <row r="72" spans="6:9">
      <c r="F72" s="258"/>
      <c r="G72" s="259"/>
      <c r="H72" s="259"/>
      <c r="I72" s="54"/>
    </row>
    <row r="73" spans="6:9">
      <c r="F73" s="258"/>
      <c r="G73" s="259"/>
      <c r="H73" s="259"/>
      <c r="I73" s="54"/>
    </row>
    <row r="74" spans="6:9">
      <c r="F74" s="258"/>
      <c r="G74" s="259"/>
      <c r="H74" s="259"/>
      <c r="I74" s="54"/>
    </row>
    <row r="75" spans="6:9">
      <c r="F75" s="258"/>
      <c r="G75" s="259"/>
      <c r="H75" s="259"/>
      <c r="I75" s="54"/>
    </row>
    <row r="76" spans="6:9">
      <c r="F76" s="258"/>
      <c r="G76" s="259"/>
      <c r="H76" s="259"/>
      <c r="I76" s="54"/>
    </row>
    <row r="77" spans="6:9">
      <c r="F77" s="258"/>
      <c r="G77" s="259"/>
      <c r="H77" s="259"/>
      <c r="I77" s="54"/>
    </row>
    <row r="78" spans="6:9">
      <c r="F78" s="258"/>
      <c r="G78" s="259"/>
      <c r="H78" s="259"/>
      <c r="I78" s="54"/>
    </row>
    <row r="79" spans="6:9">
      <c r="F79" s="258"/>
      <c r="G79" s="259"/>
      <c r="H79" s="259"/>
      <c r="I79" s="54"/>
    </row>
    <row r="80" spans="6:9">
      <c r="F80" s="258"/>
      <c r="G80" s="259"/>
      <c r="H80" s="259"/>
      <c r="I80" s="54"/>
    </row>
    <row r="81" spans="6:9">
      <c r="F81" s="258"/>
      <c r="G81" s="259"/>
      <c r="H81" s="259"/>
      <c r="I81" s="54"/>
    </row>
    <row r="82" spans="6:9">
      <c r="F82" s="258"/>
      <c r="G82" s="259"/>
      <c r="H82" s="259"/>
      <c r="I82" s="54"/>
    </row>
    <row r="83" spans="6:9">
      <c r="F83" s="258"/>
      <c r="G83" s="259"/>
      <c r="H83" s="259"/>
      <c r="I83" s="54"/>
    </row>
    <row r="84" spans="6:9">
      <c r="F84" s="258"/>
      <c r="G84" s="259"/>
      <c r="H84" s="259"/>
      <c r="I84" s="54"/>
    </row>
    <row r="85" spans="6:9">
      <c r="F85" s="258"/>
      <c r="G85" s="259"/>
      <c r="H85" s="259"/>
      <c r="I85" s="54"/>
    </row>
    <row r="86" spans="6:9">
      <c r="F86" s="258"/>
      <c r="G86" s="259"/>
      <c r="H86" s="259"/>
      <c r="I86" s="54"/>
    </row>
    <row r="87" spans="6:9">
      <c r="F87" s="258"/>
      <c r="G87" s="259"/>
      <c r="H87" s="259"/>
      <c r="I87" s="54"/>
    </row>
    <row r="88" spans="6:9">
      <c r="F88" s="258"/>
      <c r="G88" s="259"/>
      <c r="H88" s="259"/>
      <c r="I88" s="54"/>
    </row>
    <row r="89" spans="6:9">
      <c r="F89" s="258"/>
      <c r="G89" s="259"/>
      <c r="H89" s="259"/>
      <c r="I89" s="54"/>
    </row>
    <row r="90" spans="6:9">
      <c r="F90" s="258"/>
      <c r="G90" s="259"/>
      <c r="H90" s="259"/>
      <c r="I90" s="54"/>
    </row>
    <row r="91" spans="6:9">
      <c r="F91" s="258"/>
      <c r="G91" s="259"/>
      <c r="H91" s="259"/>
      <c r="I91" s="54"/>
    </row>
    <row r="92" spans="6:9">
      <c r="F92" s="258"/>
      <c r="G92" s="259"/>
      <c r="H92" s="259"/>
      <c r="I92" s="54"/>
    </row>
    <row r="93" spans="6:9">
      <c r="F93" s="258"/>
      <c r="G93" s="259"/>
      <c r="H93" s="259"/>
      <c r="I93" s="54"/>
    </row>
    <row r="94" spans="6:9">
      <c r="F94" s="258"/>
      <c r="G94" s="259"/>
      <c r="H94" s="259"/>
      <c r="I94" s="54"/>
    </row>
    <row r="95" spans="6:9">
      <c r="F95" s="258"/>
      <c r="G95" s="259"/>
      <c r="H95" s="259"/>
      <c r="I95" s="54"/>
    </row>
    <row r="96" spans="6:9">
      <c r="F96" s="258"/>
      <c r="G96" s="259"/>
      <c r="H96" s="259"/>
      <c r="I96" s="54"/>
    </row>
    <row r="97" spans="6:9">
      <c r="F97" s="258"/>
      <c r="G97" s="259"/>
      <c r="H97" s="259"/>
      <c r="I97" s="54"/>
    </row>
    <row r="98" spans="6:9">
      <c r="F98" s="258"/>
      <c r="G98" s="259"/>
      <c r="H98" s="259"/>
      <c r="I98" s="54"/>
    </row>
    <row r="99" spans="6:9">
      <c r="F99" s="258"/>
      <c r="G99" s="259"/>
      <c r="H99" s="259"/>
      <c r="I99" s="54"/>
    </row>
  </sheetData>
  <mergeCells count="4">
    <mergeCell ref="A1:B1"/>
    <mergeCell ref="A2:B2"/>
    <mergeCell ref="G2:I2"/>
    <mergeCell ref="H48:I4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sheetPr codeName="List9"/>
  <dimension ref="A1:CB337"/>
  <sheetViews>
    <sheetView showGridLines="0" showZeros="0" zoomScaleNormal="100" zoomScaleSheetLayoutView="100" workbookViewId="0">
      <selection activeCell="J1" sqref="J1:J65536 K1:K65536"/>
    </sheetView>
  </sheetViews>
  <sheetFormatPr defaultRowHeight="12.75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hidden="1" customWidth="1"/>
    <col min="9" max="9" width="11.5703125" style="261" hidden="1" customWidth="1"/>
    <col min="10" max="10" width="11" style="261" hidden="1" customWidth="1"/>
    <col min="11" max="11" width="10.42578125" style="261" hidden="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>
      <c r="A1" s="260" t="s">
        <v>101</v>
      </c>
      <c r="B1" s="260"/>
      <c r="C1" s="260"/>
      <c r="D1" s="260"/>
      <c r="E1" s="260"/>
      <c r="F1" s="260"/>
      <c r="G1" s="260"/>
    </row>
    <row r="2" spans="1:80" ht="14.25" customHeight="1" thickBot="1">
      <c r="B2" s="262"/>
      <c r="C2" s="263"/>
      <c r="D2" s="263"/>
      <c r="E2" s="264"/>
      <c r="F2" s="263"/>
      <c r="G2" s="263"/>
    </row>
    <row r="3" spans="1:80" ht="13.5" thickTop="1">
      <c r="A3" s="205" t="s">
        <v>2</v>
      </c>
      <c r="B3" s="206"/>
      <c r="C3" s="207" t="s">
        <v>104</v>
      </c>
      <c r="D3" s="265"/>
      <c r="E3" s="266" t="s">
        <v>85</v>
      </c>
      <c r="F3" s="267" t="str">
        <f>'SO 07 42-2019 Rek'!H1</f>
        <v>42-2019</v>
      </c>
      <c r="G3" s="268"/>
    </row>
    <row r="4" spans="1:80" ht="13.5" thickBot="1">
      <c r="A4" s="269" t="s">
        <v>76</v>
      </c>
      <c r="B4" s="214"/>
      <c r="C4" s="215" t="s">
        <v>740</v>
      </c>
      <c r="D4" s="270"/>
      <c r="E4" s="271" t="str">
        <f>'SO 07 42-2019 Rek'!G2</f>
        <v>Stanoviště ST 27- Rumunská 3</v>
      </c>
      <c r="F4" s="272"/>
      <c r="G4" s="273"/>
    </row>
    <row r="5" spans="1:80" ht="13.5" thickTop="1">
      <c r="A5" s="274"/>
      <c r="G5" s="276"/>
    </row>
    <row r="6" spans="1:80" ht="27" customHeight="1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>
      <c r="A7" s="282" t="s">
        <v>97</v>
      </c>
      <c r="B7" s="283" t="s">
        <v>171</v>
      </c>
      <c r="C7" s="284" t="s">
        <v>172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>
      <c r="A8" s="293">
        <v>1</v>
      </c>
      <c r="B8" s="294" t="s">
        <v>174</v>
      </c>
      <c r="C8" s="295" t="s">
        <v>175</v>
      </c>
      <c r="D8" s="296" t="s">
        <v>176</v>
      </c>
      <c r="E8" s="297">
        <v>1.5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>
        <v>0</v>
      </c>
      <c r="K8" s="300">
        <f>E8*J8</f>
        <v>0</v>
      </c>
      <c r="O8" s="292">
        <v>2</v>
      </c>
      <c r="AA8" s="261">
        <v>1</v>
      </c>
      <c r="AB8" s="261">
        <v>1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1</v>
      </c>
    </row>
    <row r="9" spans="1:80">
      <c r="A9" s="293">
        <v>2</v>
      </c>
      <c r="B9" s="294" t="s">
        <v>177</v>
      </c>
      <c r="C9" s="295" t="s">
        <v>178</v>
      </c>
      <c r="D9" s="296" t="s">
        <v>109</v>
      </c>
      <c r="E9" s="297">
        <v>0.3</v>
      </c>
      <c r="F9" s="297">
        <v>0</v>
      </c>
      <c r="G9" s="298">
        <f>E9*F9</f>
        <v>0</v>
      </c>
      <c r="H9" s="299">
        <v>0</v>
      </c>
      <c r="I9" s="300">
        <f>E9*H9</f>
        <v>0</v>
      </c>
      <c r="J9" s="299">
        <v>0</v>
      </c>
      <c r="K9" s="300">
        <f>E9*J9</f>
        <v>0</v>
      </c>
      <c r="O9" s="292">
        <v>2</v>
      </c>
      <c r="AA9" s="261">
        <v>1</v>
      </c>
      <c r="AB9" s="261">
        <v>1</v>
      </c>
      <c r="AC9" s="261">
        <v>1</v>
      </c>
      <c r="AZ9" s="261">
        <v>1</v>
      </c>
      <c r="BA9" s="261">
        <f>IF(AZ9=1,G9,0)</f>
        <v>0</v>
      </c>
      <c r="BB9" s="261">
        <f>IF(AZ9=2,G9,0)</f>
        <v>0</v>
      </c>
      <c r="BC9" s="261">
        <f>IF(AZ9=3,G9,0)</f>
        <v>0</v>
      </c>
      <c r="BD9" s="261">
        <f>IF(AZ9=4,G9,0)</f>
        <v>0</v>
      </c>
      <c r="BE9" s="261">
        <f>IF(AZ9=5,G9,0)</f>
        <v>0</v>
      </c>
      <c r="CA9" s="292">
        <v>1</v>
      </c>
      <c r="CB9" s="292">
        <v>1</v>
      </c>
    </row>
    <row r="10" spans="1:80">
      <c r="A10" s="293">
        <v>3</v>
      </c>
      <c r="B10" s="294" t="s">
        <v>179</v>
      </c>
      <c r="C10" s="295" t="s">
        <v>462</v>
      </c>
      <c r="D10" s="296" t="s">
        <v>181</v>
      </c>
      <c r="E10" s="297">
        <v>0.3</v>
      </c>
      <c r="F10" s="297">
        <v>0</v>
      </c>
      <c r="G10" s="298">
        <f>E10*F10</f>
        <v>0</v>
      </c>
      <c r="H10" s="299">
        <v>0</v>
      </c>
      <c r="I10" s="300">
        <f>E10*H10</f>
        <v>0</v>
      </c>
      <c r="J10" s="299">
        <v>0</v>
      </c>
      <c r="K10" s="300">
        <f>E10*J10</f>
        <v>0</v>
      </c>
      <c r="O10" s="292">
        <v>2</v>
      </c>
      <c r="AA10" s="261">
        <v>1</v>
      </c>
      <c r="AB10" s="261">
        <v>1</v>
      </c>
      <c r="AC10" s="261">
        <v>1</v>
      </c>
      <c r="AZ10" s="261">
        <v>1</v>
      </c>
      <c r="BA10" s="261">
        <f>IF(AZ10=1,G10,0)</f>
        <v>0</v>
      </c>
      <c r="BB10" s="261">
        <f>IF(AZ10=2,G10,0)</f>
        <v>0</v>
      </c>
      <c r="BC10" s="261">
        <f>IF(AZ10=3,G10,0)</f>
        <v>0</v>
      </c>
      <c r="BD10" s="261">
        <f>IF(AZ10=4,G10,0)</f>
        <v>0</v>
      </c>
      <c r="BE10" s="261">
        <f>IF(AZ10=5,G10,0)</f>
        <v>0</v>
      </c>
      <c r="CA10" s="292">
        <v>1</v>
      </c>
      <c r="CB10" s="292">
        <v>1</v>
      </c>
    </row>
    <row r="11" spans="1:80">
      <c r="A11" s="301"/>
      <c r="B11" s="302"/>
      <c r="C11" s="303" t="s">
        <v>463</v>
      </c>
      <c r="D11" s="304"/>
      <c r="E11" s="304"/>
      <c r="F11" s="304"/>
      <c r="G11" s="305"/>
      <c r="I11" s="306"/>
      <c r="K11" s="306"/>
      <c r="L11" s="307" t="s">
        <v>463</v>
      </c>
      <c r="O11" s="292">
        <v>3</v>
      </c>
    </row>
    <row r="12" spans="1:80">
      <c r="A12" s="293">
        <v>4</v>
      </c>
      <c r="B12" s="294" t="s">
        <v>563</v>
      </c>
      <c r="C12" s="295" t="s">
        <v>564</v>
      </c>
      <c r="D12" s="296" t="s">
        <v>176</v>
      </c>
      <c r="E12" s="297">
        <v>7</v>
      </c>
      <c r="F12" s="297">
        <v>0</v>
      </c>
      <c r="G12" s="298">
        <f>E12*F12</f>
        <v>0</v>
      </c>
      <c r="H12" s="299">
        <v>0</v>
      </c>
      <c r="I12" s="300">
        <f>E12*H12</f>
        <v>0</v>
      </c>
      <c r="J12" s="299">
        <v>-0.55000000000000004</v>
      </c>
      <c r="K12" s="300">
        <f>E12*J12</f>
        <v>-3.8500000000000005</v>
      </c>
      <c r="O12" s="292">
        <v>2</v>
      </c>
      <c r="AA12" s="261">
        <v>1</v>
      </c>
      <c r="AB12" s="261">
        <v>1</v>
      </c>
      <c r="AC12" s="261">
        <v>1</v>
      </c>
      <c r="AZ12" s="261">
        <v>1</v>
      </c>
      <c r="BA12" s="261">
        <f>IF(AZ12=1,G12,0)</f>
        <v>0</v>
      </c>
      <c r="BB12" s="261">
        <f>IF(AZ12=2,G12,0)</f>
        <v>0</v>
      </c>
      <c r="BC12" s="261">
        <f>IF(AZ12=3,G12,0)</f>
        <v>0</v>
      </c>
      <c r="BD12" s="261">
        <f>IF(AZ12=4,G12,0)</f>
        <v>0</v>
      </c>
      <c r="BE12" s="261">
        <f>IF(AZ12=5,G12,0)</f>
        <v>0</v>
      </c>
      <c r="CA12" s="292">
        <v>1</v>
      </c>
      <c r="CB12" s="292">
        <v>1</v>
      </c>
    </row>
    <row r="13" spans="1:80">
      <c r="A13" s="301"/>
      <c r="B13" s="302"/>
      <c r="C13" s="303" t="s">
        <v>565</v>
      </c>
      <c r="D13" s="304"/>
      <c r="E13" s="304"/>
      <c r="F13" s="304"/>
      <c r="G13" s="305"/>
      <c r="I13" s="306"/>
      <c r="K13" s="306"/>
      <c r="L13" s="307" t="s">
        <v>565</v>
      </c>
      <c r="O13" s="292">
        <v>3</v>
      </c>
    </row>
    <row r="14" spans="1:80">
      <c r="A14" s="301"/>
      <c r="B14" s="308"/>
      <c r="C14" s="309" t="s">
        <v>741</v>
      </c>
      <c r="D14" s="310"/>
      <c r="E14" s="311">
        <v>7</v>
      </c>
      <c r="F14" s="312"/>
      <c r="G14" s="313"/>
      <c r="H14" s="314"/>
      <c r="I14" s="306"/>
      <c r="J14" s="315"/>
      <c r="K14" s="306"/>
      <c r="M14" s="307" t="s">
        <v>741</v>
      </c>
      <c r="O14" s="292"/>
    </row>
    <row r="15" spans="1:80">
      <c r="A15" s="293">
        <v>5</v>
      </c>
      <c r="B15" s="294" t="s">
        <v>567</v>
      </c>
      <c r="C15" s="295" t="s">
        <v>568</v>
      </c>
      <c r="D15" s="296" t="s">
        <v>176</v>
      </c>
      <c r="E15" s="297">
        <v>7</v>
      </c>
      <c r="F15" s="297">
        <v>0</v>
      </c>
      <c r="G15" s="298">
        <f>E15*F15</f>
        <v>0</v>
      </c>
      <c r="H15" s="299">
        <v>0</v>
      </c>
      <c r="I15" s="300">
        <f>E15*H15</f>
        <v>0</v>
      </c>
      <c r="J15" s="299">
        <v>-0.17599999999999999</v>
      </c>
      <c r="K15" s="300">
        <f>E15*J15</f>
        <v>-1.232</v>
      </c>
      <c r="O15" s="292">
        <v>2</v>
      </c>
      <c r="AA15" s="261">
        <v>1</v>
      </c>
      <c r="AB15" s="261">
        <v>1</v>
      </c>
      <c r="AC15" s="261">
        <v>1</v>
      </c>
      <c r="AZ15" s="261">
        <v>1</v>
      </c>
      <c r="BA15" s="261">
        <f>IF(AZ15=1,G15,0)</f>
        <v>0</v>
      </c>
      <c r="BB15" s="261">
        <f>IF(AZ15=2,G15,0)</f>
        <v>0</v>
      </c>
      <c r="BC15" s="261">
        <f>IF(AZ15=3,G15,0)</f>
        <v>0</v>
      </c>
      <c r="BD15" s="261">
        <f>IF(AZ15=4,G15,0)</f>
        <v>0</v>
      </c>
      <c r="BE15" s="261">
        <f>IF(AZ15=5,G15,0)</f>
        <v>0</v>
      </c>
      <c r="CA15" s="292">
        <v>1</v>
      </c>
      <c r="CB15" s="292">
        <v>1</v>
      </c>
    </row>
    <row r="16" spans="1:80">
      <c r="A16" s="293">
        <v>6</v>
      </c>
      <c r="B16" s="294" t="s">
        <v>511</v>
      </c>
      <c r="C16" s="295" t="s">
        <v>512</v>
      </c>
      <c r="D16" s="296" t="s">
        <v>176</v>
      </c>
      <c r="E16" s="297">
        <v>7</v>
      </c>
      <c r="F16" s="297">
        <v>0</v>
      </c>
      <c r="G16" s="298">
        <f>E16*F16</f>
        <v>0</v>
      </c>
      <c r="H16" s="299">
        <v>0</v>
      </c>
      <c r="I16" s="300">
        <f>E16*H16</f>
        <v>0</v>
      </c>
      <c r="J16" s="299">
        <v>0</v>
      </c>
      <c r="K16" s="300">
        <f>E16*J16</f>
        <v>0</v>
      </c>
      <c r="O16" s="292">
        <v>2</v>
      </c>
      <c r="AA16" s="261">
        <v>1</v>
      </c>
      <c r="AB16" s="261">
        <v>1</v>
      </c>
      <c r="AC16" s="261">
        <v>1</v>
      </c>
      <c r="AZ16" s="261">
        <v>1</v>
      </c>
      <c r="BA16" s="261">
        <f>IF(AZ16=1,G16,0)</f>
        <v>0</v>
      </c>
      <c r="BB16" s="261">
        <f>IF(AZ16=2,G16,0)</f>
        <v>0</v>
      </c>
      <c r="BC16" s="261">
        <f>IF(AZ16=3,G16,0)</f>
        <v>0</v>
      </c>
      <c r="BD16" s="261">
        <f>IF(AZ16=4,G16,0)</f>
        <v>0</v>
      </c>
      <c r="BE16" s="261">
        <f>IF(AZ16=5,G16,0)</f>
        <v>0</v>
      </c>
      <c r="CA16" s="292">
        <v>1</v>
      </c>
      <c r="CB16" s="292">
        <v>1</v>
      </c>
    </row>
    <row r="17" spans="1:80">
      <c r="A17" s="293">
        <v>7</v>
      </c>
      <c r="B17" s="294" t="s">
        <v>569</v>
      </c>
      <c r="C17" s="295" t="s">
        <v>570</v>
      </c>
      <c r="D17" s="296" t="s">
        <v>176</v>
      </c>
      <c r="E17" s="297">
        <v>7</v>
      </c>
      <c r="F17" s="297">
        <v>0</v>
      </c>
      <c r="G17" s="298">
        <f>E17*F17</f>
        <v>0</v>
      </c>
      <c r="H17" s="299">
        <v>0</v>
      </c>
      <c r="I17" s="300">
        <f>E17*H17</f>
        <v>0</v>
      </c>
      <c r="J17" s="299">
        <v>-0.30609999999999998</v>
      </c>
      <c r="K17" s="300">
        <f>E17*J17</f>
        <v>-2.1427</v>
      </c>
      <c r="O17" s="292">
        <v>2</v>
      </c>
      <c r="AA17" s="261">
        <v>1</v>
      </c>
      <c r="AB17" s="261">
        <v>1</v>
      </c>
      <c r="AC17" s="261">
        <v>1</v>
      </c>
      <c r="AZ17" s="261">
        <v>1</v>
      </c>
      <c r="BA17" s="261">
        <f>IF(AZ17=1,G17,0)</f>
        <v>0</v>
      </c>
      <c r="BB17" s="261">
        <f>IF(AZ17=2,G17,0)</f>
        <v>0</v>
      </c>
      <c r="BC17" s="261">
        <f>IF(AZ17=3,G17,0)</f>
        <v>0</v>
      </c>
      <c r="BD17" s="261">
        <f>IF(AZ17=4,G17,0)</f>
        <v>0</v>
      </c>
      <c r="BE17" s="261">
        <f>IF(AZ17=5,G17,0)</f>
        <v>0</v>
      </c>
      <c r="CA17" s="292">
        <v>1</v>
      </c>
      <c r="CB17" s="292">
        <v>1</v>
      </c>
    </row>
    <row r="18" spans="1:80">
      <c r="A18" s="301"/>
      <c r="B18" s="302"/>
      <c r="C18" s="303" t="s">
        <v>565</v>
      </c>
      <c r="D18" s="304"/>
      <c r="E18" s="304"/>
      <c r="F18" s="304"/>
      <c r="G18" s="305"/>
      <c r="I18" s="306"/>
      <c r="K18" s="306"/>
      <c r="L18" s="307" t="s">
        <v>565</v>
      </c>
      <c r="O18" s="292">
        <v>3</v>
      </c>
    </row>
    <row r="19" spans="1:80">
      <c r="A19" s="293">
        <v>8</v>
      </c>
      <c r="B19" s="294" t="s">
        <v>188</v>
      </c>
      <c r="C19" s="295" t="s">
        <v>189</v>
      </c>
      <c r="D19" s="296" t="s">
        <v>190</v>
      </c>
      <c r="E19" s="297">
        <v>17.7</v>
      </c>
      <c r="F19" s="297">
        <v>0</v>
      </c>
      <c r="G19" s="298">
        <f>E19*F19</f>
        <v>0</v>
      </c>
      <c r="H19" s="299">
        <v>0</v>
      </c>
      <c r="I19" s="300">
        <f>E19*H19</f>
        <v>0</v>
      </c>
      <c r="J19" s="299">
        <v>-0.22</v>
      </c>
      <c r="K19" s="300">
        <f>E19*J19</f>
        <v>-3.8939999999999997</v>
      </c>
      <c r="O19" s="292">
        <v>2</v>
      </c>
      <c r="AA19" s="261">
        <v>1</v>
      </c>
      <c r="AB19" s="261">
        <v>1</v>
      </c>
      <c r="AC19" s="261">
        <v>1</v>
      </c>
      <c r="AZ19" s="261">
        <v>1</v>
      </c>
      <c r="BA19" s="261">
        <f>IF(AZ19=1,G19,0)</f>
        <v>0</v>
      </c>
      <c r="BB19" s="261">
        <f>IF(AZ19=2,G19,0)</f>
        <v>0</v>
      </c>
      <c r="BC19" s="261">
        <f>IF(AZ19=3,G19,0)</f>
        <v>0</v>
      </c>
      <c r="BD19" s="261">
        <f>IF(AZ19=4,G19,0)</f>
        <v>0</v>
      </c>
      <c r="BE19" s="261">
        <f>IF(AZ19=5,G19,0)</f>
        <v>0</v>
      </c>
      <c r="CA19" s="292">
        <v>1</v>
      </c>
      <c r="CB19" s="292">
        <v>1</v>
      </c>
    </row>
    <row r="20" spans="1:80">
      <c r="A20" s="301"/>
      <c r="B20" s="302"/>
      <c r="C20" s="303" t="s">
        <v>742</v>
      </c>
      <c r="D20" s="304"/>
      <c r="E20" s="304"/>
      <c r="F20" s="304"/>
      <c r="G20" s="305"/>
      <c r="I20" s="306"/>
      <c r="K20" s="306"/>
      <c r="L20" s="307" t="s">
        <v>742</v>
      </c>
      <c r="O20" s="292">
        <v>3</v>
      </c>
    </row>
    <row r="21" spans="1:80">
      <c r="A21" s="301"/>
      <c r="B21" s="308"/>
      <c r="C21" s="309" t="s">
        <v>743</v>
      </c>
      <c r="D21" s="310"/>
      <c r="E21" s="311">
        <v>17.7</v>
      </c>
      <c r="F21" s="312"/>
      <c r="G21" s="313"/>
      <c r="H21" s="314"/>
      <c r="I21" s="306"/>
      <c r="J21" s="315"/>
      <c r="K21" s="306"/>
      <c r="M21" s="307" t="s">
        <v>743</v>
      </c>
      <c r="O21" s="292"/>
    </row>
    <row r="22" spans="1:80">
      <c r="A22" s="293">
        <v>9</v>
      </c>
      <c r="B22" s="294" t="s">
        <v>191</v>
      </c>
      <c r="C22" s="295" t="s">
        <v>192</v>
      </c>
      <c r="D22" s="296" t="s">
        <v>193</v>
      </c>
      <c r="E22" s="297">
        <v>10</v>
      </c>
      <c r="F22" s="297">
        <v>0</v>
      </c>
      <c r="G22" s="298">
        <f>E22*F22</f>
        <v>0</v>
      </c>
      <c r="H22" s="299">
        <v>0</v>
      </c>
      <c r="I22" s="300">
        <f>E22*H22</f>
        <v>0</v>
      </c>
      <c r="J22" s="299">
        <v>0</v>
      </c>
      <c r="K22" s="300">
        <f>E22*J22</f>
        <v>0</v>
      </c>
      <c r="O22" s="292">
        <v>2</v>
      </c>
      <c r="AA22" s="261">
        <v>1</v>
      </c>
      <c r="AB22" s="261">
        <v>1</v>
      </c>
      <c r="AC22" s="261">
        <v>1</v>
      </c>
      <c r="AZ22" s="261">
        <v>1</v>
      </c>
      <c r="BA22" s="261">
        <f>IF(AZ22=1,G22,0)</f>
        <v>0</v>
      </c>
      <c r="BB22" s="261">
        <f>IF(AZ22=2,G22,0)</f>
        <v>0</v>
      </c>
      <c r="BC22" s="261">
        <f>IF(AZ22=3,G22,0)</f>
        <v>0</v>
      </c>
      <c r="BD22" s="261">
        <f>IF(AZ22=4,G22,0)</f>
        <v>0</v>
      </c>
      <c r="BE22" s="261">
        <f>IF(AZ22=5,G22,0)</f>
        <v>0</v>
      </c>
      <c r="CA22" s="292">
        <v>1</v>
      </c>
      <c r="CB22" s="292">
        <v>1</v>
      </c>
    </row>
    <row r="23" spans="1:80">
      <c r="A23" s="293">
        <v>10</v>
      </c>
      <c r="B23" s="294" t="s">
        <v>194</v>
      </c>
      <c r="C23" s="295" t="s">
        <v>195</v>
      </c>
      <c r="D23" s="296" t="s">
        <v>196</v>
      </c>
      <c r="E23" s="297">
        <v>10</v>
      </c>
      <c r="F23" s="297">
        <v>0</v>
      </c>
      <c r="G23" s="298">
        <f>E23*F23</f>
        <v>0</v>
      </c>
      <c r="H23" s="299">
        <v>0</v>
      </c>
      <c r="I23" s="300">
        <f>E23*H23</f>
        <v>0</v>
      </c>
      <c r="J23" s="299">
        <v>0</v>
      </c>
      <c r="K23" s="300">
        <f>E23*J23</f>
        <v>0</v>
      </c>
      <c r="O23" s="292">
        <v>2</v>
      </c>
      <c r="AA23" s="261">
        <v>1</v>
      </c>
      <c r="AB23" s="261">
        <v>1</v>
      </c>
      <c r="AC23" s="261">
        <v>1</v>
      </c>
      <c r="AZ23" s="261">
        <v>1</v>
      </c>
      <c r="BA23" s="261">
        <f>IF(AZ23=1,G23,0)</f>
        <v>0</v>
      </c>
      <c r="BB23" s="261">
        <f>IF(AZ23=2,G23,0)</f>
        <v>0</v>
      </c>
      <c r="BC23" s="261">
        <f>IF(AZ23=3,G23,0)</f>
        <v>0</v>
      </c>
      <c r="BD23" s="261">
        <f>IF(AZ23=4,G23,0)</f>
        <v>0</v>
      </c>
      <c r="BE23" s="261">
        <f>IF(AZ23=5,G23,0)</f>
        <v>0</v>
      </c>
      <c r="CA23" s="292">
        <v>1</v>
      </c>
      <c r="CB23" s="292">
        <v>1</v>
      </c>
    </row>
    <row r="24" spans="1:80">
      <c r="A24" s="293">
        <v>11</v>
      </c>
      <c r="B24" s="294" t="s">
        <v>744</v>
      </c>
      <c r="C24" s="295" t="s">
        <v>745</v>
      </c>
      <c r="D24" s="296" t="s">
        <v>190</v>
      </c>
      <c r="E24" s="297">
        <v>6.3</v>
      </c>
      <c r="F24" s="297">
        <v>0</v>
      </c>
      <c r="G24" s="298">
        <f>E24*F24</f>
        <v>0</v>
      </c>
      <c r="H24" s="299">
        <v>8.6899999999999998E-3</v>
      </c>
      <c r="I24" s="300">
        <f>E24*H24</f>
        <v>5.4746999999999997E-2</v>
      </c>
      <c r="J24" s="299">
        <v>0</v>
      </c>
      <c r="K24" s="300">
        <f>E24*J24</f>
        <v>0</v>
      </c>
      <c r="O24" s="292">
        <v>2</v>
      </c>
      <c r="AA24" s="261">
        <v>1</v>
      </c>
      <c r="AB24" s="261">
        <v>1</v>
      </c>
      <c r="AC24" s="261">
        <v>1</v>
      </c>
      <c r="AZ24" s="261">
        <v>1</v>
      </c>
      <c r="BA24" s="261">
        <f>IF(AZ24=1,G24,0)</f>
        <v>0</v>
      </c>
      <c r="BB24" s="261">
        <f>IF(AZ24=2,G24,0)</f>
        <v>0</v>
      </c>
      <c r="BC24" s="261">
        <f>IF(AZ24=3,G24,0)</f>
        <v>0</v>
      </c>
      <c r="BD24" s="261">
        <f>IF(AZ24=4,G24,0)</f>
        <v>0</v>
      </c>
      <c r="BE24" s="261">
        <f>IF(AZ24=5,G24,0)</f>
        <v>0</v>
      </c>
      <c r="CA24" s="292">
        <v>1</v>
      </c>
      <c r="CB24" s="292">
        <v>1</v>
      </c>
    </row>
    <row r="25" spans="1:80">
      <c r="A25" s="301"/>
      <c r="B25" s="308"/>
      <c r="C25" s="309" t="s">
        <v>746</v>
      </c>
      <c r="D25" s="310"/>
      <c r="E25" s="311">
        <v>6.3</v>
      </c>
      <c r="F25" s="312"/>
      <c r="G25" s="313"/>
      <c r="H25" s="314"/>
      <c r="I25" s="306"/>
      <c r="J25" s="315"/>
      <c r="K25" s="306"/>
      <c r="M25" s="307" t="s">
        <v>746</v>
      </c>
      <c r="O25" s="292"/>
    </row>
    <row r="26" spans="1:80">
      <c r="A26" s="293">
        <v>12</v>
      </c>
      <c r="B26" s="294" t="s">
        <v>202</v>
      </c>
      <c r="C26" s="295" t="s">
        <v>203</v>
      </c>
      <c r="D26" s="296" t="s">
        <v>190</v>
      </c>
      <c r="E26" s="297">
        <v>2</v>
      </c>
      <c r="F26" s="297">
        <v>0</v>
      </c>
      <c r="G26" s="298">
        <f>E26*F26</f>
        <v>0</v>
      </c>
      <c r="H26" s="299">
        <v>3.9739999999999998E-2</v>
      </c>
      <c r="I26" s="300">
        <f>E26*H26</f>
        <v>7.9479999999999995E-2</v>
      </c>
      <c r="J26" s="299">
        <v>0</v>
      </c>
      <c r="K26" s="300">
        <f>E26*J26</f>
        <v>0</v>
      </c>
      <c r="O26" s="292">
        <v>2</v>
      </c>
      <c r="AA26" s="261">
        <v>1</v>
      </c>
      <c r="AB26" s="261">
        <v>1</v>
      </c>
      <c r="AC26" s="261">
        <v>1</v>
      </c>
      <c r="AZ26" s="261">
        <v>1</v>
      </c>
      <c r="BA26" s="261">
        <f>IF(AZ26=1,G26,0)</f>
        <v>0</v>
      </c>
      <c r="BB26" s="261">
        <f>IF(AZ26=2,G26,0)</f>
        <v>0</v>
      </c>
      <c r="BC26" s="261">
        <f>IF(AZ26=3,G26,0)</f>
        <v>0</v>
      </c>
      <c r="BD26" s="261">
        <f>IF(AZ26=4,G26,0)</f>
        <v>0</v>
      </c>
      <c r="BE26" s="261">
        <f>IF(AZ26=5,G26,0)</f>
        <v>0</v>
      </c>
      <c r="CA26" s="292">
        <v>1</v>
      </c>
      <c r="CB26" s="292">
        <v>1</v>
      </c>
    </row>
    <row r="27" spans="1:80">
      <c r="A27" s="301"/>
      <c r="B27" s="302"/>
      <c r="C27" s="303" t="s">
        <v>747</v>
      </c>
      <c r="D27" s="304"/>
      <c r="E27" s="304"/>
      <c r="F27" s="304"/>
      <c r="G27" s="305"/>
      <c r="I27" s="306"/>
      <c r="K27" s="306"/>
      <c r="L27" s="307" t="s">
        <v>747</v>
      </c>
      <c r="O27" s="292">
        <v>3</v>
      </c>
    </row>
    <row r="28" spans="1:80">
      <c r="A28" s="316"/>
      <c r="B28" s="317" t="s">
        <v>99</v>
      </c>
      <c r="C28" s="318" t="s">
        <v>173</v>
      </c>
      <c r="D28" s="319"/>
      <c r="E28" s="320"/>
      <c r="F28" s="321"/>
      <c r="G28" s="322">
        <f>SUM(G7:G27)</f>
        <v>0</v>
      </c>
      <c r="H28" s="323"/>
      <c r="I28" s="324">
        <f>SUM(I7:I27)</f>
        <v>0.13422699999999999</v>
      </c>
      <c r="J28" s="323"/>
      <c r="K28" s="324">
        <f>SUM(K7:K27)</f>
        <v>-11.1187</v>
      </c>
      <c r="O28" s="292">
        <v>4</v>
      </c>
      <c r="BA28" s="325">
        <f>SUM(BA7:BA27)</f>
        <v>0</v>
      </c>
      <c r="BB28" s="325">
        <f>SUM(BB7:BB27)</f>
        <v>0</v>
      </c>
      <c r="BC28" s="325">
        <f>SUM(BC7:BC27)</f>
        <v>0</v>
      </c>
      <c r="BD28" s="325">
        <f>SUM(BD7:BD27)</f>
        <v>0</v>
      </c>
      <c r="BE28" s="325">
        <f>SUM(BE7:BE27)</f>
        <v>0</v>
      </c>
    </row>
    <row r="29" spans="1:80">
      <c r="A29" s="282" t="s">
        <v>97</v>
      </c>
      <c r="B29" s="283" t="s">
        <v>205</v>
      </c>
      <c r="C29" s="284" t="s">
        <v>206</v>
      </c>
      <c r="D29" s="285"/>
      <c r="E29" s="286"/>
      <c r="F29" s="286"/>
      <c r="G29" s="287"/>
      <c r="H29" s="288"/>
      <c r="I29" s="289"/>
      <c r="J29" s="290"/>
      <c r="K29" s="291"/>
      <c r="O29" s="292">
        <v>1</v>
      </c>
    </row>
    <row r="30" spans="1:80">
      <c r="A30" s="293">
        <v>13</v>
      </c>
      <c r="B30" s="294" t="s">
        <v>208</v>
      </c>
      <c r="C30" s="295" t="s">
        <v>209</v>
      </c>
      <c r="D30" s="296" t="s">
        <v>109</v>
      </c>
      <c r="E30" s="297">
        <v>2.4750000000000001</v>
      </c>
      <c r="F30" s="297">
        <v>0</v>
      </c>
      <c r="G30" s="298">
        <f>E30*F30</f>
        <v>0</v>
      </c>
      <c r="H30" s="299">
        <v>0</v>
      </c>
      <c r="I30" s="300">
        <f>E30*H30</f>
        <v>0</v>
      </c>
      <c r="J30" s="299">
        <v>0</v>
      </c>
      <c r="K30" s="300">
        <f>E30*J30</f>
        <v>0</v>
      </c>
      <c r="O30" s="292">
        <v>2</v>
      </c>
      <c r="AA30" s="261">
        <v>1</v>
      </c>
      <c r="AB30" s="261">
        <v>1</v>
      </c>
      <c r="AC30" s="261">
        <v>1</v>
      </c>
      <c r="AZ30" s="261">
        <v>1</v>
      </c>
      <c r="BA30" s="261">
        <f>IF(AZ30=1,G30,0)</f>
        <v>0</v>
      </c>
      <c r="BB30" s="261">
        <f>IF(AZ30=2,G30,0)</f>
        <v>0</v>
      </c>
      <c r="BC30" s="261">
        <f>IF(AZ30=3,G30,0)</f>
        <v>0</v>
      </c>
      <c r="BD30" s="261">
        <f>IF(AZ30=4,G30,0)</f>
        <v>0</v>
      </c>
      <c r="BE30" s="261">
        <f>IF(AZ30=5,G30,0)</f>
        <v>0</v>
      </c>
      <c r="CA30" s="292">
        <v>1</v>
      </c>
      <c r="CB30" s="292">
        <v>1</v>
      </c>
    </row>
    <row r="31" spans="1:80">
      <c r="A31" s="301"/>
      <c r="B31" s="308"/>
      <c r="C31" s="309" t="s">
        <v>748</v>
      </c>
      <c r="D31" s="310"/>
      <c r="E31" s="311">
        <v>2.4750000000000001</v>
      </c>
      <c r="F31" s="312"/>
      <c r="G31" s="313"/>
      <c r="H31" s="314"/>
      <c r="I31" s="306"/>
      <c r="J31" s="315"/>
      <c r="K31" s="306"/>
      <c r="M31" s="307" t="s">
        <v>748</v>
      </c>
      <c r="O31" s="292"/>
    </row>
    <row r="32" spans="1:80">
      <c r="A32" s="316"/>
      <c r="B32" s="317" t="s">
        <v>99</v>
      </c>
      <c r="C32" s="318" t="s">
        <v>207</v>
      </c>
      <c r="D32" s="319"/>
      <c r="E32" s="320"/>
      <c r="F32" s="321"/>
      <c r="G32" s="322">
        <f>SUM(G29:G31)</f>
        <v>0</v>
      </c>
      <c r="H32" s="323"/>
      <c r="I32" s="324">
        <f>SUM(I29:I31)</f>
        <v>0</v>
      </c>
      <c r="J32" s="323"/>
      <c r="K32" s="324">
        <f>SUM(K29:K31)</f>
        <v>0</v>
      </c>
      <c r="O32" s="292">
        <v>4</v>
      </c>
      <c r="BA32" s="325">
        <f>SUM(BA29:BA31)</f>
        <v>0</v>
      </c>
      <c r="BB32" s="325">
        <f>SUM(BB29:BB31)</f>
        <v>0</v>
      </c>
      <c r="BC32" s="325">
        <f>SUM(BC29:BC31)</f>
        <v>0</v>
      </c>
      <c r="BD32" s="325">
        <f>SUM(BD29:BD31)</f>
        <v>0</v>
      </c>
      <c r="BE32" s="325">
        <f>SUM(BE29:BE31)</f>
        <v>0</v>
      </c>
    </row>
    <row r="33" spans="1:80">
      <c r="A33" s="282" t="s">
        <v>97</v>
      </c>
      <c r="B33" s="283" t="s">
        <v>216</v>
      </c>
      <c r="C33" s="284" t="s">
        <v>217</v>
      </c>
      <c r="D33" s="285"/>
      <c r="E33" s="286"/>
      <c r="F33" s="286"/>
      <c r="G33" s="287"/>
      <c r="H33" s="288"/>
      <c r="I33" s="289"/>
      <c r="J33" s="290"/>
      <c r="K33" s="291"/>
      <c r="O33" s="292">
        <v>1</v>
      </c>
    </row>
    <row r="34" spans="1:80">
      <c r="A34" s="293">
        <v>14</v>
      </c>
      <c r="B34" s="294" t="s">
        <v>219</v>
      </c>
      <c r="C34" s="295" t="s">
        <v>220</v>
      </c>
      <c r="D34" s="296" t="s">
        <v>109</v>
      </c>
      <c r="E34" s="297">
        <v>3.32</v>
      </c>
      <c r="F34" s="297">
        <v>0</v>
      </c>
      <c r="G34" s="298">
        <f>E34*F34</f>
        <v>0</v>
      </c>
      <c r="H34" s="299">
        <v>0</v>
      </c>
      <c r="I34" s="300">
        <f>E34*H34</f>
        <v>0</v>
      </c>
      <c r="J34" s="299">
        <v>0</v>
      </c>
      <c r="K34" s="300">
        <f>E34*J34</f>
        <v>0</v>
      </c>
      <c r="O34" s="292">
        <v>2</v>
      </c>
      <c r="AA34" s="261">
        <v>1</v>
      </c>
      <c r="AB34" s="261">
        <v>1</v>
      </c>
      <c r="AC34" s="261">
        <v>1</v>
      </c>
      <c r="AZ34" s="261">
        <v>1</v>
      </c>
      <c r="BA34" s="261">
        <f>IF(AZ34=1,G34,0)</f>
        <v>0</v>
      </c>
      <c r="BB34" s="261">
        <f>IF(AZ34=2,G34,0)</f>
        <v>0</v>
      </c>
      <c r="BC34" s="261">
        <f>IF(AZ34=3,G34,0)</f>
        <v>0</v>
      </c>
      <c r="BD34" s="261">
        <f>IF(AZ34=4,G34,0)</f>
        <v>0</v>
      </c>
      <c r="BE34" s="261">
        <f>IF(AZ34=5,G34,0)</f>
        <v>0</v>
      </c>
      <c r="CA34" s="292">
        <v>1</v>
      </c>
      <c r="CB34" s="292">
        <v>1</v>
      </c>
    </row>
    <row r="35" spans="1:80">
      <c r="A35" s="301"/>
      <c r="B35" s="302"/>
      <c r="C35" s="303" t="s">
        <v>749</v>
      </c>
      <c r="D35" s="304"/>
      <c r="E35" s="304"/>
      <c r="F35" s="304"/>
      <c r="G35" s="305"/>
      <c r="I35" s="306"/>
      <c r="K35" s="306"/>
      <c r="L35" s="307" t="s">
        <v>749</v>
      </c>
      <c r="O35" s="292">
        <v>3</v>
      </c>
    </row>
    <row r="36" spans="1:80">
      <c r="A36" s="301"/>
      <c r="B36" s="308"/>
      <c r="C36" s="309" t="s">
        <v>750</v>
      </c>
      <c r="D36" s="310"/>
      <c r="E36" s="311">
        <v>3.32</v>
      </c>
      <c r="F36" s="312"/>
      <c r="G36" s="313"/>
      <c r="H36" s="314"/>
      <c r="I36" s="306"/>
      <c r="J36" s="315"/>
      <c r="K36" s="306"/>
      <c r="M36" s="307" t="s">
        <v>750</v>
      </c>
      <c r="O36" s="292"/>
    </row>
    <row r="37" spans="1:80">
      <c r="A37" s="293">
        <v>15</v>
      </c>
      <c r="B37" s="294" t="s">
        <v>227</v>
      </c>
      <c r="C37" s="295" t="s">
        <v>228</v>
      </c>
      <c r="D37" s="296" t="s">
        <v>109</v>
      </c>
      <c r="E37" s="297">
        <v>15.3179</v>
      </c>
      <c r="F37" s="297">
        <v>0</v>
      </c>
      <c r="G37" s="298">
        <f>E37*F37</f>
        <v>0</v>
      </c>
      <c r="H37" s="299">
        <v>0</v>
      </c>
      <c r="I37" s="300">
        <f>E37*H37</f>
        <v>0</v>
      </c>
      <c r="J37" s="299">
        <v>0</v>
      </c>
      <c r="K37" s="300">
        <f>E37*J37</f>
        <v>0</v>
      </c>
      <c r="O37" s="292">
        <v>2</v>
      </c>
      <c r="AA37" s="261">
        <v>1</v>
      </c>
      <c r="AB37" s="261">
        <v>1</v>
      </c>
      <c r="AC37" s="261">
        <v>1</v>
      </c>
      <c r="AZ37" s="261">
        <v>1</v>
      </c>
      <c r="BA37" s="261">
        <f>IF(AZ37=1,G37,0)</f>
        <v>0</v>
      </c>
      <c r="BB37" s="261">
        <f>IF(AZ37=2,G37,0)</f>
        <v>0</v>
      </c>
      <c r="BC37" s="261">
        <f>IF(AZ37=3,G37,0)</f>
        <v>0</v>
      </c>
      <c r="BD37" s="261">
        <f>IF(AZ37=4,G37,0)</f>
        <v>0</v>
      </c>
      <c r="BE37" s="261">
        <f>IF(AZ37=5,G37,0)</f>
        <v>0</v>
      </c>
      <c r="CA37" s="292">
        <v>1</v>
      </c>
      <c r="CB37" s="292">
        <v>1</v>
      </c>
    </row>
    <row r="38" spans="1:80">
      <c r="A38" s="301"/>
      <c r="B38" s="308"/>
      <c r="C38" s="337" t="s">
        <v>229</v>
      </c>
      <c r="D38" s="310"/>
      <c r="E38" s="336">
        <v>0</v>
      </c>
      <c r="F38" s="312"/>
      <c r="G38" s="313"/>
      <c r="H38" s="314"/>
      <c r="I38" s="306"/>
      <c r="J38" s="315"/>
      <c r="K38" s="306"/>
      <c r="M38" s="307" t="s">
        <v>229</v>
      </c>
      <c r="O38" s="292"/>
    </row>
    <row r="39" spans="1:80">
      <c r="A39" s="301"/>
      <c r="B39" s="308"/>
      <c r="C39" s="337" t="s">
        <v>751</v>
      </c>
      <c r="D39" s="310"/>
      <c r="E39" s="336">
        <v>38.530799999999999</v>
      </c>
      <c r="F39" s="312"/>
      <c r="G39" s="313"/>
      <c r="H39" s="314"/>
      <c r="I39" s="306"/>
      <c r="J39" s="315"/>
      <c r="K39" s="306"/>
      <c r="M39" s="307" t="s">
        <v>751</v>
      </c>
      <c r="O39" s="292"/>
    </row>
    <row r="40" spans="1:80">
      <c r="A40" s="301"/>
      <c r="B40" s="308"/>
      <c r="C40" s="337" t="s">
        <v>752</v>
      </c>
      <c r="D40" s="310"/>
      <c r="E40" s="336">
        <v>-3.32</v>
      </c>
      <c r="F40" s="312"/>
      <c r="G40" s="313"/>
      <c r="H40" s="314"/>
      <c r="I40" s="306"/>
      <c r="J40" s="315"/>
      <c r="K40" s="306"/>
      <c r="M40" s="307" t="s">
        <v>752</v>
      </c>
      <c r="O40" s="292"/>
    </row>
    <row r="41" spans="1:80">
      <c r="A41" s="301"/>
      <c r="B41" s="308"/>
      <c r="C41" s="337" t="s">
        <v>753</v>
      </c>
      <c r="D41" s="310"/>
      <c r="E41" s="336">
        <v>-2.4750000000000001</v>
      </c>
      <c r="F41" s="312"/>
      <c r="G41" s="313"/>
      <c r="H41" s="314"/>
      <c r="I41" s="306"/>
      <c r="J41" s="315"/>
      <c r="K41" s="306"/>
      <c r="M41" s="307" t="s">
        <v>753</v>
      </c>
      <c r="O41" s="292"/>
    </row>
    <row r="42" spans="1:80">
      <c r="A42" s="301"/>
      <c r="B42" s="308"/>
      <c r="C42" s="337" t="s">
        <v>754</v>
      </c>
      <c r="D42" s="310"/>
      <c r="E42" s="336">
        <v>-2.1</v>
      </c>
      <c r="F42" s="312"/>
      <c r="G42" s="313"/>
      <c r="H42" s="314"/>
      <c r="I42" s="306"/>
      <c r="J42" s="315"/>
      <c r="K42" s="306"/>
      <c r="M42" s="307" t="s">
        <v>754</v>
      </c>
      <c r="O42" s="292"/>
    </row>
    <row r="43" spans="1:80">
      <c r="A43" s="301"/>
      <c r="B43" s="308"/>
      <c r="C43" s="337" t="s">
        <v>235</v>
      </c>
      <c r="D43" s="310"/>
      <c r="E43" s="336">
        <v>30.635799999999996</v>
      </c>
      <c r="F43" s="312"/>
      <c r="G43" s="313"/>
      <c r="H43" s="314"/>
      <c r="I43" s="306"/>
      <c r="J43" s="315"/>
      <c r="K43" s="306"/>
      <c r="M43" s="307" t="s">
        <v>235</v>
      </c>
      <c r="O43" s="292"/>
    </row>
    <row r="44" spans="1:80">
      <c r="A44" s="301"/>
      <c r="B44" s="308"/>
      <c r="C44" s="309" t="s">
        <v>755</v>
      </c>
      <c r="D44" s="310"/>
      <c r="E44" s="311">
        <v>15.3179</v>
      </c>
      <c r="F44" s="312"/>
      <c r="G44" s="313"/>
      <c r="H44" s="314"/>
      <c r="I44" s="306"/>
      <c r="J44" s="315"/>
      <c r="K44" s="306"/>
      <c r="M44" s="307" t="s">
        <v>755</v>
      </c>
      <c r="O44" s="292"/>
    </row>
    <row r="45" spans="1:80">
      <c r="A45" s="293">
        <v>16</v>
      </c>
      <c r="B45" s="294" t="s">
        <v>237</v>
      </c>
      <c r="C45" s="295" t="s">
        <v>238</v>
      </c>
      <c r="D45" s="296" t="s">
        <v>109</v>
      </c>
      <c r="E45" s="297">
        <v>12.254300000000001</v>
      </c>
      <c r="F45" s="297">
        <v>0</v>
      </c>
      <c r="G45" s="298">
        <f>E45*F45</f>
        <v>0</v>
      </c>
      <c r="H45" s="299">
        <v>0</v>
      </c>
      <c r="I45" s="300">
        <f>E45*H45</f>
        <v>0</v>
      </c>
      <c r="J45" s="299">
        <v>0</v>
      </c>
      <c r="K45" s="300">
        <f>E45*J45</f>
        <v>0</v>
      </c>
      <c r="O45" s="292">
        <v>2</v>
      </c>
      <c r="AA45" s="261">
        <v>1</v>
      </c>
      <c r="AB45" s="261">
        <v>1</v>
      </c>
      <c r="AC45" s="261">
        <v>1</v>
      </c>
      <c r="AZ45" s="261">
        <v>1</v>
      </c>
      <c r="BA45" s="261">
        <f>IF(AZ45=1,G45,0)</f>
        <v>0</v>
      </c>
      <c r="BB45" s="261">
        <f>IF(AZ45=2,G45,0)</f>
        <v>0</v>
      </c>
      <c r="BC45" s="261">
        <f>IF(AZ45=3,G45,0)</f>
        <v>0</v>
      </c>
      <c r="BD45" s="261">
        <f>IF(AZ45=4,G45,0)</f>
        <v>0</v>
      </c>
      <c r="BE45" s="261">
        <f>IF(AZ45=5,G45,0)</f>
        <v>0</v>
      </c>
      <c r="CA45" s="292">
        <v>1</v>
      </c>
      <c r="CB45" s="292">
        <v>1</v>
      </c>
    </row>
    <row r="46" spans="1:80">
      <c r="A46" s="301"/>
      <c r="B46" s="302"/>
      <c r="C46" s="303" t="s">
        <v>239</v>
      </c>
      <c r="D46" s="304"/>
      <c r="E46" s="304"/>
      <c r="F46" s="304"/>
      <c r="G46" s="305"/>
      <c r="I46" s="306"/>
      <c r="K46" s="306"/>
      <c r="L46" s="307" t="s">
        <v>239</v>
      </c>
      <c r="O46" s="292">
        <v>3</v>
      </c>
    </row>
    <row r="47" spans="1:80">
      <c r="A47" s="301"/>
      <c r="B47" s="302"/>
      <c r="C47" s="303" t="s">
        <v>240</v>
      </c>
      <c r="D47" s="304"/>
      <c r="E47" s="304"/>
      <c r="F47" s="304"/>
      <c r="G47" s="305"/>
      <c r="I47" s="306"/>
      <c r="K47" s="306"/>
      <c r="L47" s="307" t="s">
        <v>240</v>
      </c>
      <c r="O47" s="292">
        <v>3</v>
      </c>
    </row>
    <row r="48" spans="1:80">
      <c r="A48" s="301"/>
      <c r="B48" s="302"/>
      <c r="C48" s="303" t="s">
        <v>241</v>
      </c>
      <c r="D48" s="304"/>
      <c r="E48" s="304"/>
      <c r="F48" s="304"/>
      <c r="G48" s="305"/>
      <c r="I48" s="306"/>
      <c r="K48" s="306"/>
      <c r="L48" s="307" t="s">
        <v>241</v>
      </c>
      <c r="O48" s="292">
        <v>3</v>
      </c>
    </row>
    <row r="49" spans="1:80">
      <c r="A49" s="301"/>
      <c r="B49" s="302"/>
      <c r="C49" s="303"/>
      <c r="D49" s="304"/>
      <c r="E49" s="304"/>
      <c r="F49" s="304"/>
      <c r="G49" s="305"/>
      <c r="I49" s="306"/>
      <c r="K49" s="306"/>
      <c r="L49" s="307"/>
      <c r="O49" s="292">
        <v>3</v>
      </c>
    </row>
    <row r="50" spans="1:80">
      <c r="A50" s="301"/>
      <c r="B50" s="308"/>
      <c r="C50" s="337" t="s">
        <v>229</v>
      </c>
      <c r="D50" s="310"/>
      <c r="E50" s="336">
        <v>0</v>
      </c>
      <c r="F50" s="312"/>
      <c r="G50" s="313"/>
      <c r="H50" s="314"/>
      <c r="I50" s="306"/>
      <c r="J50" s="315"/>
      <c r="K50" s="306"/>
      <c r="M50" s="307" t="s">
        <v>229</v>
      </c>
      <c r="O50" s="292"/>
    </row>
    <row r="51" spans="1:80">
      <c r="A51" s="301"/>
      <c r="B51" s="308"/>
      <c r="C51" s="337" t="s">
        <v>751</v>
      </c>
      <c r="D51" s="310"/>
      <c r="E51" s="336">
        <v>38.530799999999999</v>
      </c>
      <c r="F51" s="312"/>
      <c r="G51" s="313"/>
      <c r="H51" s="314"/>
      <c r="I51" s="306"/>
      <c r="J51" s="315"/>
      <c r="K51" s="306"/>
      <c r="M51" s="307" t="s">
        <v>751</v>
      </c>
      <c r="O51" s="292"/>
    </row>
    <row r="52" spans="1:80">
      <c r="A52" s="301"/>
      <c r="B52" s="308"/>
      <c r="C52" s="337" t="s">
        <v>752</v>
      </c>
      <c r="D52" s="310"/>
      <c r="E52" s="336">
        <v>-3.32</v>
      </c>
      <c r="F52" s="312"/>
      <c r="G52" s="313"/>
      <c r="H52" s="314"/>
      <c r="I52" s="306"/>
      <c r="J52" s="315"/>
      <c r="K52" s="306"/>
      <c r="M52" s="307" t="s">
        <v>752</v>
      </c>
      <c r="O52" s="292"/>
    </row>
    <row r="53" spans="1:80">
      <c r="A53" s="301"/>
      <c r="B53" s="308"/>
      <c r="C53" s="337" t="s">
        <v>753</v>
      </c>
      <c r="D53" s="310"/>
      <c r="E53" s="336">
        <v>-2.4750000000000001</v>
      </c>
      <c r="F53" s="312"/>
      <c r="G53" s="313"/>
      <c r="H53" s="314"/>
      <c r="I53" s="306"/>
      <c r="J53" s="315"/>
      <c r="K53" s="306"/>
      <c r="M53" s="307" t="s">
        <v>753</v>
      </c>
      <c r="O53" s="292"/>
    </row>
    <row r="54" spans="1:80">
      <c r="A54" s="301"/>
      <c r="B54" s="308"/>
      <c r="C54" s="337" t="s">
        <v>754</v>
      </c>
      <c r="D54" s="310"/>
      <c r="E54" s="336">
        <v>-2.1</v>
      </c>
      <c r="F54" s="312"/>
      <c r="G54" s="313"/>
      <c r="H54" s="314"/>
      <c r="I54" s="306"/>
      <c r="J54" s="315"/>
      <c r="K54" s="306"/>
      <c r="M54" s="307" t="s">
        <v>754</v>
      </c>
      <c r="O54" s="292"/>
    </row>
    <row r="55" spans="1:80">
      <c r="A55" s="301"/>
      <c r="B55" s="308"/>
      <c r="C55" s="337" t="s">
        <v>235</v>
      </c>
      <c r="D55" s="310"/>
      <c r="E55" s="336">
        <v>30.635799999999996</v>
      </c>
      <c r="F55" s="312"/>
      <c r="G55" s="313"/>
      <c r="H55" s="314"/>
      <c r="I55" s="306"/>
      <c r="J55" s="315"/>
      <c r="K55" s="306"/>
      <c r="M55" s="307" t="s">
        <v>235</v>
      </c>
      <c r="O55" s="292"/>
    </row>
    <row r="56" spans="1:80">
      <c r="A56" s="301"/>
      <c r="B56" s="308"/>
      <c r="C56" s="309" t="s">
        <v>756</v>
      </c>
      <c r="D56" s="310"/>
      <c r="E56" s="311">
        <v>12.254300000000001</v>
      </c>
      <c r="F56" s="312"/>
      <c r="G56" s="313"/>
      <c r="H56" s="314"/>
      <c r="I56" s="306"/>
      <c r="J56" s="315"/>
      <c r="K56" s="306"/>
      <c r="M56" s="307" t="s">
        <v>756</v>
      </c>
      <c r="O56" s="292"/>
    </row>
    <row r="57" spans="1:80">
      <c r="A57" s="293">
        <v>17</v>
      </c>
      <c r="B57" s="294" t="s">
        <v>243</v>
      </c>
      <c r="C57" s="295" t="s">
        <v>244</v>
      </c>
      <c r="D57" s="296" t="s">
        <v>109</v>
      </c>
      <c r="E57" s="297">
        <v>12.254300000000001</v>
      </c>
      <c r="F57" s="297">
        <v>0</v>
      </c>
      <c r="G57" s="298">
        <f>E57*F57</f>
        <v>0</v>
      </c>
      <c r="H57" s="299">
        <v>0</v>
      </c>
      <c r="I57" s="300">
        <f>E57*H57</f>
        <v>0</v>
      </c>
      <c r="J57" s="299">
        <v>0</v>
      </c>
      <c r="K57" s="300">
        <f>E57*J57</f>
        <v>0</v>
      </c>
      <c r="O57" s="292">
        <v>2</v>
      </c>
      <c r="AA57" s="261">
        <v>1</v>
      </c>
      <c r="AB57" s="261">
        <v>1</v>
      </c>
      <c r="AC57" s="261">
        <v>1</v>
      </c>
      <c r="AZ57" s="261">
        <v>1</v>
      </c>
      <c r="BA57" s="261">
        <f>IF(AZ57=1,G57,0)</f>
        <v>0</v>
      </c>
      <c r="BB57" s="261">
        <f>IF(AZ57=2,G57,0)</f>
        <v>0</v>
      </c>
      <c r="BC57" s="261">
        <f>IF(AZ57=3,G57,0)</f>
        <v>0</v>
      </c>
      <c r="BD57" s="261">
        <f>IF(AZ57=4,G57,0)</f>
        <v>0</v>
      </c>
      <c r="BE57" s="261">
        <f>IF(AZ57=5,G57,0)</f>
        <v>0</v>
      </c>
      <c r="CA57" s="292">
        <v>1</v>
      </c>
      <c r="CB57" s="292">
        <v>1</v>
      </c>
    </row>
    <row r="58" spans="1:80">
      <c r="A58" s="293">
        <v>18</v>
      </c>
      <c r="B58" s="294" t="s">
        <v>245</v>
      </c>
      <c r="C58" s="295" t="s">
        <v>246</v>
      </c>
      <c r="D58" s="296" t="s">
        <v>109</v>
      </c>
      <c r="E58" s="297">
        <v>3.0636000000000001</v>
      </c>
      <c r="F58" s="297">
        <v>0</v>
      </c>
      <c r="G58" s="298">
        <f>E58*F58</f>
        <v>0</v>
      </c>
      <c r="H58" s="299">
        <v>0</v>
      </c>
      <c r="I58" s="300">
        <f>E58*H58</f>
        <v>0</v>
      </c>
      <c r="J58" s="299">
        <v>0</v>
      </c>
      <c r="K58" s="300">
        <f>E58*J58</f>
        <v>0</v>
      </c>
      <c r="O58" s="292">
        <v>2</v>
      </c>
      <c r="AA58" s="261">
        <v>1</v>
      </c>
      <c r="AB58" s="261">
        <v>0</v>
      </c>
      <c r="AC58" s="261">
        <v>0</v>
      </c>
      <c r="AZ58" s="261">
        <v>1</v>
      </c>
      <c r="BA58" s="261">
        <f>IF(AZ58=1,G58,0)</f>
        <v>0</v>
      </c>
      <c r="BB58" s="261">
        <f>IF(AZ58=2,G58,0)</f>
        <v>0</v>
      </c>
      <c r="BC58" s="261">
        <f>IF(AZ58=3,G58,0)</f>
        <v>0</v>
      </c>
      <c r="BD58" s="261">
        <f>IF(AZ58=4,G58,0)</f>
        <v>0</v>
      </c>
      <c r="BE58" s="261">
        <f>IF(AZ58=5,G58,0)</f>
        <v>0</v>
      </c>
      <c r="CA58" s="292">
        <v>1</v>
      </c>
      <c r="CB58" s="292">
        <v>0</v>
      </c>
    </row>
    <row r="59" spans="1:80">
      <c r="A59" s="301"/>
      <c r="B59" s="308"/>
      <c r="C59" s="337" t="s">
        <v>229</v>
      </c>
      <c r="D59" s="310"/>
      <c r="E59" s="336">
        <v>0</v>
      </c>
      <c r="F59" s="312"/>
      <c r="G59" s="313"/>
      <c r="H59" s="314"/>
      <c r="I59" s="306"/>
      <c r="J59" s="315"/>
      <c r="K59" s="306"/>
      <c r="M59" s="307" t="s">
        <v>229</v>
      </c>
      <c r="O59" s="292"/>
    </row>
    <row r="60" spans="1:80">
      <c r="A60" s="301"/>
      <c r="B60" s="308"/>
      <c r="C60" s="337" t="s">
        <v>751</v>
      </c>
      <c r="D60" s="310"/>
      <c r="E60" s="336">
        <v>38.530799999999999</v>
      </c>
      <c r="F60" s="312"/>
      <c r="G60" s="313"/>
      <c r="H60" s="314"/>
      <c r="I60" s="306"/>
      <c r="J60" s="315"/>
      <c r="K60" s="306"/>
      <c r="M60" s="307" t="s">
        <v>751</v>
      </c>
      <c r="O60" s="292"/>
    </row>
    <row r="61" spans="1:80">
      <c r="A61" s="301"/>
      <c r="B61" s="308"/>
      <c r="C61" s="337" t="s">
        <v>752</v>
      </c>
      <c r="D61" s="310"/>
      <c r="E61" s="336">
        <v>-3.32</v>
      </c>
      <c r="F61" s="312"/>
      <c r="G61" s="313"/>
      <c r="H61" s="314"/>
      <c r="I61" s="306"/>
      <c r="J61" s="315"/>
      <c r="K61" s="306"/>
      <c r="M61" s="307" t="s">
        <v>752</v>
      </c>
      <c r="O61" s="292"/>
    </row>
    <row r="62" spans="1:80">
      <c r="A62" s="301"/>
      <c r="B62" s="308"/>
      <c r="C62" s="337" t="s">
        <v>753</v>
      </c>
      <c r="D62" s="310"/>
      <c r="E62" s="336">
        <v>-2.4750000000000001</v>
      </c>
      <c r="F62" s="312"/>
      <c r="G62" s="313"/>
      <c r="H62" s="314"/>
      <c r="I62" s="306"/>
      <c r="J62" s="315"/>
      <c r="K62" s="306"/>
      <c r="M62" s="307" t="s">
        <v>753</v>
      </c>
      <c r="O62" s="292"/>
    </row>
    <row r="63" spans="1:80">
      <c r="A63" s="301"/>
      <c r="B63" s="308"/>
      <c r="C63" s="337" t="s">
        <v>754</v>
      </c>
      <c r="D63" s="310"/>
      <c r="E63" s="336">
        <v>-2.1</v>
      </c>
      <c r="F63" s="312"/>
      <c r="G63" s="313"/>
      <c r="H63" s="314"/>
      <c r="I63" s="306"/>
      <c r="J63" s="315"/>
      <c r="K63" s="306"/>
      <c r="M63" s="307" t="s">
        <v>754</v>
      </c>
      <c r="O63" s="292"/>
    </row>
    <row r="64" spans="1:80">
      <c r="A64" s="301"/>
      <c r="B64" s="308"/>
      <c r="C64" s="337" t="s">
        <v>235</v>
      </c>
      <c r="D64" s="310"/>
      <c r="E64" s="336">
        <v>30.635799999999996</v>
      </c>
      <c r="F64" s="312"/>
      <c r="G64" s="313"/>
      <c r="H64" s="314"/>
      <c r="I64" s="306"/>
      <c r="J64" s="315"/>
      <c r="K64" s="306"/>
      <c r="M64" s="307" t="s">
        <v>235</v>
      </c>
      <c r="O64" s="292"/>
    </row>
    <row r="65" spans="1:80">
      <c r="A65" s="301"/>
      <c r="B65" s="308"/>
      <c r="C65" s="309" t="s">
        <v>757</v>
      </c>
      <c r="D65" s="310"/>
      <c r="E65" s="311">
        <v>3.0636000000000001</v>
      </c>
      <c r="F65" s="312"/>
      <c r="G65" s="313"/>
      <c r="H65" s="314"/>
      <c r="I65" s="306"/>
      <c r="J65" s="315"/>
      <c r="K65" s="306"/>
      <c r="M65" s="307" t="s">
        <v>757</v>
      </c>
      <c r="O65" s="292"/>
    </row>
    <row r="66" spans="1:80">
      <c r="A66" s="293">
        <v>19</v>
      </c>
      <c r="B66" s="294" t="s">
        <v>248</v>
      </c>
      <c r="C66" s="295" t="s">
        <v>249</v>
      </c>
      <c r="D66" s="296" t="s">
        <v>109</v>
      </c>
      <c r="E66" s="297">
        <v>3.0636000000000001</v>
      </c>
      <c r="F66" s="297">
        <v>0</v>
      </c>
      <c r="G66" s="298">
        <f>E66*F66</f>
        <v>0</v>
      </c>
      <c r="H66" s="299">
        <v>0</v>
      </c>
      <c r="I66" s="300">
        <f>E66*H66</f>
        <v>0</v>
      </c>
      <c r="J66" s="299">
        <v>0</v>
      </c>
      <c r="K66" s="300">
        <f>E66*J66</f>
        <v>0</v>
      </c>
      <c r="O66" s="292">
        <v>2</v>
      </c>
      <c r="AA66" s="261">
        <v>1</v>
      </c>
      <c r="AB66" s="261">
        <v>1</v>
      </c>
      <c r="AC66" s="261">
        <v>1</v>
      </c>
      <c r="AZ66" s="261">
        <v>1</v>
      </c>
      <c r="BA66" s="261">
        <f>IF(AZ66=1,G66,0)</f>
        <v>0</v>
      </c>
      <c r="BB66" s="261">
        <f>IF(AZ66=2,G66,0)</f>
        <v>0</v>
      </c>
      <c r="BC66" s="261">
        <f>IF(AZ66=3,G66,0)</f>
        <v>0</v>
      </c>
      <c r="BD66" s="261">
        <f>IF(AZ66=4,G66,0)</f>
        <v>0</v>
      </c>
      <c r="BE66" s="261">
        <f>IF(AZ66=5,G66,0)</f>
        <v>0</v>
      </c>
      <c r="CA66" s="292">
        <v>1</v>
      </c>
      <c r="CB66" s="292">
        <v>1</v>
      </c>
    </row>
    <row r="67" spans="1:80">
      <c r="A67" s="293">
        <v>20</v>
      </c>
      <c r="B67" s="294" t="s">
        <v>250</v>
      </c>
      <c r="C67" s="295" t="s">
        <v>251</v>
      </c>
      <c r="D67" s="296" t="s">
        <v>109</v>
      </c>
      <c r="E67" s="297">
        <v>1.992</v>
      </c>
      <c r="F67" s="297">
        <v>0</v>
      </c>
      <c r="G67" s="298">
        <f>E67*F67</f>
        <v>0</v>
      </c>
      <c r="H67" s="299">
        <v>0</v>
      </c>
      <c r="I67" s="300">
        <f>E67*H67</f>
        <v>0</v>
      </c>
      <c r="J67" s="299">
        <v>0</v>
      </c>
      <c r="K67" s="300">
        <f>E67*J67</f>
        <v>0</v>
      </c>
      <c r="O67" s="292">
        <v>2</v>
      </c>
      <c r="AA67" s="261">
        <v>1</v>
      </c>
      <c r="AB67" s="261">
        <v>1</v>
      </c>
      <c r="AC67" s="261">
        <v>1</v>
      </c>
      <c r="AZ67" s="261">
        <v>1</v>
      </c>
      <c r="BA67" s="261">
        <f>IF(AZ67=1,G67,0)</f>
        <v>0</v>
      </c>
      <c r="BB67" s="261">
        <f>IF(AZ67=2,G67,0)</f>
        <v>0</v>
      </c>
      <c r="BC67" s="261">
        <f>IF(AZ67=3,G67,0)</f>
        <v>0</v>
      </c>
      <c r="BD67" s="261">
        <f>IF(AZ67=4,G67,0)</f>
        <v>0</v>
      </c>
      <c r="BE67" s="261">
        <f>IF(AZ67=5,G67,0)</f>
        <v>0</v>
      </c>
      <c r="CA67" s="292">
        <v>1</v>
      </c>
      <c r="CB67" s="292">
        <v>1</v>
      </c>
    </row>
    <row r="68" spans="1:80">
      <c r="A68" s="301"/>
      <c r="B68" s="302"/>
      <c r="C68" s="339">
        <v>0.6</v>
      </c>
      <c r="D68" s="304"/>
      <c r="E68" s="304"/>
      <c r="F68" s="304"/>
      <c r="G68" s="305"/>
      <c r="I68" s="306"/>
      <c r="K68" s="306"/>
      <c r="L68" s="340">
        <v>0.6</v>
      </c>
      <c r="O68" s="292">
        <v>3</v>
      </c>
    </row>
    <row r="69" spans="1:80">
      <c r="A69" s="301"/>
      <c r="B69" s="308"/>
      <c r="C69" s="309" t="s">
        <v>758</v>
      </c>
      <c r="D69" s="310"/>
      <c r="E69" s="311">
        <v>1.992</v>
      </c>
      <c r="F69" s="312"/>
      <c r="G69" s="313"/>
      <c r="H69" s="314"/>
      <c r="I69" s="306"/>
      <c r="J69" s="315"/>
      <c r="K69" s="306"/>
      <c r="M69" s="307" t="s">
        <v>758</v>
      </c>
      <c r="O69" s="292"/>
    </row>
    <row r="70" spans="1:80">
      <c r="A70" s="293">
        <v>21</v>
      </c>
      <c r="B70" s="294" t="s">
        <v>759</v>
      </c>
      <c r="C70" s="295" t="s">
        <v>760</v>
      </c>
      <c r="D70" s="296" t="s">
        <v>109</v>
      </c>
      <c r="E70" s="297">
        <v>1.3280000000000001</v>
      </c>
      <c r="F70" s="297">
        <v>0</v>
      </c>
      <c r="G70" s="298">
        <f>E70*F70</f>
        <v>0</v>
      </c>
      <c r="H70" s="299">
        <v>0</v>
      </c>
      <c r="I70" s="300">
        <f>E70*H70</f>
        <v>0</v>
      </c>
      <c r="J70" s="299">
        <v>0</v>
      </c>
      <c r="K70" s="300">
        <f>E70*J70</f>
        <v>0</v>
      </c>
      <c r="O70" s="292">
        <v>2</v>
      </c>
      <c r="AA70" s="261">
        <v>1</v>
      </c>
      <c r="AB70" s="261">
        <v>1</v>
      </c>
      <c r="AC70" s="261">
        <v>1</v>
      </c>
      <c r="AZ70" s="261">
        <v>1</v>
      </c>
      <c r="BA70" s="261">
        <f>IF(AZ70=1,G70,0)</f>
        <v>0</v>
      </c>
      <c r="BB70" s="261">
        <f>IF(AZ70=2,G70,0)</f>
        <v>0</v>
      </c>
      <c r="BC70" s="261">
        <f>IF(AZ70=3,G70,0)</f>
        <v>0</v>
      </c>
      <c r="BD70" s="261">
        <f>IF(AZ70=4,G70,0)</f>
        <v>0</v>
      </c>
      <c r="BE70" s="261">
        <f>IF(AZ70=5,G70,0)</f>
        <v>0</v>
      </c>
      <c r="CA70" s="292">
        <v>1</v>
      </c>
      <c r="CB70" s="292">
        <v>1</v>
      </c>
    </row>
    <row r="71" spans="1:80">
      <c r="A71" s="301"/>
      <c r="B71" s="302"/>
      <c r="C71" s="339">
        <v>0.5</v>
      </c>
      <c r="D71" s="304"/>
      <c r="E71" s="304"/>
      <c r="F71" s="304"/>
      <c r="G71" s="305"/>
      <c r="I71" s="306"/>
      <c r="K71" s="306"/>
      <c r="L71" s="340">
        <v>0.5</v>
      </c>
      <c r="O71" s="292">
        <v>3</v>
      </c>
    </row>
    <row r="72" spans="1:80">
      <c r="A72" s="301"/>
      <c r="B72" s="308"/>
      <c r="C72" s="309" t="s">
        <v>761</v>
      </c>
      <c r="D72" s="310"/>
      <c r="E72" s="311">
        <v>1.3280000000000001</v>
      </c>
      <c r="F72" s="312"/>
      <c r="G72" s="313"/>
      <c r="H72" s="314"/>
      <c r="I72" s="306"/>
      <c r="J72" s="315"/>
      <c r="K72" s="306"/>
      <c r="M72" s="307" t="s">
        <v>761</v>
      </c>
      <c r="O72" s="292"/>
    </row>
    <row r="73" spans="1:80">
      <c r="A73" s="316"/>
      <c r="B73" s="317" t="s">
        <v>99</v>
      </c>
      <c r="C73" s="318" t="s">
        <v>218</v>
      </c>
      <c r="D73" s="319"/>
      <c r="E73" s="320"/>
      <c r="F73" s="321"/>
      <c r="G73" s="322">
        <f>SUM(G33:G72)</f>
        <v>0</v>
      </c>
      <c r="H73" s="323"/>
      <c r="I73" s="324">
        <f>SUM(I33:I72)</f>
        <v>0</v>
      </c>
      <c r="J73" s="323"/>
      <c r="K73" s="324">
        <f>SUM(K33:K72)</f>
        <v>0</v>
      </c>
      <c r="O73" s="292">
        <v>4</v>
      </c>
      <c r="BA73" s="325">
        <f>SUM(BA33:BA72)</f>
        <v>0</v>
      </c>
      <c r="BB73" s="325">
        <f>SUM(BB33:BB72)</f>
        <v>0</v>
      </c>
      <c r="BC73" s="325">
        <f>SUM(BC33:BC72)</f>
        <v>0</v>
      </c>
      <c r="BD73" s="325">
        <f>SUM(BD33:BD72)</f>
        <v>0</v>
      </c>
      <c r="BE73" s="325">
        <f>SUM(BE33:BE72)</f>
        <v>0</v>
      </c>
    </row>
    <row r="74" spans="1:80">
      <c r="A74" s="282" t="s">
        <v>97</v>
      </c>
      <c r="B74" s="283" t="s">
        <v>762</v>
      </c>
      <c r="C74" s="284" t="s">
        <v>763</v>
      </c>
      <c r="D74" s="285"/>
      <c r="E74" s="286"/>
      <c r="F74" s="286"/>
      <c r="G74" s="287"/>
      <c r="H74" s="288"/>
      <c r="I74" s="289"/>
      <c r="J74" s="290"/>
      <c r="K74" s="291"/>
      <c r="O74" s="292">
        <v>1</v>
      </c>
    </row>
    <row r="75" spans="1:80">
      <c r="A75" s="293">
        <v>22</v>
      </c>
      <c r="B75" s="294" t="s">
        <v>765</v>
      </c>
      <c r="C75" s="295" t="s">
        <v>766</v>
      </c>
      <c r="D75" s="296" t="s">
        <v>176</v>
      </c>
      <c r="E75" s="297">
        <v>4</v>
      </c>
      <c r="F75" s="297">
        <v>0</v>
      </c>
      <c r="G75" s="298">
        <f>E75*F75</f>
        <v>0</v>
      </c>
      <c r="H75" s="299">
        <v>1.49E-3</v>
      </c>
      <c r="I75" s="300">
        <f>E75*H75</f>
        <v>5.96E-3</v>
      </c>
      <c r="J75" s="299">
        <v>0</v>
      </c>
      <c r="K75" s="300">
        <f>E75*J75</f>
        <v>0</v>
      </c>
      <c r="O75" s="292">
        <v>2</v>
      </c>
      <c r="AA75" s="261">
        <v>1</v>
      </c>
      <c r="AB75" s="261">
        <v>1</v>
      </c>
      <c r="AC75" s="261">
        <v>1</v>
      </c>
      <c r="AZ75" s="261">
        <v>1</v>
      </c>
      <c r="BA75" s="261">
        <f>IF(AZ75=1,G75,0)</f>
        <v>0</v>
      </c>
      <c r="BB75" s="261">
        <f>IF(AZ75=2,G75,0)</f>
        <v>0</v>
      </c>
      <c r="BC75" s="261">
        <f>IF(AZ75=3,G75,0)</f>
        <v>0</v>
      </c>
      <c r="BD75" s="261">
        <f>IF(AZ75=4,G75,0)</f>
        <v>0</v>
      </c>
      <c r="BE75" s="261">
        <f>IF(AZ75=5,G75,0)</f>
        <v>0</v>
      </c>
      <c r="CA75" s="292">
        <v>1</v>
      </c>
      <c r="CB75" s="292">
        <v>1</v>
      </c>
    </row>
    <row r="76" spans="1:80">
      <c r="A76" s="301"/>
      <c r="B76" s="308"/>
      <c r="C76" s="309" t="s">
        <v>767</v>
      </c>
      <c r="D76" s="310"/>
      <c r="E76" s="311">
        <v>4</v>
      </c>
      <c r="F76" s="312"/>
      <c r="G76" s="313"/>
      <c r="H76" s="314"/>
      <c r="I76" s="306"/>
      <c r="J76" s="315"/>
      <c r="K76" s="306"/>
      <c r="M76" s="307" t="s">
        <v>767</v>
      </c>
      <c r="O76" s="292"/>
    </row>
    <row r="77" spans="1:80">
      <c r="A77" s="293">
        <v>23</v>
      </c>
      <c r="B77" s="294" t="s">
        <v>768</v>
      </c>
      <c r="C77" s="295" t="s">
        <v>769</v>
      </c>
      <c r="D77" s="296" t="s">
        <v>176</v>
      </c>
      <c r="E77" s="297">
        <v>4</v>
      </c>
      <c r="F77" s="297">
        <v>0</v>
      </c>
      <c r="G77" s="298">
        <f>E77*F77</f>
        <v>0</v>
      </c>
      <c r="H77" s="299">
        <v>0</v>
      </c>
      <c r="I77" s="300">
        <f>E77*H77</f>
        <v>0</v>
      </c>
      <c r="J77" s="299">
        <v>0</v>
      </c>
      <c r="K77" s="300">
        <f>E77*J77</f>
        <v>0</v>
      </c>
      <c r="O77" s="292">
        <v>2</v>
      </c>
      <c r="AA77" s="261">
        <v>1</v>
      </c>
      <c r="AB77" s="261">
        <v>1</v>
      </c>
      <c r="AC77" s="261">
        <v>1</v>
      </c>
      <c r="AZ77" s="261">
        <v>1</v>
      </c>
      <c r="BA77" s="261">
        <f>IF(AZ77=1,G77,0)</f>
        <v>0</v>
      </c>
      <c r="BB77" s="261">
        <f>IF(AZ77=2,G77,0)</f>
        <v>0</v>
      </c>
      <c r="BC77" s="261">
        <f>IF(AZ77=3,G77,0)</f>
        <v>0</v>
      </c>
      <c r="BD77" s="261">
        <f>IF(AZ77=4,G77,0)</f>
        <v>0</v>
      </c>
      <c r="BE77" s="261">
        <f>IF(AZ77=5,G77,0)</f>
        <v>0</v>
      </c>
      <c r="CA77" s="292">
        <v>1</v>
      </c>
      <c r="CB77" s="292">
        <v>1</v>
      </c>
    </row>
    <row r="78" spans="1:80" ht="22.5">
      <c r="A78" s="293">
        <v>24</v>
      </c>
      <c r="B78" s="294" t="s">
        <v>770</v>
      </c>
      <c r="C78" s="295" t="s">
        <v>771</v>
      </c>
      <c r="D78" s="296" t="s">
        <v>176</v>
      </c>
      <c r="E78" s="297">
        <v>4</v>
      </c>
      <c r="F78" s="297">
        <v>0</v>
      </c>
      <c r="G78" s="298">
        <f>E78*F78</f>
        <v>0</v>
      </c>
      <c r="H78" s="299">
        <v>4.0699999999999998E-3</v>
      </c>
      <c r="I78" s="300">
        <f>E78*H78</f>
        <v>1.6279999999999999E-2</v>
      </c>
      <c r="J78" s="299">
        <v>0</v>
      </c>
      <c r="K78" s="300">
        <f>E78*J78</f>
        <v>0</v>
      </c>
      <c r="O78" s="292">
        <v>2</v>
      </c>
      <c r="AA78" s="261">
        <v>1</v>
      </c>
      <c r="AB78" s="261">
        <v>1</v>
      </c>
      <c r="AC78" s="261">
        <v>1</v>
      </c>
      <c r="AZ78" s="261">
        <v>1</v>
      </c>
      <c r="BA78" s="261">
        <f>IF(AZ78=1,G78,0)</f>
        <v>0</v>
      </c>
      <c r="BB78" s="261">
        <f>IF(AZ78=2,G78,0)</f>
        <v>0</v>
      </c>
      <c r="BC78" s="261">
        <f>IF(AZ78=3,G78,0)</f>
        <v>0</v>
      </c>
      <c r="BD78" s="261">
        <f>IF(AZ78=4,G78,0)</f>
        <v>0</v>
      </c>
      <c r="BE78" s="261">
        <f>IF(AZ78=5,G78,0)</f>
        <v>0</v>
      </c>
      <c r="CA78" s="292">
        <v>1</v>
      </c>
      <c r="CB78" s="292">
        <v>1</v>
      </c>
    </row>
    <row r="79" spans="1:80">
      <c r="A79" s="293">
        <v>25</v>
      </c>
      <c r="B79" s="294" t="s">
        <v>772</v>
      </c>
      <c r="C79" s="295" t="s">
        <v>773</v>
      </c>
      <c r="D79" s="296" t="s">
        <v>176</v>
      </c>
      <c r="E79" s="297">
        <v>4</v>
      </c>
      <c r="F79" s="297">
        <v>0</v>
      </c>
      <c r="G79" s="298">
        <f>E79*F79</f>
        <v>0</v>
      </c>
      <c r="H79" s="299">
        <v>0</v>
      </c>
      <c r="I79" s="300">
        <f>E79*H79</f>
        <v>0</v>
      </c>
      <c r="J79" s="299">
        <v>0</v>
      </c>
      <c r="K79" s="300">
        <f>E79*J79</f>
        <v>0</v>
      </c>
      <c r="O79" s="292">
        <v>2</v>
      </c>
      <c r="AA79" s="261">
        <v>1</v>
      </c>
      <c r="AB79" s="261">
        <v>1</v>
      </c>
      <c r="AC79" s="261">
        <v>1</v>
      </c>
      <c r="AZ79" s="261">
        <v>1</v>
      </c>
      <c r="BA79" s="261">
        <f>IF(AZ79=1,G79,0)</f>
        <v>0</v>
      </c>
      <c r="BB79" s="261">
        <f>IF(AZ79=2,G79,0)</f>
        <v>0</v>
      </c>
      <c r="BC79" s="261">
        <f>IF(AZ79=3,G79,0)</f>
        <v>0</v>
      </c>
      <c r="BD79" s="261">
        <f>IF(AZ79=4,G79,0)</f>
        <v>0</v>
      </c>
      <c r="BE79" s="261">
        <f>IF(AZ79=5,G79,0)</f>
        <v>0</v>
      </c>
      <c r="CA79" s="292">
        <v>1</v>
      </c>
      <c r="CB79" s="292">
        <v>1</v>
      </c>
    </row>
    <row r="80" spans="1:80">
      <c r="A80" s="316"/>
      <c r="B80" s="317" t="s">
        <v>99</v>
      </c>
      <c r="C80" s="318" t="s">
        <v>764</v>
      </c>
      <c r="D80" s="319"/>
      <c r="E80" s="320"/>
      <c r="F80" s="321"/>
      <c r="G80" s="322">
        <f>SUM(G74:G79)</f>
        <v>0</v>
      </c>
      <c r="H80" s="323"/>
      <c r="I80" s="324">
        <f>SUM(I74:I79)</f>
        <v>2.2239999999999999E-2</v>
      </c>
      <c r="J80" s="323"/>
      <c r="K80" s="324">
        <f>SUM(K74:K79)</f>
        <v>0</v>
      </c>
      <c r="O80" s="292">
        <v>4</v>
      </c>
      <c r="BA80" s="325">
        <f>SUM(BA74:BA79)</f>
        <v>0</v>
      </c>
      <c r="BB80" s="325">
        <f>SUM(BB74:BB79)</f>
        <v>0</v>
      </c>
      <c r="BC80" s="325">
        <f>SUM(BC74:BC79)</f>
        <v>0</v>
      </c>
      <c r="BD80" s="325">
        <f>SUM(BD74:BD79)</f>
        <v>0</v>
      </c>
      <c r="BE80" s="325">
        <f>SUM(BE74:BE79)</f>
        <v>0</v>
      </c>
    </row>
    <row r="81" spans="1:80">
      <c r="A81" s="282" t="s">
        <v>97</v>
      </c>
      <c r="B81" s="283" t="s">
        <v>253</v>
      </c>
      <c r="C81" s="284" t="s">
        <v>254</v>
      </c>
      <c r="D81" s="285"/>
      <c r="E81" s="286"/>
      <c r="F81" s="286"/>
      <c r="G81" s="287"/>
      <c r="H81" s="288"/>
      <c r="I81" s="289"/>
      <c r="J81" s="290"/>
      <c r="K81" s="291"/>
      <c r="O81" s="292">
        <v>1</v>
      </c>
    </row>
    <row r="82" spans="1:80">
      <c r="A82" s="293">
        <v>26</v>
      </c>
      <c r="B82" s="294" t="s">
        <v>256</v>
      </c>
      <c r="C82" s="295" t="s">
        <v>257</v>
      </c>
      <c r="D82" s="296" t="s">
        <v>109</v>
      </c>
      <c r="E82" s="297">
        <v>38.530799999999999</v>
      </c>
      <c r="F82" s="297">
        <v>0</v>
      </c>
      <c r="G82" s="298">
        <f>E82*F82</f>
        <v>0</v>
      </c>
      <c r="H82" s="299">
        <v>0</v>
      </c>
      <c r="I82" s="300">
        <f>E82*H82</f>
        <v>0</v>
      </c>
      <c r="J82" s="299">
        <v>0</v>
      </c>
      <c r="K82" s="300">
        <f>E82*J82</f>
        <v>0</v>
      </c>
      <c r="O82" s="292">
        <v>2</v>
      </c>
      <c r="AA82" s="261">
        <v>1</v>
      </c>
      <c r="AB82" s="261">
        <v>1</v>
      </c>
      <c r="AC82" s="261">
        <v>1</v>
      </c>
      <c r="AZ82" s="261">
        <v>1</v>
      </c>
      <c r="BA82" s="261">
        <f>IF(AZ82=1,G82,0)</f>
        <v>0</v>
      </c>
      <c r="BB82" s="261">
        <f>IF(AZ82=2,G82,0)</f>
        <v>0</v>
      </c>
      <c r="BC82" s="261">
        <f>IF(AZ82=3,G82,0)</f>
        <v>0</v>
      </c>
      <c r="BD82" s="261">
        <f>IF(AZ82=4,G82,0)</f>
        <v>0</v>
      </c>
      <c r="BE82" s="261">
        <f>IF(AZ82=5,G82,0)</f>
        <v>0</v>
      </c>
      <c r="CA82" s="292">
        <v>1</v>
      </c>
      <c r="CB82" s="292">
        <v>1</v>
      </c>
    </row>
    <row r="83" spans="1:80">
      <c r="A83" s="301"/>
      <c r="B83" s="308"/>
      <c r="C83" s="309" t="s">
        <v>751</v>
      </c>
      <c r="D83" s="310"/>
      <c r="E83" s="311">
        <v>38.530799999999999</v>
      </c>
      <c r="F83" s="312"/>
      <c r="G83" s="313"/>
      <c r="H83" s="314"/>
      <c r="I83" s="306"/>
      <c r="J83" s="315"/>
      <c r="K83" s="306"/>
      <c r="M83" s="307" t="s">
        <v>751</v>
      </c>
      <c r="O83" s="292"/>
    </row>
    <row r="84" spans="1:80">
      <c r="A84" s="293">
        <v>27</v>
      </c>
      <c r="B84" s="294" t="s">
        <v>258</v>
      </c>
      <c r="C84" s="295" t="s">
        <v>259</v>
      </c>
      <c r="D84" s="296" t="s">
        <v>109</v>
      </c>
      <c r="E84" s="297">
        <v>33.955800000000004</v>
      </c>
      <c r="F84" s="297">
        <v>0</v>
      </c>
      <c r="G84" s="298">
        <f>E84*F84</f>
        <v>0</v>
      </c>
      <c r="H84" s="299">
        <v>0</v>
      </c>
      <c r="I84" s="300">
        <f>E84*H84</f>
        <v>0</v>
      </c>
      <c r="J84" s="299">
        <v>0</v>
      </c>
      <c r="K84" s="300">
        <f>E84*J84</f>
        <v>0</v>
      </c>
      <c r="O84" s="292">
        <v>2</v>
      </c>
      <c r="AA84" s="261">
        <v>1</v>
      </c>
      <c r="AB84" s="261">
        <v>1</v>
      </c>
      <c r="AC84" s="261">
        <v>1</v>
      </c>
      <c r="AZ84" s="261">
        <v>1</v>
      </c>
      <c r="BA84" s="261">
        <f>IF(AZ84=1,G84,0)</f>
        <v>0</v>
      </c>
      <c r="BB84" s="261">
        <f>IF(AZ84=2,G84,0)</f>
        <v>0</v>
      </c>
      <c r="BC84" s="261">
        <f>IF(AZ84=3,G84,0)</f>
        <v>0</v>
      </c>
      <c r="BD84" s="261">
        <f>IF(AZ84=4,G84,0)</f>
        <v>0</v>
      </c>
      <c r="BE84" s="261">
        <f>IF(AZ84=5,G84,0)</f>
        <v>0</v>
      </c>
      <c r="CA84" s="292">
        <v>1</v>
      </c>
      <c r="CB84" s="292">
        <v>1</v>
      </c>
    </row>
    <row r="85" spans="1:80">
      <c r="A85" s="301"/>
      <c r="B85" s="308"/>
      <c r="C85" s="309" t="s">
        <v>751</v>
      </c>
      <c r="D85" s="310"/>
      <c r="E85" s="311">
        <v>38.530799999999999</v>
      </c>
      <c r="F85" s="312"/>
      <c r="G85" s="313"/>
      <c r="H85" s="314"/>
      <c r="I85" s="306"/>
      <c r="J85" s="315"/>
      <c r="K85" s="306"/>
      <c r="M85" s="307" t="s">
        <v>751</v>
      </c>
      <c r="O85" s="292"/>
    </row>
    <row r="86" spans="1:80">
      <c r="A86" s="301"/>
      <c r="B86" s="308"/>
      <c r="C86" s="309" t="s">
        <v>753</v>
      </c>
      <c r="D86" s="310"/>
      <c r="E86" s="311">
        <v>-2.4750000000000001</v>
      </c>
      <c r="F86" s="312"/>
      <c r="G86" s="313"/>
      <c r="H86" s="314"/>
      <c r="I86" s="306"/>
      <c r="J86" s="315"/>
      <c r="K86" s="306"/>
      <c r="M86" s="307" t="s">
        <v>753</v>
      </c>
      <c r="O86" s="292"/>
    </row>
    <row r="87" spans="1:80">
      <c r="A87" s="301"/>
      <c r="B87" s="308"/>
      <c r="C87" s="309" t="s">
        <v>754</v>
      </c>
      <c r="D87" s="310"/>
      <c r="E87" s="311">
        <v>-2.1</v>
      </c>
      <c r="F87" s="312"/>
      <c r="G87" s="313"/>
      <c r="H87" s="314"/>
      <c r="I87" s="306"/>
      <c r="J87" s="315"/>
      <c r="K87" s="306"/>
      <c r="M87" s="307" t="s">
        <v>754</v>
      </c>
      <c r="O87" s="292"/>
    </row>
    <row r="88" spans="1:80">
      <c r="A88" s="316"/>
      <c r="B88" s="317" t="s">
        <v>99</v>
      </c>
      <c r="C88" s="318" t="s">
        <v>255</v>
      </c>
      <c r="D88" s="319"/>
      <c r="E88" s="320"/>
      <c r="F88" s="321"/>
      <c r="G88" s="322">
        <f>SUM(G81:G87)</f>
        <v>0</v>
      </c>
      <c r="H88" s="323"/>
      <c r="I88" s="324">
        <f>SUM(I81:I87)</f>
        <v>0</v>
      </c>
      <c r="J88" s="323"/>
      <c r="K88" s="324">
        <f>SUM(K81:K87)</f>
        <v>0</v>
      </c>
      <c r="O88" s="292">
        <v>4</v>
      </c>
      <c r="BA88" s="325">
        <f>SUM(BA81:BA87)</f>
        <v>0</v>
      </c>
      <c r="BB88" s="325">
        <f>SUM(BB81:BB87)</f>
        <v>0</v>
      </c>
      <c r="BC88" s="325">
        <f>SUM(BC81:BC87)</f>
        <v>0</v>
      </c>
      <c r="BD88" s="325">
        <f>SUM(BD81:BD87)</f>
        <v>0</v>
      </c>
      <c r="BE88" s="325">
        <f>SUM(BE81:BE87)</f>
        <v>0</v>
      </c>
    </row>
    <row r="89" spans="1:80">
      <c r="A89" s="282" t="s">
        <v>97</v>
      </c>
      <c r="B89" s="283" t="s">
        <v>264</v>
      </c>
      <c r="C89" s="284" t="s">
        <v>265</v>
      </c>
      <c r="D89" s="285"/>
      <c r="E89" s="286"/>
      <c r="F89" s="286"/>
      <c r="G89" s="287"/>
      <c r="H89" s="288"/>
      <c r="I89" s="289"/>
      <c r="J89" s="290"/>
      <c r="K89" s="291"/>
      <c r="O89" s="292">
        <v>1</v>
      </c>
    </row>
    <row r="90" spans="1:80">
      <c r="A90" s="293">
        <v>28</v>
      </c>
      <c r="B90" s="294" t="s">
        <v>267</v>
      </c>
      <c r="C90" s="295" t="s">
        <v>268</v>
      </c>
      <c r="D90" s="296" t="s">
        <v>109</v>
      </c>
      <c r="E90" s="297">
        <v>33.955800000000004</v>
      </c>
      <c r="F90" s="297">
        <v>0</v>
      </c>
      <c r="G90" s="298">
        <f>E90*F90</f>
        <v>0</v>
      </c>
      <c r="H90" s="299">
        <v>0</v>
      </c>
      <c r="I90" s="300">
        <f>E90*H90</f>
        <v>0</v>
      </c>
      <c r="J90" s="299">
        <v>0</v>
      </c>
      <c r="K90" s="300">
        <f>E90*J90</f>
        <v>0</v>
      </c>
      <c r="O90" s="292">
        <v>2</v>
      </c>
      <c r="AA90" s="261">
        <v>1</v>
      </c>
      <c r="AB90" s="261">
        <v>1</v>
      </c>
      <c r="AC90" s="261">
        <v>1</v>
      </c>
      <c r="AZ90" s="261">
        <v>1</v>
      </c>
      <c r="BA90" s="261">
        <f>IF(AZ90=1,G90,0)</f>
        <v>0</v>
      </c>
      <c r="BB90" s="261">
        <f>IF(AZ90=2,G90,0)</f>
        <v>0</v>
      </c>
      <c r="BC90" s="261">
        <f>IF(AZ90=3,G90,0)</f>
        <v>0</v>
      </c>
      <c r="BD90" s="261">
        <f>IF(AZ90=4,G90,0)</f>
        <v>0</v>
      </c>
      <c r="BE90" s="261">
        <f>IF(AZ90=5,G90,0)</f>
        <v>0</v>
      </c>
      <c r="CA90" s="292">
        <v>1</v>
      </c>
      <c r="CB90" s="292">
        <v>1</v>
      </c>
    </row>
    <row r="91" spans="1:80" ht="22.5">
      <c r="A91" s="293">
        <v>29</v>
      </c>
      <c r="B91" s="294" t="s">
        <v>269</v>
      </c>
      <c r="C91" s="295" t="s">
        <v>270</v>
      </c>
      <c r="D91" s="296" t="s">
        <v>109</v>
      </c>
      <c r="E91" s="297">
        <v>23.971599999999999</v>
      </c>
      <c r="F91" s="297">
        <v>0</v>
      </c>
      <c r="G91" s="298">
        <f>E91*F91</f>
        <v>0</v>
      </c>
      <c r="H91" s="299">
        <v>1.837</v>
      </c>
      <c r="I91" s="300">
        <f>E91*H91</f>
        <v>44.035829199999995</v>
      </c>
      <c r="J91" s="299">
        <v>0</v>
      </c>
      <c r="K91" s="300">
        <f>E91*J91</f>
        <v>0</v>
      </c>
      <c r="O91" s="292">
        <v>2</v>
      </c>
      <c r="AA91" s="261">
        <v>1</v>
      </c>
      <c r="AB91" s="261">
        <v>1</v>
      </c>
      <c r="AC91" s="261">
        <v>1</v>
      </c>
      <c r="AZ91" s="261">
        <v>1</v>
      </c>
      <c r="BA91" s="261">
        <f>IF(AZ91=1,G91,0)</f>
        <v>0</v>
      </c>
      <c r="BB91" s="261">
        <f>IF(AZ91=2,G91,0)</f>
        <v>0</v>
      </c>
      <c r="BC91" s="261">
        <f>IF(AZ91=3,G91,0)</f>
        <v>0</v>
      </c>
      <c r="BD91" s="261">
        <f>IF(AZ91=4,G91,0)</f>
        <v>0</v>
      </c>
      <c r="BE91" s="261">
        <f>IF(AZ91=5,G91,0)</f>
        <v>0</v>
      </c>
      <c r="CA91" s="292">
        <v>1</v>
      </c>
      <c r="CB91" s="292">
        <v>1</v>
      </c>
    </row>
    <row r="92" spans="1:80">
      <c r="A92" s="301"/>
      <c r="B92" s="308"/>
      <c r="C92" s="309" t="s">
        <v>774</v>
      </c>
      <c r="D92" s="310"/>
      <c r="E92" s="311">
        <v>38.530799999999999</v>
      </c>
      <c r="F92" s="312"/>
      <c r="G92" s="313"/>
      <c r="H92" s="314"/>
      <c r="I92" s="306"/>
      <c r="J92" s="315"/>
      <c r="K92" s="306"/>
      <c r="M92" s="307" t="s">
        <v>774</v>
      </c>
      <c r="O92" s="292"/>
    </row>
    <row r="93" spans="1:80">
      <c r="A93" s="301"/>
      <c r="B93" s="308"/>
      <c r="C93" s="309" t="s">
        <v>527</v>
      </c>
      <c r="D93" s="310"/>
      <c r="E93" s="311">
        <v>-5.6677</v>
      </c>
      <c r="F93" s="312"/>
      <c r="G93" s="313"/>
      <c r="H93" s="314"/>
      <c r="I93" s="306"/>
      <c r="J93" s="315"/>
      <c r="K93" s="306"/>
      <c r="M93" s="307" t="s">
        <v>527</v>
      </c>
      <c r="O93" s="292"/>
    </row>
    <row r="94" spans="1:80">
      <c r="A94" s="301"/>
      <c r="B94" s="308"/>
      <c r="C94" s="309" t="s">
        <v>528</v>
      </c>
      <c r="D94" s="310"/>
      <c r="E94" s="311">
        <v>-1.5634999999999999</v>
      </c>
      <c r="F94" s="312"/>
      <c r="G94" s="313"/>
      <c r="H94" s="314"/>
      <c r="I94" s="306"/>
      <c r="J94" s="315"/>
      <c r="K94" s="306"/>
      <c r="M94" s="307" t="s">
        <v>528</v>
      </c>
      <c r="O94" s="292"/>
    </row>
    <row r="95" spans="1:80">
      <c r="A95" s="301"/>
      <c r="B95" s="308"/>
      <c r="C95" s="309" t="s">
        <v>529</v>
      </c>
      <c r="D95" s="310"/>
      <c r="E95" s="311">
        <v>-1.5634999999999999</v>
      </c>
      <c r="F95" s="312"/>
      <c r="G95" s="313"/>
      <c r="H95" s="314"/>
      <c r="I95" s="306"/>
      <c r="J95" s="315"/>
      <c r="K95" s="306"/>
      <c r="M95" s="307" t="s">
        <v>529</v>
      </c>
      <c r="O95" s="292"/>
    </row>
    <row r="96" spans="1:80">
      <c r="A96" s="301"/>
      <c r="B96" s="308"/>
      <c r="C96" s="309" t="s">
        <v>530</v>
      </c>
      <c r="D96" s="310"/>
      <c r="E96" s="311">
        <v>-1.5634999999999999</v>
      </c>
      <c r="F96" s="312"/>
      <c r="G96" s="313"/>
      <c r="H96" s="314"/>
      <c r="I96" s="306"/>
      <c r="J96" s="315"/>
      <c r="K96" s="306"/>
      <c r="M96" s="307" t="s">
        <v>530</v>
      </c>
      <c r="O96" s="292"/>
    </row>
    <row r="97" spans="1:80">
      <c r="A97" s="301"/>
      <c r="B97" s="308"/>
      <c r="C97" s="309" t="s">
        <v>531</v>
      </c>
      <c r="D97" s="310"/>
      <c r="E97" s="311">
        <v>-3.85</v>
      </c>
      <c r="F97" s="312"/>
      <c r="G97" s="313"/>
      <c r="H97" s="314"/>
      <c r="I97" s="306"/>
      <c r="J97" s="315"/>
      <c r="K97" s="306"/>
      <c r="M97" s="307" t="s">
        <v>531</v>
      </c>
      <c r="O97" s="292"/>
    </row>
    <row r="98" spans="1:80">
      <c r="A98" s="301"/>
      <c r="B98" s="308"/>
      <c r="C98" s="309" t="s">
        <v>775</v>
      </c>
      <c r="D98" s="310"/>
      <c r="E98" s="311">
        <v>-0.13500000000000001</v>
      </c>
      <c r="F98" s="312"/>
      <c r="G98" s="313"/>
      <c r="H98" s="314"/>
      <c r="I98" s="306"/>
      <c r="J98" s="315"/>
      <c r="K98" s="306"/>
      <c r="M98" s="307" t="s">
        <v>775</v>
      </c>
      <c r="O98" s="292"/>
    </row>
    <row r="99" spans="1:80">
      <c r="A99" s="301"/>
      <c r="B99" s="308"/>
      <c r="C99" s="309" t="s">
        <v>776</v>
      </c>
      <c r="D99" s="310"/>
      <c r="E99" s="311">
        <v>-0.216</v>
      </c>
      <c r="F99" s="312"/>
      <c r="G99" s="313"/>
      <c r="H99" s="314"/>
      <c r="I99" s="306"/>
      <c r="J99" s="315"/>
      <c r="K99" s="306"/>
      <c r="M99" s="307" t="s">
        <v>776</v>
      </c>
      <c r="O99" s="292"/>
    </row>
    <row r="100" spans="1:80">
      <c r="A100" s="316"/>
      <c r="B100" s="317" t="s">
        <v>99</v>
      </c>
      <c r="C100" s="318" t="s">
        <v>266</v>
      </c>
      <c r="D100" s="319"/>
      <c r="E100" s="320"/>
      <c r="F100" s="321"/>
      <c r="G100" s="322">
        <f>SUM(G89:G99)</f>
        <v>0</v>
      </c>
      <c r="H100" s="323"/>
      <c r="I100" s="324">
        <f>SUM(I89:I99)</f>
        <v>44.035829199999995</v>
      </c>
      <c r="J100" s="323"/>
      <c r="K100" s="324">
        <f>SUM(K89:K99)</f>
        <v>0</v>
      </c>
      <c r="O100" s="292">
        <v>4</v>
      </c>
      <c r="BA100" s="325">
        <f>SUM(BA89:BA99)</f>
        <v>0</v>
      </c>
      <c r="BB100" s="325">
        <f>SUM(BB89:BB99)</f>
        <v>0</v>
      </c>
      <c r="BC100" s="325">
        <f>SUM(BC89:BC99)</f>
        <v>0</v>
      </c>
      <c r="BD100" s="325">
        <f>SUM(BD89:BD99)</f>
        <v>0</v>
      </c>
      <c r="BE100" s="325">
        <f>SUM(BE89:BE99)</f>
        <v>0</v>
      </c>
    </row>
    <row r="101" spans="1:80">
      <c r="A101" s="282" t="s">
        <v>97</v>
      </c>
      <c r="B101" s="283" t="s">
        <v>277</v>
      </c>
      <c r="C101" s="284" t="s">
        <v>278</v>
      </c>
      <c r="D101" s="285"/>
      <c r="E101" s="286"/>
      <c r="F101" s="286"/>
      <c r="G101" s="287"/>
      <c r="H101" s="288"/>
      <c r="I101" s="289"/>
      <c r="J101" s="290"/>
      <c r="K101" s="291"/>
      <c r="O101" s="292">
        <v>1</v>
      </c>
    </row>
    <row r="102" spans="1:80">
      <c r="A102" s="293">
        <v>30</v>
      </c>
      <c r="B102" s="294" t="s">
        <v>280</v>
      </c>
      <c r="C102" s="295" t="s">
        <v>281</v>
      </c>
      <c r="D102" s="296" t="s">
        <v>176</v>
      </c>
      <c r="E102" s="297">
        <v>4</v>
      </c>
      <c r="F102" s="297">
        <v>0</v>
      </c>
      <c r="G102" s="298">
        <f>E102*F102</f>
        <v>0</v>
      </c>
      <c r="H102" s="299">
        <v>0</v>
      </c>
      <c r="I102" s="300">
        <f>E102*H102</f>
        <v>0</v>
      </c>
      <c r="J102" s="299">
        <v>0</v>
      </c>
      <c r="K102" s="300">
        <f>E102*J102</f>
        <v>0</v>
      </c>
      <c r="O102" s="292">
        <v>2</v>
      </c>
      <c r="AA102" s="261">
        <v>1</v>
      </c>
      <c r="AB102" s="261">
        <v>0</v>
      </c>
      <c r="AC102" s="261">
        <v>0</v>
      </c>
      <c r="AZ102" s="261">
        <v>1</v>
      </c>
      <c r="BA102" s="261">
        <f>IF(AZ102=1,G102,0)</f>
        <v>0</v>
      </c>
      <c r="BB102" s="261">
        <f>IF(AZ102=2,G102,0)</f>
        <v>0</v>
      </c>
      <c r="BC102" s="261">
        <f>IF(AZ102=3,G102,0)</f>
        <v>0</v>
      </c>
      <c r="BD102" s="261">
        <f>IF(AZ102=4,G102,0)</f>
        <v>0</v>
      </c>
      <c r="BE102" s="261">
        <f>IF(AZ102=5,G102,0)</f>
        <v>0</v>
      </c>
      <c r="CA102" s="292">
        <v>1</v>
      </c>
      <c r="CB102" s="292">
        <v>0</v>
      </c>
    </row>
    <row r="103" spans="1:80">
      <c r="A103" s="293">
        <v>31</v>
      </c>
      <c r="B103" s="294" t="s">
        <v>282</v>
      </c>
      <c r="C103" s="295" t="s">
        <v>283</v>
      </c>
      <c r="D103" s="296" t="s">
        <v>176</v>
      </c>
      <c r="E103" s="297">
        <v>19.3</v>
      </c>
      <c r="F103" s="297">
        <v>0</v>
      </c>
      <c r="G103" s="298">
        <f>E103*F103</f>
        <v>0</v>
      </c>
      <c r="H103" s="299">
        <v>0</v>
      </c>
      <c r="I103" s="300">
        <f>E103*H103</f>
        <v>0</v>
      </c>
      <c r="J103" s="299">
        <v>0</v>
      </c>
      <c r="K103" s="300">
        <f>E103*J103</f>
        <v>0</v>
      </c>
      <c r="O103" s="292">
        <v>2</v>
      </c>
      <c r="AA103" s="261">
        <v>1</v>
      </c>
      <c r="AB103" s="261">
        <v>1</v>
      </c>
      <c r="AC103" s="261">
        <v>1</v>
      </c>
      <c r="AZ103" s="261">
        <v>1</v>
      </c>
      <c r="BA103" s="261">
        <f>IF(AZ103=1,G103,0)</f>
        <v>0</v>
      </c>
      <c r="BB103" s="261">
        <f>IF(AZ103=2,G103,0)</f>
        <v>0</v>
      </c>
      <c r="BC103" s="261">
        <f>IF(AZ103=3,G103,0)</f>
        <v>0</v>
      </c>
      <c r="BD103" s="261">
        <f>IF(AZ103=4,G103,0)</f>
        <v>0</v>
      </c>
      <c r="BE103" s="261">
        <f>IF(AZ103=5,G103,0)</f>
        <v>0</v>
      </c>
      <c r="CA103" s="292">
        <v>1</v>
      </c>
      <c r="CB103" s="292">
        <v>1</v>
      </c>
    </row>
    <row r="104" spans="1:80">
      <c r="A104" s="301"/>
      <c r="B104" s="308"/>
      <c r="C104" s="309" t="s">
        <v>777</v>
      </c>
      <c r="D104" s="310"/>
      <c r="E104" s="311">
        <v>19.3</v>
      </c>
      <c r="F104" s="312"/>
      <c r="G104" s="313"/>
      <c r="H104" s="314"/>
      <c r="I104" s="306"/>
      <c r="J104" s="315"/>
      <c r="K104" s="306"/>
      <c r="M104" s="307" t="s">
        <v>777</v>
      </c>
      <c r="O104" s="292"/>
    </row>
    <row r="105" spans="1:80">
      <c r="A105" s="293">
        <v>32</v>
      </c>
      <c r="B105" s="294" t="s">
        <v>285</v>
      </c>
      <c r="C105" s="295" t="s">
        <v>286</v>
      </c>
      <c r="D105" s="296" t="s">
        <v>176</v>
      </c>
      <c r="E105" s="297">
        <v>4</v>
      </c>
      <c r="F105" s="297">
        <v>0</v>
      </c>
      <c r="G105" s="298">
        <f>E105*F105</f>
        <v>0</v>
      </c>
      <c r="H105" s="299">
        <v>0</v>
      </c>
      <c r="I105" s="300">
        <f>E105*H105</f>
        <v>0</v>
      </c>
      <c r="J105" s="299">
        <v>0</v>
      </c>
      <c r="K105" s="300">
        <f>E105*J105</f>
        <v>0</v>
      </c>
      <c r="O105" s="292">
        <v>2</v>
      </c>
      <c r="AA105" s="261">
        <v>1</v>
      </c>
      <c r="AB105" s="261">
        <v>1</v>
      </c>
      <c r="AC105" s="261">
        <v>1</v>
      </c>
      <c r="AZ105" s="261">
        <v>1</v>
      </c>
      <c r="BA105" s="261">
        <f>IF(AZ105=1,G105,0)</f>
        <v>0</v>
      </c>
      <c r="BB105" s="261">
        <f>IF(AZ105=2,G105,0)</f>
        <v>0</v>
      </c>
      <c r="BC105" s="261">
        <f>IF(AZ105=3,G105,0)</f>
        <v>0</v>
      </c>
      <c r="BD105" s="261">
        <f>IF(AZ105=4,G105,0)</f>
        <v>0</v>
      </c>
      <c r="BE105" s="261">
        <f>IF(AZ105=5,G105,0)</f>
        <v>0</v>
      </c>
      <c r="CA105" s="292">
        <v>1</v>
      </c>
      <c r="CB105" s="292">
        <v>1</v>
      </c>
    </row>
    <row r="106" spans="1:80">
      <c r="A106" s="293">
        <v>33</v>
      </c>
      <c r="B106" s="294" t="s">
        <v>287</v>
      </c>
      <c r="C106" s="295" t="s">
        <v>288</v>
      </c>
      <c r="D106" s="296" t="s">
        <v>176</v>
      </c>
      <c r="E106" s="297">
        <v>4</v>
      </c>
      <c r="F106" s="297">
        <v>0</v>
      </c>
      <c r="G106" s="298">
        <f>E106*F106</f>
        <v>0</v>
      </c>
      <c r="H106" s="299">
        <v>0</v>
      </c>
      <c r="I106" s="300">
        <f>E106*H106</f>
        <v>0</v>
      </c>
      <c r="J106" s="299">
        <v>0</v>
      </c>
      <c r="K106" s="300">
        <f>E106*J106</f>
        <v>0</v>
      </c>
      <c r="O106" s="292">
        <v>2</v>
      </c>
      <c r="AA106" s="261">
        <v>1</v>
      </c>
      <c r="AB106" s="261">
        <v>1</v>
      </c>
      <c r="AC106" s="261">
        <v>1</v>
      </c>
      <c r="AZ106" s="261">
        <v>1</v>
      </c>
      <c r="BA106" s="261">
        <f>IF(AZ106=1,G106,0)</f>
        <v>0</v>
      </c>
      <c r="BB106" s="261">
        <f>IF(AZ106=2,G106,0)</f>
        <v>0</v>
      </c>
      <c r="BC106" s="261">
        <f>IF(AZ106=3,G106,0)</f>
        <v>0</v>
      </c>
      <c r="BD106" s="261">
        <f>IF(AZ106=4,G106,0)</f>
        <v>0</v>
      </c>
      <c r="BE106" s="261">
        <f>IF(AZ106=5,G106,0)</f>
        <v>0</v>
      </c>
      <c r="CA106" s="292">
        <v>1</v>
      </c>
      <c r="CB106" s="292">
        <v>1</v>
      </c>
    </row>
    <row r="107" spans="1:80">
      <c r="A107" s="301"/>
      <c r="B107" s="302"/>
      <c r="C107" s="303" t="s">
        <v>289</v>
      </c>
      <c r="D107" s="304"/>
      <c r="E107" s="304"/>
      <c r="F107" s="304"/>
      <c r="G107" s="305"/>
      <c r="I107" s="306"/>
      <c r="K107" s="306"/>
      <c r="L107" s="307" t="s">
        <v>289</v>
      </c>
      <c r="O107" s="292">
        <v>3</v>
      </c>
    </row>
    <row r="108" spans="1:80">
      <c r="A108" s="293">
        <v>34</v>
      </c>
      <c r="B108" s="294" t="s">
        <v>290</v>
      </c>
      <c r="C108" s="295" t="s">
        <v>291</v>
      </c>
      <c r="D108" s="296" t="s">
        <v>292</v>
      </c>
      <c r="E108" s="297">
        <v>0.11</v>
      </c>
      <c r="F108" s="297">
        <v>0</v>
      </c>
      <c r="G108" s="298">
        <f>E108*F108</f>
        <v>0</v>
      </c>
      <c r="H108" s="299">
        <v>0</v>
      </c>
      <c r="I108" s="300">
        <f>E108*H108</f>
        <v>0</v>
      </c>
      <c r="J108" s="299"/>
      <c r="K108" s="300">
        <f>E108*J108</f>
        <v>0</v>
      </c>
      <c r="O108" s="292">
        <v>2</v>
      </c>
      <c r="AA108" s="261">
        <v>3</v>
      </c>
      <c r="AB108" s="261">
        <v>1</v>
      </c>
      <c r="AC108" s="261">
        <v>572497</v>
      </c>
      <c r="AZ108" s="261">
        <v>1</v>
      </c>
      <c r="BA108" s="261">
        <f>IF(AZ108=1,G108,0)</f>
        <v>0</v>
      </c>
      <c r="BB108" s="261">
        <f>IF(AZ108=2,G108,0)</f>
        <v>0</v>
      </c>
      <c r="BC108" s="261">
        <f>IF(AZ108=3,G108,0)</f>
        <v>0</v>
      </c>
      <c r="BD108" s="261">
        <f>IF(AZ108=4,G108,0)</f>
        <v>0</v>
      </c>
      <c r="BE108" s="261">
        <f>IF(AZ108=5,G108,0)</f>
        <v>0</v>
      </c>
      <c r="CA108" s="292">
        <v>3</v>
      </c>
      <c r="CB108" s="292">
        <v>1</v>
      </c>
    </row>
    <row r="109" spans="1:80">
      <c r="A109" s="301"/>
      <c r="B109" s="308"/>
      <c r="C109" s="309" t="s">
        <v>490</v>
      </c>
      <c r="D109" s="310"/>
      <c r="E109" s="311">
        <v>0.11</v>
      </c>
      <c r="F109" s="312"/>
      <c r="G109" s="313"/>
      <c r="H109" s="314"/>
      <c r="I109" s="306"/>
      <c r="J109" s="315"/>
      <c r="K109" s="306"/>
      <c r="M109" s="307" t="s">
        <v>490</v>
      </c>
      <c r="O109" s="292"/>
    </row>
    <row r="110" spans="1:80">
      <c r="A110" s="293">
        <v>35</v>
      </c>
      <c r="B110" s="294" t="s">
        <v>294</v>
      </c>
      <c r="C110" s="295" t="s">
        <v>295</v>
      </c>
      <c r="D110" s="296" t="s">
        <v>109</v>
      </c>
      <c r="E110" s="297">
        <v>0.8</v>
      </c>
      <c r="F110" s="297">
        <v>0</v>
      </c>
      <c r="G110" s="298">
        <f>E110*F110</f>
        <v>0</v>
      </c>
      <c r="H110" s="299">
        <v>1.67</v>
      </c>
      <c r="I110" s="300">
        <f>E110*H110</f>
        <v>1.3360000000000001</v>
      </c>
      <c r="J110" s="299"/>
      <c r="K110" s="300">
        <f>E110*J110</f>
        <v>0</v>
      </c>
      <c r="O110" s="292">
        <v>2</v>
      </c>
      <c r="AA110" s="261">
        <v>3</v>
      </c>
      <c r="AB110" s="261">
        <v>1</v>
      </c>
      <c r="AC110" s="261">
        <v>10364200</v>
      </c>
      <c r="AZ110" s="261">
        <v>1</v>
      </c>
      <c r="BA110" s="261">
        <f>IF(AZ110=1,G110,0)</f>
        <v>0</v>
      </c>
      <c r="BB110" s="261">
        <f>IF(AZ110=2,G110,0)</f>
        <v>0</v>
      </c>
      <c r="BC110" s="261">
        <f>IF(AZ110=3,G110,0)</f>
        <v>0</v>
      </c>
      <c r="BD110" s="261">
        <f>IF(AZ110=4,G110,0)</f>
        <v>0</v>
      </c>
      <c r="BE110" s="261">
        <f>IF(AZ110=5,G110,0)</f>
        <v>0</v>
      </c>
      <c r="CA110" s="292">
        <v>3</v>
      </c>
      <c r="CB110" s="292">
        <v>1</v>
      </c>
    </row>
    <row r="111" spans="1:80">
      <c r="A111" s="301"/>
      <c r="B111" s="308"/>
      <c r="C111" s="309" t="s">
        <v>491</v>
      </c>
      <c r="D111" s="310"/>
      <c r="E111" s="311">
        <v>0.8</v>
      </c>
      <c r="F111" s="312"/>
      <c r="G111" s="313"/>
      <c r="H111" s="314"/>
      <c r="I111" s="306"/>
      <c r="J111" s="315"/>
      <c r="K111" s="306"/>
      <c r="M111" s="307" t="s">
        <v>491</v>
      </c>
      <c r="O111" s="292"/>
    </row>
    <row r="112" spans="1:80">
      <c r="A112" s="316"/>
      <c r="B112" s="317" t="s">
        <v>99</v>
      </c>
      <c r="C112" s="318" t="s">
        <v>279</v>
      </c>
      <c r="D112" s="319"/>
      <c r="E112" s="320"/>
      <c r="F112" s="321"/>
      <c r="G112" s="322">
        <f>SUM(G101:G111)</f>
        <v>0</v>
      </c>
      <c r="H112" s="323"/>
      <c r="I112" s="324">
        <f>SUM(I101:I111)</f>
        <v>1.3360000000000001</v>
      </c>
      <c r="J112" s="323"/>
      <c r="K112" s="324">
        <f>SUM(K101:K111)</f>
        <v>0</v>
      </c>
      <c r="O112" s="292">
        <v>4</v>
      </c>
      <c r="BA112" s="325">
        <f>SUM(BA101:BA111)</f>
        <v>0</v>
      </c>
      <c r="BB112" s="325">
        <f>SUM(BB101:BB111)</f>
        <v>0</v>
      </c>
      <c r="BC112" s="325">
        <f>SUM(BC101:BC111)</f>
        <v>0</v>
      </c>
      <c r="BD112" s="325">
        <f>SUM(BD101:BD111)</f>
        <v>0</v>
      </c>
      <c r="BE112" s="325">
        <f>SUM(BE101:BE111)</f>
        <v>0</v>
      </c>
    </row>
    <row r="113" spans="1:80">
      <c r="A113" s="282" t="s">
        <v>97</v>
      </c>
      <c r="B113" s="283" t="s">
        <v>297</v>
      </c>
      <c r="C113" s="284" t="s">
        <v>298</v>
      </c>
      <c r="D113" s="285"/>
      <c r="E113" s="286"/>
      <c r="F113" s="286"/>
      <c r="G113" s="287"/>
      <c r="H113" s="288"/>
      <c r="I113" s="289"/>
      <c r="J113" s="290"/>
      <c r="K113" s="291"/>
      <c r="O113" s="292">
        <v>1</v>
      </c>
    </row>
    <row r="114" spans="1:80">
      <c r="A114" s="293">
        <v>36</v>
      </c>
      <c r="B114" s="294" t="s">
        <v>300</v>
      </c>
      <c r="C114" s="295" t="s">
        <v>301</v>
      </c>
      <c r="D114" s="296" t="s">
        <v>109</v>
      </c>
      <c r="E114" s="297">
        <v>33.955800000000004</v>
      </c>
      <c r="F114" s="297">
        <v>0</v>
      </c>
      <c r="G114" s="298">
        <f>E114*F114</f>
        <v>0</v>
      </c>
      <c r="H114" s="299">
        <v>0</v>
      </c>
      <c r="I114" s="300">
        <f>E114*H114</f>
        <v>0</v>
      </c>
      <c r="J114" s="299">
        <v>0</v>
      </c>
      <c r="K114" s="300">
        <f>E114*J114</f>
        <v>0</v>
      </c>
      <c r="O114" s="292">
        <v>2</v>
      </c>
      <c r="AA114" s="261">
        <v>1</v>
      </c>
      <c r="AB114" s="261">
        <v>1</v>
      </c>
      <c r="AC114" s="261">
        <v>1</v>
      </c>
      <c r="AZ114" s="261">
        <v>1</v>
      </c>
      <c r="BA114" s="261">
        <f>IF(AZ114=1,G114,0)</f>
        <v>0</v>
      </c>
      <c r="BB114" s="261">
        <f>IF(AZ114=2,G114,0)</f>
        <v>0</v>
      </c>
      <c r="BC114" s="261">
        <f>IF(AZ114=3,G114,0)</f>
        <v>0</v>
      </c>
      <c r="BD114" s="261">
        <f>IF(AZ114=4,G114,0)</f>
        <v>0</v>
      </c>
      <c r="BE114" s="261">
        <f>IF(AZ114=5,G114,0)</f>
        <v>0</v>
      </c>
      <c r="CA114" s="292">
        <v>1</v>
      </c>
      <c r="CB114" s="292">
        <v>1</v>
      </c>
    </row>
    <row r="115" spans="1:80">
      <c r="A115" s="316"/>
      <c r="B115" s="317" t="s">
        <v>99</v>
      </c>
      <c r="C115" s="318" t="s">
        <v>299</v>
      </c>
      <c r="D115" s="319"/>
      <c r="E115" s="320"/>
      <c r="F115" s="321"/>
      <c r="G115" s="322">
        <f>SUM(G113:G114)</f>
        <v>0</v>
      </c>
      <c r="H115" s="323"/>
      <c r="I115" s="324">
        <f>SUM(I113:I114)</f>
        <v>0</v>
      </c>
      <c r="J115" s="323"/>
      <c r="K115" s="324">
        <f>SUM(K113:K114)</f>
        <v>0</v>
      </c>
      <c r="O115" s="292">
        <v>4</v>
      </c>
      <c r="BA115" s="325">
        <f>SUM(BA113:BA114)</f>
        <v>0</v>
      </c>
      <c r="BB115" s="325">
        <f>SUM(BB113:BB114)</f>
        <v>0</v>
      </c>
      <c r="BC115" s="325">
        <f>SUM(BC113:BC114)</f>
        <v>0</v>
      </c>
      <c r="BD115" s="325">
        <f>SUM(BD113:BD114)</f>
        <v>0</v>
      </c>
      <c r="BE115" s="325">
        <f>SUM(BE113:BE114)</f>
        <v>0</v>
      </c>
    </row>
    <row r="116" spans="1:80">
      <c r="A116" s="282" t="s">
        <v>97</v>
      </c>
      <c r="B116" s="283" t="s">
        <v>302</v>
      </c>
      <c r="C116" s="284" t="s">
        <v>303</v>
      </c>
      <c r="D116" s="285"/>
      <c r="E116" s="286"/>
      <c r="F116" s="286"/>
      <c r="G116" s="287"/>
      <c r="H116" s="288"/>
      <c r="I116" s="289"/>
      <c r="J116" s="290"/>
      <c r="K116" s="291"/>
      <c r="O116" s="292">
        <v>1</v>
      </c>
    </row>
    <row r="117" spans="1:80" ht="22.5">
      <c r="A117" s="293">
        <v>37</v>
      </c>
      <c r="B117" s="294" t="s">
        <v>305</v>
      </c>
      <c r="C117" s="295" t="s">
        <v>306</v>
      </c>
      <c r="D117" s="296" t="s">
        <v>176</v>
      </c>
      <c r="E117" s="297">
        <v>21.135000000000002</v>
      </c>
      <c r="F117" s="297">
        <v>0</v>
      </c>
      <c r="G117" s="298">
        <f>E117*F117</f>
        <v>0</v>
      </c>
      <c r="H117" s="299">
        <v>0</v>
      </c>
      <c r="I117" s="300">
        <f>E117*H117</f>
        <v>0</v>
      </c>
      <c r="J117" s="299">
        <v>0</v>
      </c>
      <c r="K117" s="300">
        <f>E117*J117</f>
        <v>0</v>
      </c>
      <c r="O117" s="292">
        <v>2</v>
      </c>
      <c r="AA117" s="261">
        <v>1</v>
      </c>
      <c r="AB117" s="261">
        <v>1</v>
      </c>
      <c r="AC117" s="261">
        <v>1</v>
      </c>
      <c r="AZ117" s="261">
        <v>1</v>
      </c>
      <c r="BA117" s="261">
        <f>IF(AZ117=1,G117,0)</f>
        <v>0</v>
      </c>
      <c r="BB117" s="261">
        <f>IF(AZ117=2,G117,0)</f>
        <v>0</v>
      </c>
      <c r="BC117" s="261">
        <f>IF(AZ117=3,G117,0)</f>
        <v>0</v>
      </c>
      <c r="BD117" s="261">
        <f>IF(AZ117=4,G117,0)</f>
        <v>0</v>
      </c>
      <c r="BE117" s="261">
        <f>IF(AZ117=5,G117,0)</f>
        <v>0</v>
      </c>
      <c r="CA117" s="292">
        <v>1</v>
      </c>
      <c r="CB117" s="292">
        <v>1</v>
      </c>
    </row>
    <row r="118" spans="1:80">
      <c r="A118" s="301"/>
      <c r="B118" s="302"/>
      <c r="C118" s="303"/>
      <c r="D118" s="304"/>
      <c r="E118" s="304"/>
      <c r="F118" s="304"/>
      <c r="G118" s="305"/>
      <c r="I118" s="306"/>
      <c r="K118" s="306"/>
      <c r="L118" s="307"/>
      <c r="O118" s="292">
        <v>3</v>
      </c>
    </row>
    <row r="119" spans="1:80">
      <c r="A119" s="301"/>
      <c r="B119" s="308"/>
      <c r="C119" s="309" t="s">
        <v>778</v>
      </c>
      <c r="D119" s="310"/>
      <c r="E119" s="311">
        <v>15.635</v>
      </c>
      <c r="F119" s="312"/>
      <c r="G119" s="313"/>
      <c r="H119" s="314"/>
      <c r="I119" s="306"/>
      <c r="J119" s="315"/>
      <c r="K119" s="306"/>
      <c r="M119" s="307" t="s">
        <v>778</v>
      </c>
      <c r="O119" s="292"/>
    </row>
    <row r="120" spans="1:80">
      <c r="A120" s="301"/>
      <c r="B120" s="308"/>
      <c r="C120" s="309" t="s">
        <v>779</v>
      </c>
      <c r="D120" s="310"/>
      <c r="E120" s="311">
        <v>5.5</v>
      </c>
      <c r="F120" s="312"/>
      <c r="G120" s="313"/>
      <c r="H120" s="314"/>
      <c r="I120" s="306"/>
      <c r="J120" s="315"/>
      <c r="K120" s="306"/>
      <c r="M120" s="307" t="s">
        <v>779</v>
      </c>
      <c r="O120" s="292"/>
    </row>
    <row r="121" spans="1:80">
      <c r="A121" s="316"/>
      <c r="B121" s="317" t="s">
        <v>99</v>
      </c>
      <c r="C121" s="318" t="s">
        <v>304</v>
      </c>
      <c r="D121" s="319"/>
      <c r="E121" s="320"/>
      <c r="F121" s="321"/>
      <c r="G121" s="322">
        <f>SUM(G116:G120)</f>
        <v>0</v>
      </c>
      <c r="H121" s="323"/>
      <c r="I121" s="324">
        <f>SUM(I116:I120)</f>
        <v>0</v>
      </c>
      <c r="J121" s="323"/>
      <c r="K121" s="324">
        <f>SUM(K116:K120)</f>
        <v>0</v>
      </c>
      <c r="O121" s="292">
        <v>4</v>
      </c>
      <c r="BA121" s="325">
        <f>SUM(BA116:BA120)</f>
        <v>0</v>
      </c>
      <c r="BB121" s="325">
        <f>SUM(BB116:BB120)</f>
        <v>0</v>
      </c>
      <c r="BC121" s="325">
        <f>SUM(BC116:BC120)</f>
        <v>0</v>
      </c>
      <c r="BD121" s="325">
        <f>SUM(BD116:BD120)</f>
        <v>0</v>
      </c>
      <c r="BE121" s="325">
        <f>SUM(BE116:BE120)</f>
        <v>0</v>
      </c>
    </row>
    <row r="122" spans="1:80">
      <c r="A122" s="282" t="s">
        <v>97</v>
      </c>
      <c r="B122" s="283" t="s">
        <v>308</v>
      </c>
      <c r="C122" s="284" t="s">
        <v>309</v>
      </c>
      <c r="D122" s="285"/>
      <c r="E122" s="286"/>
      <c r="F122" s="286"/>
      <c r="G122" s="287"/>
      <c r="H122" s="288"/>
      <c r="I122" s="289"/>
      <c r="J122" s="290"/>
      <c r="K122" s="291"/>
      <c r="O122" s="292">
        <v>1</v>
      </c>
    </row>
    <row r="123" spans="1:80">
      <c r="A123" s="293">
        <v>38</v>
      </c>
      <c r="B123" s="294" t="s">
        <v>311</v>
      </c>
      <c r="C123" s="295" t="s">
        <v>312</v>
      </c>
      <c r="D123" s="296" t="s">
        <v>109</v>
      </c>
      <c r="E123" s="297">
        <v>1.5634999999999999</v>
      </c>
      <c r="F123" s="297">
        <v>0</v>
      </c>
      <c r="G123" s="298">
        <f>E123*F123</f>
        <v>0</v>
      </c>
      <c r="H123" s="299">
        <v>2.16</v>
      </c>
      <c r="I123" s="300">
        <f>E123*H123</f>
        <v>3.3771599999999999</v>
      </c>
      <c r="J123" s="299">
        <v>0</v>
      </c>
      <c r="K123" s="300">
        <f>E123*J123</f>
        <v>0</v>
      </c>
      <c r="O123" s="292">
        <v>2</v>
      </c>
      <c r="AA123" s="261">
        <v>1</v>
      </c>
      <c r="AB123" s="261">
        <v>1</v>
      </c>
      <c r="AC123" s="261">
        <v>1</v>
      </c>
      <c r="AZ123" s="261">
        <v>1</v>
      </c>
      <c r="BA123" s="261">
        <f>IF(AZ123=1,G123,0)</f>
        <v>0</v>
      </c>
      <c r="BB123" s="261">
        <f>IF(AZ123=2,G123,0)</f>
        <v>0</v>
      </c>
      <c r="BC123" s="261">
        <f>IF(AZ123=3,G123,0)</f>
        <v>0</v>
      </c>
      <c r="BD123" s="261">
        <f>IF(AZ123=4,G123,0)</f>
        <v>0</v>
      </c>
      <c r="BE123" s="261">
        <f>IF(AZ123=5,G123,0)</f>
        <v>0</v>
      </c>
      <c r="CA123" s="292">
        <v>1</v>
      </c>
      <c r="CB123" s="292">
        <v>1</v>
      </c>
    </row>
    <row r="124" spans="1:80">
      <c r="A124" s="301"/>
      <c r="B124" s="302"/>
      <c r="C124" s="303" t="s">
        <v>313</v>
      </c>
      <c r="D124" s="304"/>
      <c r="E124" s="304"/>
      <c r="F124" s="304"/>
      <c r="G124" s="305"/>
      <c r="I124" s="306"/>
      <c r="K124" s="306"/>
      <c r="L124" s="307" t="s">
        <v>313</v>
      </c>
      <c r="O124" s="292">
        <v>3</v>
      </c>
    </row>
    <row r="125" spans="1:80">
      <c r="A125" s="301"/>
      <c r="B125" s="308"/>
      <c r="C125" s="309" t="s">
        <v>780</v>
      </c>
      <c r="D125" s="310"/>
      <c r="E125" s="311">
        <v>1.5634999999999999</v>
      </c>
      <c r="F125" s="312"/>
      <c r="G125" s="313"/>
      <c r="H125" s="314"/>
      <c r="I125" s="306"/>
      <c r="J125" s="315"/>
      <c r="K125" s="306"/>
      <c r="M125" s="307" t="s">
        <v>780</v>
      </c>
      <c r="O125" s="292"/>
    </row>
    <row r="126" spans="1:80">
      <c r="A126" s="293">
        <v>39</v>
      </c>
      <c r="B126" s="294" t="s">
        <v>315</v>
      </c>
      <c r="C126" s="295" t="s">
        <v>316</v>
      </c>
      <c r="D126" s="296" t="s">
        <v>109</v>
      </c>
      <c r="E126" s="297">
        <v>1.5634999999999999</v>
      </c>
      <c r="F126" s="297">
        <v>0</v>
      </c>
      <c r="G126" s="298">
        <f>E126*F126</f>
        <v>0</v>
      </c>
      <c r="H126" s="299">
        <v>2.5249999999999999</v>
      </c>
      <c r="I126" s="300">
        <f>E126*H126</f>
        <v>3.9478374999999994</v>
      </c>
      <c r="J126" s="299">
        <v>0</v>
      </c>
      <c r="K126" s="300">
        <f>E126*J126</f>
        <v>0</v>
      </c>
      <c r="O126" s="292">
        <v>2</v>
      </c>
      <c r="AA126" s="261">
        <v>1</v>
      </c>
      <c r="AB126" s="261">
        <v>1</v>
      </c>
      <c r="AC126" s="261">
        <v>1</v>
      </c>
      <c r="AZ126" s="261">
        <v>1</v>
      </c>
      <c r="BA126" s="261">
        <f>IF(AZ126=1,G126,0)</f>
        <v>0</v>
      </c>
      <c r="BB126" s="261">
        <f>IF(AZ126=2,G126,0)</f>
        <v>0</v>
      </c>
      <c r="BC126" s="261">
        <f>IF(AZ126=3,G126,0)</f>
        <v>0</v>
      </c>
      <c r="BD126" s="261">
        <f>IF(AZ126=4,G126,0)</f>
        <v>0</v>
      </c>
      <c r="BE126" s="261">
        <f>IF(AZ126=5,G126,0)</f>
        <v>0</v>
      </c>
      <c r="CA126" s="292">
        <v>1</v>
      </c>
      <c r="CB126" s="292">
        <v>1</v>
      </c>
    </row>
    <row r="127" spans="1:80">
      <c r="A127" s="301"/>
      <c r="B127" s="308"/>
      <c r="C127" s="309" t="s">
        <v>781</v>
      </c>
      <c r="D127" s="310"/>
      <c r="E127" s="311">
        <v>1.5634999999999999</v>
      </c>
      <c r="F127" s="312"/>
      <c r="G127" s="313"/>
      <c r="H127" s="314"/>
      <c r="I127" s="306"/>
      <c r="J127" s="315"/>
      <c r="K127" s="306"/>
      <c r="M127" s="307" t="s">
        <v>781</v>
      </c>
      <c r="O127" s="292"/>
    </row>
    <row r="128" spans="1:80">
      <c r="A128" s="293">
        <v>40</v>
      </c>
      <c r="B128" s="294" t="s">
        <v>318</v>
      </c>
      <c r="C128" s="295" t="s">
        <v>319</v>
      </c>
      <c r="D128" s="296" t="s">
        <v>109</v>
      </c>
      <c r="E128" s="297">
        <v>1.5790999999999999</v>
      </c>
      <c r="F128" s="297">
        <v>0</v>
      </c>
      <c r="G128" s="298">
        <f>E128*F128</f>
        <v>0</v>
      </c>
      <c r="H128" s="299">
        <v>2.5249999999999999</v>
      </c>
      <c r="I128" s="300">
        <f>E128*H128</f>
        <v>3.9872274999999999</v>
      </c>
      <c r="J128" s="299">
        <v>0</v>
      </c>
      <c r="K128" s="300">
        <f>E128*J128</f>
        <v>0</v>
      </c>
      <c r="O128" s="292">
        <v>2</v>
      </c>
      <c r="AA128" s="261">
        <v>1</v>
      </c>
      <c r="AB128" s="261">
        <v>1</v>
      </c>
      <c r="AC128" s="261">
        <v>1</v>
      </c>
      <c r="AZ128" s="261">
        <v>1</v>
      </c>
      <c r="BA128" s="261">
        <f>IF(AZ128=1,G128,0)</f>
        <v>0</v>
      </c>
      <c r="BB128" s="261">
        <f>IF(AZ128=2,G128,0)</f>
        <v>0</v>
      </c>
      <c r="BC128" s="261">
        <f>IF(AZ128=3,G128,0)</f>
        <v>0</v>
      </c>
      <c r="BD128" s="261">
        <f>IF(AZ128=4,G128,0)</f>
        <v>0</v>
      </c>
      <c r="BE128" s="261">
        <f>IF(AZ128=5,G128,0)</f>
        <v>0</v>
      </c>
      <c r="CA128" s="292">
        <v>1</v>
      </c>
      <c r="CB128" s="292">
        <v>1</v>
      </c>
    </row>
    <row r="129" spans="1:80">
      <c r="A129" s="301"/>
      <c r="B129" s="302"/>
      <c r="C129" s="303" t="s">
        <v>320</v>
      </c>
      <c r="D129" s="304"/>
      <c r="E129" s="304"/>
      <c r="F129" s="304"/>
      <c r="G129" s="305"/>
      <c r="I129" s="306"/>
      <c r="K129" s="306"/>
      <c r="L129" s="307" t="s">
        <v>320</v>
      </c>
      <c r="O129" s="292">
        <v>3</v>
      </c>
    </row>
    <row r="130" spans="1:80">
      <c r="A130" s="301"/>
      <c r="B130" s="308"/>
      <c r="C130" s="309" t="s">
        <v>782</v>
      </c>
      <c r="D130" s="310"/>
      <c r="E130" s="311">
        <v>1.5790999999999999</v>
      </c>
      <c r="F130" s="312"/>
      <c r="G130" s="313"/>
      <c r="H130" s="314"/>
      <c r="I130" s="306"/>
      <c r="J130" s="315"/>
      <c r="K130" s="306"/>
      <c r="M130" s="307" t="s">
        <v>782</v>
      </c>
      <c r="O130" s="292"/>
    </row>
    <row r="131" spans="1:80">
      <c r="A131" s="293">
        <v>41</v>
      </c>
      <c r="B131" s="294" t="s">
        <v>322</v>
      </c>
      <c r="C131" s="295" t="s">
        <v>323</v>
      </c>
      <c r="D131" s="296" t="s">
        <v>324</v>
      </c>
      <c r="E131" s="297">
        <v>6.6E-3</v>
      </c>
      <c r="F131" s="297">
        <v>0</v>
      </c>
      <c r="G131" s="298">
        <f>E131*F131</f>
        <v>0</v>
      </c>
      <c r="H131" s="299">
        <v>1.0217400000000001</v>
      </c>
      <c r="I131" s="300">
        <f>E131*H131</f>
        <v>6.743484000000001E-3</v>
      </c>
      <c r="J131" s="299">
        <v>0</v>
      </c>
      <c r="K131" s="300">
        <f>E131*J131</f>
        <v>0</v>
      </c>
      <c r="O131" s="292">
        <v>2</v>
      </c>
      <c r="AA131" s="261">
        <v>1</v>
      </c>
      <c r="AB131" s="261">
        <v>1</v>
      </c>
      <c r="AC131" s="261">
        <v>1</v>
      </c>
      <c r="AZ131" s="261">
        <v>1</v>
      </c>
      <c r="BA131" s="261">
        <f>IF(AZ131=1,G131,0)</f>
        <v>0</v>
      </c>
      <c r="BB131" s="261">
        <f>IF(AZ131=2,G131,0)</f>
        <v>0</v>
      </c>
      <c r="BC131" s="261">
        <f>IF(AZ131=3,G131,0)</f>
        <v>0</v>
      </c>
      <c r="BD131" s="261">
        <f>IF(AZ131=4,G131,0)</f>
        <v>0</v>
      </c>
      <c r="BE131" s="261">
        <f>IF(AZ131=5,G131,0)</f>
        <v>0</v>
      </c>
      <c r="CA131" s="292">
        <v>1</v>
      </c>
      <c r="CB131" s="292">
        <v>1</v>
      </c>
    </row>
    <row r="132" spans="1:80">
      <c r="A132" s="301"/>
      <c r="B132" s="302"/>
      <c r="C132" s="303"/>
      <c r="D132" s="304"/>
      <c r="E132" s="304"/>
      <c r="F132" s="304"/>
      <c r="G132" s="305"/>
      <c r="I132" s="306"/>
      <c r="K132" s="306"/>
      <c r="L132" s="307"/>
      <c r="O132" s="292">
        <v>3</v>
      </c>
    </row>
    <row r="133" spans="1:80">
      <c r="A133" s="301"/>
      <c r="B133" s="308"/>
      <c r="C133" s="309" t="s">
        <v>539</v>
      </c>
      <c r="D133" s="310"/>
      <c r="E133" s="311">
        <v>6.6E-3</v>
      </c>
      <c r="F133" s="312"/>
      <c r="G133" s="313"/>
      <c r="H133" s="314"/>
      <c r="I133" s="306"/>
      <c r="J133" s="315"/>
      <c r="K133" s="306"/>
      <c r="M133" s="307" t="s">
        <v>539</v>
      </c>
      <c r="O133" s="292"/>
    </row>
    <row r="134" spans="1:80">
      <c r="A134" s="293">
        <v>42</v>
      </c>
      <c r="B134" s="294" t="s">
        <v>783</v>
      </c>
      <c r="C134" s="295" t="s">
        <v>784</v>
      </c>
      <c r="D134" s="296" t="s">
        <v>109</v>
      </c>
      <c r="E134" s="297">
        <v>0.216</v>
      </c>
      <c r="F134" s="297">
        <v>0</v>
      </c>
      <c r="G134" s="298">
        <f>E134*F134</f>
        <v>0</v>
      </c>
      <c r="H134" s="299">
        <v>2.5249999999999999</v>
      </c>
      <c r="I134" s="300">
        <f>E134*H134</f>
        <v>0.5454</v>
      </c>
      <c r="J134" s="299">
        <v>0</v>
      </c>
      <c r="K134" s="300">
        <f>E134*J134</f>
        <v>0</v>
      </c>
      <c r="O134" s="292">
        <v>2</v>
      </c>
      <c r="AA134" s="261">
        <v>1</v>
      </c>
      <c r="AB134" s="261">
        <v>1</v>
      </c>
      <c r="AC134" s="261">
        <v>1</v>
      </c>
      <c r="AZ134" s="261">
        <v>1</v>
      </c>
      <c r="BA134" s="261">
        <f>IF(AZ134=1,G134,0)</f>
        <v>0</v>
      </c>
      <c r="BB134" s="261">
        <f>IF(AZ134=2,G134,0)</f>
        <v>0</v>
      </c>
      <c r="BC134" s="261">
        <f>IF(AZ134=3,G134,0)</f>
        <v>0</v>
      </c>
      <c r="BD134" s="261">
        <f>IF(AZ134=4,G134,0)</f>
        <v>0</v>
      </c>
      <c r="BE134" s="261">
        <f>IF(AZ134=5,G134,0)</f>
        <v>0</v>
      </c>
      <c r="CA134" s="292">
        <v>1</v>
      </c>
      <c r="CB134" s="292">
        <v>1</v>
      </c>
    </row>
    <row r="135" spans="1:80">
      <c r="A135" s="301"/>
      <c r="B135" s="302"/>
      <c r="C135" s="303" t="s">
        <v>785</v>
      </c>
      <c r="D135" s="304"/>
      <c r="E135" s="304"/>
      <c r="F135" s="304"/>
      <c r="G135" s="305"/>
      <c r="I135" s="306"/>
      <c r="K135" s="306"/>
      <c r="L135" s="307" t="s">
        <v>785</v>
      </c>
      <c r="O135" s="292">
        <v>3</v>
      </c>
    </row>
    <row r="136" spans="1:80">
      <c r="A136" s="301"/>
      <c r="B136" s="308"/>
      <c r="C136" s="309" t="s">
        <v>786</v>
      </c>
      <c r="D136" s="310"/>
      <c r="E136" s="311">
        <v>0.216</v>
      </c>
      <c r="F136" s="312"/>
      <c r="G136" s="313"/>
      <c r="H136" s="314"/>
      <c r="I136" s="306"/>
      <c r="J136" s="315"/>
      <c r="K136" s="306"/>
      <c r="M136" s="307" t="s">
        <v>786</v>
      </c>
      <c r="O136" s="292"/>
    </row>
    <row r="137" spans="1:80">
      <c r="A137" s="293">
        <v>43</v>
      </c>
      <c r="B137" s="294" t="s">
        <v>787</v>
      </c>
      <c r="C137" s="295" t="s">
        <v>788</v>
      </c>
      <c r="D137" s="296" t="s">
        <v>176</v>
      </c>
      <c r="E137" s="297">
        <v>1.08</v>
      </c>
      <c r="F137" s="297">
        <v>0</v>
      </c>
      <c r="G137" s="298">
        <f>E137*F137</f>
        <v>0</v>
      </c>
      <c r="H137" s="299">
        <v>3.916E-2</v>
      </c>
      <c r="I137" s="300">
        <f>E137*H137</f>
        <v>4.2292800000000005E-2</v>
      </c>
      <c r="J137" s="299">
        <v>0</v>
      </c>
      <c r="K137" s="300">
        <f>E137*J137</f>
        <v>0</v>
      </c>
      <c r="O137" s="292">
        <v>2</v>
      </c>
      <c r="AA137" s="261">
        <v>1</v>
      </c>
      <c r="AB137" s="261">
        <v>1</v>
      </c>
      <c r="AC137" s="261">
        <v>1</v>
      </c>
      <c r="AZ137" s="261">
        <v>1</v>
      </c>
      <c r="BA137" s="261">
        <f>IF(AZ137=1,G137,0)</f>
        <v>0</v>
      </c>
      <c r="BB137" s="261">
        <f>IF(AZ137=2,G137,0)</f>
        <v>0</v>
      </c>
      <c r="BC137" s="261">
        <f>IF(AZ137=3,G137,0)</f>
        <v>0</v>
      </c>
      <c r="BD137" s="261">
        <f>IF(AZ137=4,G137,0)</f>
        <v>0</v>
      </c>
      <c r="BE137" s="261">
        <f>IF(AZ137=5,G137,0)</f>
        <v>0</v>
      </c>
      <c r="CA137" s="292">
        <v>1</v>
      </c>
      <c r="CB137" s="292">
        <v>1</v>
      </c>
    </row>
    <row r="138" spans="1:80">
      <c r="A138" s="301"/>
      <c r="B138" s="308"/>
      <c r="C138" s="309" t="s">
        <v>789</v>
      </c>
      <c r="D138" s="310"/>
      <c r="E138" s="311">
        <v>1.08</v>
      </c>
      <c r="F138" s="312"/>
      <c r="G138" s="313"/>
      <c r="H138" s="314"/>
      <c r="I138" s="306"/>
      <c r="J138" s="315"/>
      <c r="K138" s="306"/>
      <c r="M138" s="307" t="s">
        <v>789</v>
      </c>
      <c r="O138" s="292"/>
    </row>
    <row r="139" spans="1:80">
      <c r="A139" s="293">
        <v>44</v>
      </c>
      <c r="B139" s="294" t="s">
        <v>790</v>
      </c>
      <c r="C139" s="295" t="s">
        <v>791</v>
      </c>
      <c r="D139" s="296" t="s">
        <v>176</v>
      </c>
      <c r="E139" s="297">
        <v>1.08</v>
      </c>
      <c r="F139" s="297">
        <v>0</v>
      </c>
      <c r="G139" s="298">
        <f>E139*F139</f>
        <v>0</v>
      </c>
      <c r="H139" s="299">
        <v>0</v>
      </c>
      <c r="I139" s="300">
        <f>E139*H139</f>
        <v>0</v>
      </c>
      <c r="J139" s="299">
        <v>0</v>
      </c>
      <c r="K139" s="300">
        <f>E139*J139</f>
        <v>0</v>
      </c>
      <c r="O139" s="292">
        <v>2</v>
      </c>
      <c r="AA139" s="261">
        <v>1</v>
      </c>
      <c r="AB139" s="261">
        <v>1</v>
      </c>
      <c r="AC139" s="261">
        <v>1</v>
      </c>
      <c r="AZ139" s="261">
        <v>1</v>
      </c>
      <c r="BA139" s="261">
        <f>IF(AZ139=1,G139,0)</f>
        <v>0</v>
      </c>
      <c r="BB139" s="261">
        <f>IF(AZ139=2,G139,0)</f>
        <v>0</v>
      </c>
      <c r="BC139" s="261">
        <f>IF(AZ139=3,G139,0)</f>
        <v>0</v>
      </c>
      <c r="BD139" s="261">
        <f>IF(AZ139=4,G139,0)</f>
        <v>0</v>
      </c>
      <c r="BE139" s="261">
        <f>IF(AZ139=5,G139,0)</f>
        <v>0</v>
      </c>
      <c r="CA139" s="292">
        <v>1</v>
      </c>
      <c r="CB139" s="292">
        <v>1</v>
      </c>
    </row>
    <row r="140" spans="1:80">
      <c r="A140" s="293">
        <v>45</v>
      </c>
      <c r="B140" s="294" t="s">
        <v>792</v>
      </c>
      <c r="C140" s="295" t="s">
        <v>793</v>
      </c>
      <c r="D140" s="296" t="s">
        <v>324</v>
      </c>
      <c r="E140" s="297">
        <v>6.4999999999999997E-3</v>
      </c>
      <c r="F140" s="297">
        <v>0</v>
      </c>
      <c r="G140" s="298">
        <f>E140*F140</f>
        <v>0</v>
      </c>
      <c r="H140" s="299">
        <v>1.0502800000000001</v>
      </c>
      <c r="I140" s="300">
        <f>E140*H140</f>
        <v>6.8268199999999999E-3</v>
      </c>
      <c r="J140" s="299">
        <v>0</v>
      </c>
      <c r="K140" s="300">
        <f>E140*J140</f>
        <v>0</v>
      </c>
      <c r="O140" s="292">
        <v>2</v>
      </c>
      <c r="AA140" s="261">
        <v>1</v>
      </c>
      <c r="AB140" s="261">
        <v>1</v>
      </c>
      <c r="AC140" s="261">
        <v>1</v>
      </c>
      <c r="AZ140" s="261">
        <v>1</v>
      </c>
      <c r="BA140" s="261">
        <f>IF(AZ140=1,G140,0)</f>
        <v>0</v>
      </c>
      <c r="BB140" s="261">
        <f>IF(AZ140=2,G140,0)</f>
        <v>0</v>
      </c>
      <c r="BC140" s="261">
        <f>IF(AZ140=3,G140,0)</f>
        <v>0</v>
      </c>
      <c r="BD140" s="261">
        <f>IF(AZ140=4,G140,0)</f>
        <v>0</v>
      </c>
      <c r="BE140" s="261">
        <f>IF(AZ140=5,G140,0)</f>
        <v>0</v>
      </c>
      <c r="CA140" s="292">
        <v>1</v>
      </c>
      <c r="CB140" s="292">
        <v>1</v>
      </c>
    </row>
    <row r="141" spans="1:80">
      <c r="A141" s="301"/>
      <c r="B141" s="302"/>
      <c r="C141" s="303" t="s">
        <v>794</v>
      </c>
      <c r="D141" s="304"/>
      <c r="E141" s="304"/>
      <c r="F141" s="304"/>
      <c r="G141" s="305"/>
      <c r="I141" s="306"/>
      <c r="K141" s="306"/>
      <c r="L141" s="307" t="s">
        <v>794</v>
      </c>
      <c r="O141" s="292">
        <v>3</v>
      </c>
    </row>
    <row r="142" spans="1:80">
      <c r="A142" s="301"/>
      <c r="B142" s="308"/>
      <c r="C142" s="309" t="s">
        <v>795</v>
      </c>
      <c r="D142" s="310"/>
      <c r="E142" s="311">
        <v>6.4999999999999997E-3</v>
      </c>
      <c r="F142" s="312"/>
      <c r="G142" s="313"/>
      <c r="H142" s="314"/>
      <c r="I142" s="306"/>
      <c r="J142" s="315"/>
      <c r="K142" s="306"/>
      <c r="M142" s="307" t="s">
        <v>795</v>
      </c>
      <c r="O142" s="292"/>
    </row>
    <row r="143" spans="1:80">
      <c r="A143" s="316"/>
      <c r="B143" s="317" t="s">
        <v>99</v>
      </c>
      <c r="C143" s="318" t="s">
        <v>310</v>
      </c>
      <c r="D143" s="319"/>
      <c r="E143" s="320"/>
      <c r="F143" s="321"/>
      <c r="G143" s="322">
        <f>SUM(G122:G142)</f>
        <v>0</v>
      </c>
      <c r="H143" s="323"/>
      <c r="I143" s="324">
        <f>SUM(I122:I142)</f>
        <v>11.913488104000001</v>
      </c>
      <c r="J143" s="323"/>
      <c r="K143" s="324">
        <f>SUM(K122:K142)</f>
        <v>0</v>
      </c>
      <c r="O143" s="292">
        <v>4</v>
      </c>
      <c r="BA143" s="325">
        <f>SUM(BA122:BA142)</f>
        <v>0</v>
      </c>
      <c r="BB143" s="325">
        <f>SUM(BB122:BB142)</f>
        <v>0</v>
      </c>
      <c r="BC143" s="325">
        <f>SUM(BC122:BC142)</f>
        <v>0</v>
      </c>
      <c r="BD143" s="325">
        <f>SUM(BD122:BD142)</f>
        <v>0</v>
      </c>
      <c r="BE143" s="325">
        <f>SUM(BE122:BE142)</f>
        <v>0</v>
      </c>
    </row>
    <row r="144" spans="1:80">
      <c r="A144" s="282" t="s">
        <v>97</v>
      </c>
      <c r="B144" s="283" t="s">
        <v>326</v>
      </c>
      <c r="C144" s="284" t="s">
        <v>327</v>
      </c>
      <c r="D144" s="285"/>
      <c r="E144" s="286"/>
      <c r="F144" s="286"/>
      <c r="G144" s="287"/>
      <c r="H144" s="288"/>
      <c r="I144" s="289"/>
      <c r="J144" s="290"/>
      <c r="K144" s="291"/>
      <c r="O144" s="292">
        <v>1</v>
      </c>
    </row>
    <row r="145" spans="1:80" ht="22.5">
      <c r="A145" s="293">
        <v>46</v>
      </c>
      <c r="B145" s="294" t="s">
        <v>796</v>
      </c>
      <c r="C145" s="295" t="s">
        <v>797</v>
      </c>
      <c r="D145" s="296" t="s">
        <v>176</v>
      </c>
      <c r="E145" s="297">
        <v>0.67500000000000004</v>
      </c>
      <c r="F145" s="297">
        <v>0</v>
      </c>
      <c r="G145" s="298">
        <f>E145*F145</f>
        <v>0</v>
      </c>
      <c r="H145" s="299">
        <v>0.50065000000000004</v>
      </c>
      <c r="I145" s="300">
        <f>E145*H145</f>
        <v>0.33793875000000007</v>
      </c>
      <c r="J145" s="299">
        <v>0</v>
      </c>
      <c r="K145" s="300">
        <f>E145*J145</f>
        <v>0</v>
      </c>
      <c r="O145" s="292">
        <v>2</v>
      </c>
      <c r="AA145" s="261">
        <v>1</v>
      </c>
      <c r="AB145" s="261">
        <v>1</v>
      </c>
      <c r="AC145" s="261">
        <v>1</v>
      </c>
      <c r="AZ145" s="261">
        <v>1</v>
      </c>
      <c r="BA145" s="261">
        <f>IF(AZ145=1,G145,0)</f>
        <v>0</v>
      </c>
      <c r="BB145" s="261">
        <f>IF(AZ145=2,G145,0)</f>
        <v>0</v>
      </c>
      <c r="BC145" s="261">
        <f>IF(AZ145=3,G145,0)</f>
        <v>0</v>
      </c>
      <c r="BD145" s="261">
        <f>IF(AZ145=4,G145,0)</f>
        <v>0</v>
      </c>
      <c r="BE145" s="261">
        <f>IF(AZ145=5,G145,0)</f>
        <v>0</v>
      </c>
      <c r="CA145" s="292">
        <v>1</v>
      </c>
      <c r="CB145" s="292">
        <v>1</v>
      </c>
    </row>
    <row r="146" spans="1:80">
      <c r="A146" s="301"/>
      <c r="B146" s="308"/>
      <c r="C146" s="309" t="s">
        <v>798</v>
      </c>
      <c r="D146" s="310"/>
      <c r="E146" s="311">
        <v>0.67500000000000004</v>
      </c>
      <c r="F146" s="312"/>
      <c r="G146" s="313"/>
      <c r="H146" s="314"/>
      <c r="I146" s="306"/>
      <c r="J146" s="315"/>
      <c r="K146" s="306"/>
      <c r="M146" s="307" t="s">
        <v>798</v>
      </c>
      <c r="O146" s="292"/>
    </row>
    <row r="147" spans="1:80">
      <c r="A147" s="316"/>
      <c r="B147" s="317" t="s">
        <v>99</v>
      </c>
      <c r="C147" s="318" t="s">
        <v>328</v>
      </c>
      <c r="D147" s="319"/>
      <c r="E147" s="320"/>
      <c r="F147" s="321"/>
      <c r="G147" s="322">
        <f>SUM(G144:G146)</f>
        <v>0</v>
      </c>
      <c r="H147" s="323"/>
      <c r="I147" s="324">
        <f>SUM(I144:I146)</f>
        <v>0.33793875000000007</v>
      </c>
      <c r="J147" s="323"/>
      <c r="K147" s="324">
        <f>SUM(K144:K146)</f>
        <v>0</v>
      </c>
      <c r="O147" s="292">
        <v>4</v>
      </c>
      <c r="BA147" s="325">
        <f>SUM(BA144:BA146)</f>
        <v>0</v>
      </c>
      <c r="BB147" s="325">
        <f>SUM(BB144:BB146)</f>
        <v>0</v>
      </c>
      <c r="BC147" s="325">
        <f>SUM(BC144:BC146)</f>
        <v>0</v>
      </c>
      <c r="BD147" s="325">
        <f>SUM(BD144:BD146)</f>
        <v>0</v>
      </c>
      <c r="BE147" s="325">
        <f>SUM(BE144:BE146)</f>
        <v>0</v>
      </c>
    </row>
    <row r="148" spans="1:80">
      <c r="A148" s="282" t="s">
        <v>97</v>
      </c>
      <c r="B148" s="283" t="s">
        <v>333</v>
      </c>
      <c r="C148" s="284" t="s">
        <v>334</v>
      </c>
      <c r="D148" s="285"/>
      <c r="E148" s="286"/>
      <c r="F148" s="286"/>
      <c r="G148" s="287"/>
      <c r="H148" s="288"/>
      <c r="I148" s="289"/>
      <c r="J148" s="290"/>
      <c r="K148" s="291"/>
      <c r="O148" s="292">
        <v>1</v>
      </c>
    </row>
    <row r="149" spans="1:80">
      <c r="A149" s="293">
        <v>47</v>
      </c>
      <c r="B149" s="294" t="s">
        <v>336</v>
      </c>
      <c r="C149" s="295" t="s">
        <v>337</v>
      </c>
      <c r="D149" s="296" t="s">
        <v>190</v>
      </c>
      <c r="E149" s="297">
        <v>7</v>
      </c>
      <c r="F149" s="297">
        <v>0</v>
      </c>
      <c r="G149" s="298">
        <f>E149*F149</f>
        <v>0</v>
      </c>
      <c r="H149" s="299">
        <v>1.17E-3</v>
      </c>
      <c r="I149" s="300">
        <f>E149*H149</f>
        <v>8.1899999999999994E-3</v>
      </c>
      <c r="J149" s="299">
        <v>0</v>
      </c>
      <c r="K149" s="300">
        <f>E149*J149</f>
        <v>0</v>
      </c>
      <c r="O149" s="292">
        <v>2</v>
      </c>
      <c r="AA149" s="261">
        <v>1</v>
      </c>
      <c r="AB149" s="261">
        <v>1</v>
      </c>
      <c r="AC149" s="261">
        <v>1</v>
      </c>
      <c r="AZ149" s="261">
        <v>1</v>
      </c>
      <c r="BA149" s="261">
        <f>IF(AZ149=1,G149,0)</f>
        <v>0</v>
      </c>
      <c r="BB149" s="261">
        <f>IF(AZ149=2,G149,0)</f>
        <v>0</v>
      </c>
      <c r="BC149" s="261">
        <f>IF(AZ149=3,G149,0)</f>
        <v>0</v>
      </c>
      <c r="BD149" s="261">
        <f>IF(AZ149=4,G149,0)</f>
        <v>0</v>
      </c>
      <c r="BE149" s="261">
        <f>IF(AZ149=5,G149,0)</f>
        <v>0</v>
      </c>
      <c r="CA149" s="292">
        <v>1</v>
      </c>
      <c r="CB149" s="292">
        <v>1</v>
      </c>
    </row>
    <row r="150" spans="1:80">
      <c r="A150" s="301"/>
      <c r="B150" s="302"/>
      <c r="C150" s="303" t="s">
        <v>799</v>
      </c>
      <c r="D150" s="304"/>
      <c r="E150" s="304"/>
      <c r="F150" s="304"/>
      <c r="G150" s="305"/>
      <c r="I150" s="306"/>
      <c r="K150" s="306"/>
      <c r="L150" s="307" t="s">
        <v>799</v>
      </c>
      <c r="O150" s="292">
        <v>3</v>
      </c>
    </row>
    <row r="151" spans="1:80">
      <c r="A151" s="301"/>
      <c r="B151" s="308"/>
      <c r="C151" s="309" t="s">
        <v>800</v>
      </c>
      <c r="D151" s="310"/>
      <c r="E151" s="311">
        <v>6.93</v>
      </c>
      <c r="F151" s="312"/>
      <c r="G151" s="313"/>
      <c r="H151" s="314"/>
      <c r="I151" s="306"/>
      <c r="J151" s="315"/>
      <c r="K151" s="306"/>
      <c r="M151" s="307" t="s">
        <v>800</v>
      </c>
      <c r="O151" s="292"/>
    </row>
    <row r="152" spans="1:80">
      <c r="A152" s="301"/>
      <c r="B152" s="308"/>
      <c r="C152" s="309" t="s">
        <v>801</v>
      </c>
      <c r="D152" s="310"/>
      <c r="E152" s="311">
        <v>7.0000000000000007E-2</v>
      </c>
      <c r="F152" s="312"/>
      <c r="G152" s="313"/>
      <c r="H152" s="314"/>
      <c r="I152" s="306"/>
      <c r="J152" s="315"/>
      <c r="K152" s="306"/>
      <c r="M152" s="307" t="s">
        <v>801</v>
      </c>
      <c r="O152" s="292"/>
    </row>
    <row r="153" spans="1:80">
      <c r="A153" s="316"/>
      <c r="B153" s="317" t="s">
        <v>99</v>
      </c>
      <c r="C153" s="318" t="s">
        <v>335</v>
      </c>
      <c r="D153" s="319"/>
      <c r="E153" s="320"/>
      <c r="F153" s="321"/>
      <c r="G153" s="322">
        <f>SUM(G148:G152)</f>
        <v>0</v>
      </c>
      <c r="H153" s="323"/>
      <c r="I153" s="324">
        <f>SUM(I148:I152)</f>
        <v>8.1899999999999994E-3</v>
      </c>
      <c r="J153" s="323"/>
      <c r="K153" s="324">
        <f>SUM(K148:K152)</f>
        <v>0</v>
      </c>
      <c r="O153" s="292">
        <v>4</v>
      </c>
      <c r="BA153" s="325">
        <f>SUM(BA148:BA152)</f>
        <v>0</v>
      </c>
      <c r="BB153" s="325">
        <f>SUM(BB148:BB152)</f>
        <v>0</v>
      </c>
      <c r="BC153" s="325">
        <f>SUM(BC148:BC152)</f>
        <v>0</v>
      </c>
      <c r="BD153" s="325">
        <f>SUM(BD148:BD152)</f>
        <v>0</v>
      </c>
      <c r="BE153" s="325">
        <f>SUM(BE148:BE152)</f>
        <v>0</v>
      </c>
    </row>
    <row r="154" spans="1:80">
      <c r="A154" s="282" t="s">
        <v>97</v>
      </c>
      <c r="B154" s="283" t="s">
        <v>339</v>
      </c>
      <c r="C154" s="284" t="s">
        <v>340</v>
      </c>
      <c r="D154" s="285"/>
      <c r="E154" s="286"/>
      <c r="F154" s="286"/>
      <c r="G154" s="287"/>
      <c r="H154" s="288"/>
      <c r="I154" s="289"/>
      <c r="J154" s="290"/>
      <c r="K154" s="291"/>
      <c r="O154" s="292">
        <v>1</v>
      </c>
    </row>
    <row r="155" spans="1:80">
      <c r="A155" s="293">
        <v>48</v>
      </c>
      <c r="B155" s="294" t="s">
        <v>342</v>
      </c>
      <c r="C155" s="295" t="s">
        <v>343</v>
      </c>
      <c r="D155" s="296" t="s">
        <v>109</v>
      </c>
      <c r="E155" s="297">
        <v>0.16</v>
      </c>
      <c r="F155" s="297">
        <v>0</v>
      </c>
      <c r="G155" s="298">
        <f>E155*F155</f>
        <v>0</v>
      </c>
      <c r="H155" s="299">
        <v>1.8907700000000001</v>
      </c>
      <c r="I155" s="300">
        <f>E155*H155</f>
        <v>0.30252319999999999</v>
      </c>
      <c r="J155" s="299">
        <v>0</v>
      </c>
      <c r="K155" s="300">
        <f>E155*J155</f>
        <v>0</v>
      </c>
      <c r="O155" s="292">
        <v>2</v>
      </c>
      <c r="AA155" s="261">
        <v>1</v>
      </c>
      <c r="AB155" s="261">
        <v>1</v>
      </c>
      <c r="AC155" s="261">
        <v>1</v>
      </c>
      <c r="AZ155" s="261">
        <v>1</v>
      </c>
      <c r="BA155" s="261">
        <f>IF(AZ155=1,G155,0)</f>
        <v>0</v>
      </c>
      <c r="BB155" s="261">
        <f>IF(AZ155=2,G155,0)</f>
        <v>0</v>
      </c>
      <c r="BC155" s="261">
        <f>IF(AZ155=3,G155,0)</f>
        <v>0</v>
      </c>
      <c r="BD155" s="261">
        <f>IF(AZ155=4,G155,0)</f>
        <v>0</v>
      </c>
      <c r="BE155" s="261">
        <f>IF(AZ155=5,G155,0)</f>
        <v>0</v>
      </c>
      <c r="CA155" s="292">
        <v>1</v>
      </c>
      <c r="CB155" s="292">
        <v>1</v>
      </c>
    </row>
    <row r="156" spans="1:80">
      <c r="A156" s="301"/>
      <c r="B156" s="308"/>
      <c r="C156" s="309" t="s">
        <v>802</v>
      </c>
      <c r="D156" s="310"/>
      <c r="E156" s="311">
        <v>0.16</v>
      </c>
      <c r="F156" s="312"/>
      <c r="G156" s="313"/>
      <c r="H156" s="314"/>
      <c r="I156" s="306"/>
      <c r="J156" s="315"/>
      <c r="K156" s="306"/>
      <c r="M156" s="307" t="s">
        <v>802</v>
      </c>
      <c r="O156" s="292"/>
    </row>
    <row r="157" spans="1:80">
      <c r="A157" s="316"/>
      <c r="B157" s="317" t="s">
        <v>99</v>
      </c>
      <c r="C157" s="318" t="s">
        <v>341</v>
      </c>
      <c r="D157" s="319"/>
      <c r="E157" s="320"/>
      <c r="F157" s="321"/>
      <c r="G157" s="322">
        <f>SUM(G154:G156)</f>
        <v>0</v>
      </c>
      <c r="H157" s="323"/>
      <c r="I157" s="324">
        <f>SUM(I154:I156)</f>
        <v>0.30252319999999999</v>
      </c>
      <c r="J157" s="323"/>
      <c r="K157" s="324">
        <f>SUM(K154:K156)</f>
        <v>0</v>
      </c>
      <c r="O157" s="292">
        <v>4</v>
      </c>
      <c r="BA157" s="325">
        <f>SUM(BA154:BA156)</f>
        <v>0</v>
      </c>
      <c r="BB157" s="325">
        <f>SUM(BB154:BB156)</f>
        <v>0</v>
      </c>
      <c r="BC157" s="325">
        <f>SUM(BC154:BC156)</f>
        <v>0</v>
      </c>
      <c r="BD157" s="325">
        <f>SUM(BD154:BD156)</f>
        <v>0</v>
      </c>
      <c r="BE157" s="325">
        <f>SUM(BE154:BE156)</f>
        <v>0</v>
      </c>
    </row>
    <row r="158" spans="1:80">
      <c r="A158" s="282" t="s">
        <v>97</v>
      </c>
      <c r="B158" s="283" t="s">
        <v>345</v>
      </c>
      <c r="C158" s="284" t="s">
        <v>346</v>
      </c>
      <c r="D158" s="285"/>
      <c r="E158" s="286"/>
      <c r="F158" s="286"/>
      <c r="G158" s="287"/>
      <c r="H158" s="288"/>
      <c r="I158" s="289"/>
      <c r="J158" s="290"/>
      <c r="K158" s="291"/>
      <c r="O158" s="292">
        <v>1</v>
      </c>
    </row>
    <row r="159" spans="1:80">
      <c r="A159" s="293">
        <v>49</v>
      </c>
      <c r="B159" s="294" t="s">
        <v>605</v>
      </c>
      <c r="C159" s="295" t="s">
        <v>606</v>
      </c>
      <c r="D159" s="296" t="s">
        <v>176</v>
      </c>
      <c r="E159" s="297">
        <v>5.5</v>
      </c>
      <c r="F159" s="297">
        <v>0</v>
      </c>
      <c r="G159" s="298">
        <f>E159*F159</f>
        <v>0</v>
      </c>
      <c r="H159" s="299">
        <v>0.441</v>
      </c>
      <c r="I159" s="300">
        <f>E159*H159</f>
        <v>2.4255</v>
      </c>
      <c r="J159" s="299">
        <v>0</v>
      </c>
      <c r="K159" s="300">
        <f>E159*J159</f>
        <v>0</v>
      </c>
      <c r="O159" s="292">
        <v>2</v>
      </c>
      <c r="AA159" s="261">
        <v>1</v>
      </c>
      <c r="AB159" s="261">
        <v>1</v>
      </c>
      <c r="AC159" s="261">
        <v>1</v>
      </c>
      <c r="AZ159" s="261">
        <v>1</v>
      </c>
      <c r="BA159" s="261">
        <f>IF(AZ159=1,G159,0)</f>
        <v>0</v>
      </c>
      <c r="BB159" s="261">
        <f>IF(AZ159=2,G159,0)</f>
        <v>0</v>
      </c>
      <c r="BC159" s="261">
        <f>IF(AZ159=3,G159,0)</f>
        <v>0</v>
      </c>
      <c r="BD159" s="261">
        <f>IF(AZ159=4,G159,0)</f>
        <v>0</v>
      </c>
      <c r="BE159" s="261">
        <f>IF(AZ159=5,G159,0)</f>
        <v>0</v>
      </c>
      <c r="CA159" s="292">
        <v>1</v>
      </c>
      <c r="CB159" s="292">
        <v>1</v>
      </c>
    </row>
    <row r="160" spans="1:80">
      <c r="A160" s="301"/>
      <c r="B160" s="302"/>
      <c r="C160" s="303" t="s">
        <v>395</v>
      </c>
      <c r="D160" s="304"/>
      <c r="E160" s="304"/>
      <c r="F160" s="304"/>
      <c r="G160" s="305"/>
      <c r="I160" s="306"/>
      <c r="K160" s="306"/>
      <c r="L160" s="307" t="s">
        <v>395</v>
      </c>
      <c r="O160" s="292">
        <v>3</v>
      </c>
    </row>
    <row r="161" spans="1:80">
      <c r="A161" s="301"/>
      <c r="B161" s="308"/>
      <c r="C161" s="309" t="s">
        <v>779</v>
      </c>
      <c r="D161" s="310"/>
      <c r="E161" s="311">
        <v>5.5</v>
      </c>
      <c r="F161" s="312"/>
      <c r="G161" s="313"/>
      <c r="H161" s="314"/>
      <c r="I161" s="306"/>
      <c r="J161" s="315"/>
      <c r="K161" s="306"/>
      <c r="M161" s="307" t="s">
        <v>779</v>
      </c>
      <c r="O161" s="292"/>
    </row>
    <row r="162" spans="1:80">
      <c r="A162" s="293">
        <v>50</v>
      </c>
      <c r="B162" s="294" t="s">
        <v>348</v>
      </c>
      <c r="C162" s="295" t="s">
        <v>349</v>
      </c>
      <c r="D162" s="296" t="s">
        <v>176</v>
      </c>
      <c r="E162" s="297">
        <v>11</v>
      </c>
      <c r="F162" s="297">
        <v>0</v>
      </c>
      <c r="G162" s="298">
        <f>E162*F162</f>
        <v>0</v>
      </c>
      <c r="H162" s="299">
        <v>0.60104000000000002</v>
      </c>
      <c r="I162" s="300">
        <f>E162*H162</f>
        <v>6.61144</v>
      </c>
      <c r="J162" s="299">
        <v>0</v>
      </c>
      <c r="K162" s="300">
        <f>E162*J162</f>
        <v>0</v>
      </c>
      <c r="O162" s="292">
        <v>2</v>
      </c>
      <c r="AA162" s="261">
        <v>1</v>
      </c>
      <c r="AB162" s="261">
        <v>1</v>
      </c>
      <c r="AC162" s="261">
        <v>1</v>
      </c>
      <c r="AZ162" s="261">
        <v>1</v>
      </c>
      <c r="BA162" s="261">
        <f>IF(AZ162=1,G162,0)</f>
        <v>0</v>
      </c>
      <c r="BB162" s="261">
        <f>IF(AZ162=2,G162,0)</f>
        <v>0</v>
      </c>
      <c r="BC162" s="261">
        <f>IF(AZ162=3,G162,0)</f>
        <v>0</v>
      </c>
      <c r="BD162" s="261">
        <f>IF(AZ162=4,G162,0)</f>
        <v>0</v>
      </c>
      <c r="BE162" s="261">
        <f>IF(AZ162=5,G162,0)</f>
        <v>0</v>
      </c>
      <c r="CA162" s="292">
        <v>1</v>
      </c>
      <c r="CB162" s="292">
        <v>1</v>
      </c>
    </row>
    <row r="163" spans="1:80">
      <c r="A163" s="301"/>
      <c r="B163" s="302"/>
      <c r="C163" s="303" t="s">
        <v>350</v>
      </c>
      <c r="D163" s="304"/>
      <c r="E163" s="304"/>
      <c r="F163" s="304"/>
      <c r="G163" s="305"/>
      <c r="I163" s="306"/>
      <c r="K163" s="306"/>
      <c r="L163" s="307" t="s">
        <v>350</v>
      </c>
      <c r="O163" s="292">
        <v>3</v>
      </c>
    </row>
    <row r="164" spans="1:80">
      <c r="A164" s="293">
        <v>51</v>
      </c>
      <c r="B164" s="294" t="s">
        <v>607</v>
      </c>
      <c r="C164" s="295" t="s">
        <v>608</v>
      </c>
      <c r="D164" s="296" t="s">
        <v>176</v>
      </c>
      <c r="E164" s="297">
        <v>5.5</v>
      </c>
      <c r="F164" s="297">
        <v>0</v>
      </c>
      <c r="G164" s="298">
        <f>E164*F164</f>
        <v>0</v>
      </c>
      <c r="H164" s="299">
        <v>0.18462999999999999</v>
      </c>
      <c r="I164" s="300">
        <f>E164*H164</f>
        <v>1.0154649999999998</v>
      </c>
      <c r="J164" s="299">
        <v>0</v>
      </c>
      <c r="K164" s="300">
        <f>E164*J164</f>
        <v>0</v>
      </c>
      <c r="O164" s="292">
        <v>2</v>
      </c>
      <c r="AA164" s="261">
        <v>1</v>
      </c>
      <c r="AB164" s="261">
        <v>1</v>
      </c>
      <c r="AC164" s="261">
        <v>1</v>
      </c>
      <c r="AZ164" s="261">
        <v>1</v>
      </c>
      <c r="BA164" s="261">
        <f>IF(AZ164=1,G164,0)</f>
        <v>0</v>
      </c>
      <c r="BB164" s="261">
        <f>IF(AZ164=2,G164,0)</f>
        <v>0</v>
      </c>
      <c r="BC164" s="261">
        <f>IF(AZ164=3,G164,0)</f>
        <v>0</v>
      </c>
      <c r="BD164" s="261">
        <f>IF(AZ164=4,G164,0)</f>
        <v>0</v>
      </c>
      <c r="BE164" s="261">
        <f>IF(AZ164=5,G164,0)</f>
        <v>0</v>
      </c>
      <c r="CA164" s="292">
        <v>1</v>
      </c>
      <c r="CB164" s="292">
        <v>1</v>
      </c>
    </row>
    <row r="165" spans="1:80">
      <c r="A165" s="301"/>
      <c r="B165" s="302"/>
      <c r="C165" s="303" t="s">
        <v>609</v>
      </c>
      <c r="D165" s="304"/>
      <c r="E165" s="304"/>
      <c r="F165" s="304"/>
      <c r="G165" s="305"/>
      <c r="I165" s="306"/>
      <c r="K165" s="306"/>
      <c r="L165" s="307" t="s">
        <v>609</v>
      </c>
      <c r="O165" s="292">
        <v>3</v>
      </c>
    </row>
    <row r="166" spans="1:80">
      <c r="A166" s="293">
        <v>52</v>
      </c>
      <c r="B166" s="294" t="s">
        <v>610</v>
      </c>
      <c r="C166" s="295" t="s">
        <v>611</v>
      </c>
      <c r="D166" s="296" t="s">
        <v>176</v>
      </c>
      <c r="E166" s="297">
        <v>5.5</v>
      </c>
      <c r="F166" s="297">
        <v>0</v>
      </c>
      <c r="G166" s="298">
        <f>E166*F166</f>
        <v>0</v>
      </c>
      <c r="H166" s="299">
        <v>0.35759999999999997</v>
      </c>
      <c r="I166" s="300">
        <f>E166*H166</f>
        <v>1.9667999999999999</v>
      </c>
      <c r="J166" s="299">
        <v>0</v>
      </c>
      <c r="K166" s="300">
        <f>E166*J166</f>
        <v>0</v>
      </c>
      <c r="O166" s="292">
        <v>2</v>
      </c>
      <c r="AA166" s="261">
        <v>1</v>
      </c>
      <c r="AB166" s="261">
        <v>1</v>
      </c>
      <c r="AC166" s="261">
        <v>1</v>
      </c>
      <c r="AZ166" s="261">
        <v>1</v>
      </c>
      <c r="BA166" s="261">
        <f>IF(AZ166=1,G166,0)</f>
        <v>0</v>
      </c>
      <c r="BB166" s="261">
        <f>IF(AZ166=2,G166,0)</f>
        <v>0</v>
      </c>
      <c r="BC166" s="261">
        <f>IF(AZ166=3,G166,0)</f>
        <v>0</v>
      </c>
      <c r="BD166" s="261">
        <f>IF(AZ166=4,G166,0)</f>
        <v>0</v>
      </c>
      <c r="BE166" s="261">
        <f>IF(AZ166=5,G166,0)</f>
        <v>0</v>
      </c>
      <c r="CA166" s="292">
        <v>1</v>
      </c>
      <c r="CB166" s="292">
        <v>1</v>
      </c>
    </row>
    <row r="167" spans="1:80">
      <c r="A167" s="301"/>
      <c r="B167" s="302"/>
      <c r="C167" s="303" t="s">
        <v>612</v>
      </c>
      <c r="D167" s="304"/>
      <c r="E167" s="304"/>
      <c r="F167" s="304"/>
      <c r="G167" s="305"/>
      <c r="I167" s="306"/>
      <c r="K167" s="306"/>
      <c r="L167" s="307" t="s">
        <v>612</v>
      </c>
      <c r="O167" s="292">
        <v>3</v>
      </c>
    </row>
    <row r="168" spans="1:80">
      <c r="A168" s="316"/>
      <c r="B168" s="317" t="s">
        <v>99</v>
      </c>
      <c r="C168" s="318" t="s">
        <v>347</v>
      </c>
      <c r="D168" s="319"/>
      <c r="E168" s="320"/>
      <c r="F168" s="321"/>
      <c r="G168" s="322">
        <f>SUM(G158:G167)</f>
        <v>0</v>
      </c>
      <c r="H168" s="323"/>
      <c r="I168" s="324">
        <f>SUM(I158:I167)</f>
        <v>12.019204999999999</v>
      </c>
      <c r="J168" s="323"/>
      <c r="K168" s="324">
        <f>SUM(K158:K167)</f>
        <v>0</v>
      </c>
      <c r="O168" s="292">
        <v>4</v>
      </c>
      <c r="BA168" s="325">
        <f>SUM(BA158:BA167)</f>
        <v>0</v>
      </c>
      <c r="BB168" s="325">
        <f>SUM(BB158:BB167)</f>
        <v>0</v>
      </c>
      <c r="BC168" s="325">
        <f>SUM(BC158:BC167)</f>
        <v>0</v>
      </c>
      <c r="BD168" s="325">
        <f>SUM(BD158:BD167)</f>
        <v>0</v>
      </c>
      <c r="BE168" s="325">
        <f>SUM(BE158:BE167)</f>
        <v>0</v>
      </c>
    </row>
    <row r="169" spans="1:80">
      <c r="A169" s="282" t="s">
        <v>97</v>
      </c>
      <c r="B169" s="283" t="s">
        <v>613</v>
      </c>
      <c r="C169" s="284" t="s">
        <v>614</v>
      </c>
      <c r="D169" s="285"/>
      <c r="E169" s="286"/>
      <c r="F169" s="286"/>
      <c r="G169" s="287"/>
      <c r="H169" s="288"/>
      <c r="I169" s="289"/>
      <c r="J169" s="290"/>
      <c r="K169" s="291"/>
      <c r="O169" s="292">
        <v>1</v>
      </c>
    </row>
    <row r="170" spans="1:80">
      <c r="A170" s="293">
        <v>53</v>
      </c>
      <c r="B170" s="294" t="s">
        <v>616</v>
      </c>
      <c r="C170" s="295" t="s">
        <v>617</v>
      </c>
      <c r="D170" s="296" t="s">
        <v>176</v>
      </c>
      <c r="E170" s="297">
        <v>5.5</v>
      </c>
      <c r="F170" s="297">
        <v>0</v>
      </c>
      <c r="G170" s="298">
        <f>E170*F170</f>
        <v>0</v>
      </c>
      <c r="H170" s="299">
        <v>6.0099999999999997E-3</v>
      </c>
      <c r="I170" s="300">
        <f>E170*H170</f>
        <v>3.3055000000000001E-2</v>
      </c>
      <c r="J170" s="299">
        <v>0</v>
      </c>
      <c r="K170" s="300">
        <f>E170*J170</f>
        <v>0</v>
      </c>
      <c r="O170" s="292">
        <v>2</v>
      </c>
      <c r="AA170" s="261">
        <v>1</v>
      </c>
      <c r="AB170" s="261">
        <v>1</v>
      </c>
      <c r="AC170" s="261">
        <v>1</v>
      </c>
      <c r="AZ170" s="261">
        <v>1</v>
      </c>
      <c r="BA170" s="261">
        <f>IF(AZ170=1,G170,0)</f>
        <v>0</v>
      </c>
      <c r="BB170" s="261">
        <f>IF(AZ170=2,G170,0)</f>
        <v>0</v>
      </c>
      <c r="BC170" s="261">
        <f>IF(AZ170=3,G170,0)</f>
        <v>0</v>
      </c>
      <c r="BD170" s="261">
        <f>IF(AZ170=4,G170,0)</f>
        <v>0</v>
      </c>
      <c r="BE170" s="261">
        <f>IF(AZ170=5,G170,0)</f>
        <v>0</v>
      </c>
      <c r="CA170" s="292">
        <v>1</v>
      </c>
      <c r="CB170" s="292">
        <v>1</v>
      </c>
    </row>
    <row r="171" spans="1:80">
      <c r="A171" s="293">
        <v>54</v>
      </c>
      <c r="B171" s="294" t="s">
        <v>618</v>
      </c>
      <c r="C171" s="295" t="s">
        <v>619</v>
      </c>
      <c r="D171" s="296" t="s">
        <v>176</v>
      </c>
      <c r="E171" s="297">
        <v>5.5</v>
      </c>
      <c r="F171" s="297">
        <v>0</v>
      </c>
      <c r="G171" s="298">
        <f>E171*F171</f>
        <v>0</v>
      </c>
      <c r="H171" s="299">
        <v>6.0999999999999997E-4</v>
      </c>
      <c r="I171" s="300">
        <f>E171*H171</f>
        <v>3.3549999999999999E-3</v>
      </c>
      <c r="J171" s="299">
        <v>0</v>
      </c>
      <c r="K171" s="300">
        <f>E171*J171</f>
        <v>0</v>
      </c>
      <c r="O171" s="292">
        <v>2</v>
      </c>
      <c r="AA171" s="261">
        <v>1</v>
      </c>
      <c r="AB171" s="261">
        <v>0</v>
      </c>
      <c r="AC171" s="261">
        <v>0</v>
      </c>
      <c r="AZ171" s="261">
        <v>1</v>
      </c>
      <c r="BA171" s="261">
        <f>IF(AZ171=1,G171,0)</f>
        <v>0</v>
      </c>
      <c r="BB171" s="261">
        <f>IF(AZ171=2,G171,0)</f>
        <v>0</v>
      </c>
      <c r="BC171" s="261">
        <f>IF(AZ171=3,G171,0)</f>
        <v>0</v>
      </c>
      <c r="BD171" s="261">
        <f>IF(AZ171=4,G171,0)</f>
        <v>0</v>
      </c>
      <c r="BE171" s="261">
        <f>IF(AZ171=5,G171,0)</f>
        <v>0</v>
      </c>
      <c r="CA171" s="292">
        <v>1</v>
      </c>
      <c r="CB171" s="292">
        <v>0</v>
      </c>
    </row>
    <row r="172" spans="1:80">
      <c r="A172" s="293">
        <v>55</v>
      </c>
      <c r="B172" s="294" t="s">
        <v>620</v>
      </c>
      <c r="C172" s="295" t="s">
        <v>621</v>
      </c>
      <c r="D172" s="296" t="s">
        <v>176</v>
      </c>
      <c r="E172" s="297">
        <v>5.5</v>
      </c>
      <c r="F172" s="297">
        <v>0</v>
      </c>
      <c r="G172" s="298">
        <f>E172*F172</f>
        <v>0</v>
      </c>
      <c r="H172" s="299">
        <v>0.12966</v>
      </c>
      <c r="I172" s="300">
        <f>E172*H172</f>
        <v>0.71313000000000004</v>
      </c>
      <c r="J172" s="299">
        <v>0</v>
      </c>
      <c r="K172" s="300">
        <f>E172*J172</f>
        <v>0</v>
      </c>
      <c r="O172" s="292">
        <v>2</v>
      </c>
      <c r="AA172" s="261">
        <v>1</v>
      </c>
      <c r="AB172" s="261">
        <v>1</v>
      </c>
      <c r="AC172" s="261">
        <v>1</v>
      </c>
      <c r="AZ172" s="261">
        <v>1</v>
      </c>
      <c r="BA172" s="261">
        <f>IF(AZ172=1,G172,0)</f>
        <v>0</v>
      </c>
      <c r="BB172" s="261">
        <f>IF(AZ172=2,G172,0)</f>
        <v>0</v>
      </c>
      <c r="BC172" s="261">
        <f>IF(AZ172=3,G172,0)</f>
        <v>0</v>
      </c>
      <c r="BD172" s="261">
        <f>IF(AZ172=4,G172,0)</f>
        <v>0</v>
      </c>
      <c r="BE172" s="261">
        <f>IF(AZ172=5,G172,0)</f>
        <v>0</v>
      </c>
      <c r="CA172" s="292">
        <v>1</v>
      </c>
      <c r="CB172" s="292">
        <v>1</v>
      </c>
    </row>
    <row r="173" spans="1:80">
      <c r="A173" s="301"/>
      <c r="B173" s="302"/>
      <c r="C173" s="303" t="s">
        <v>395</v>
      </c>
      <c r="D173" s="304"/>
      <c r="E173" s="304"/>
      <c r="F173" s="304"/>
      <c r="G173" s="305"/>
      <c r="I173" s="306"/>
      <c r="K173" s="306"/>
      <c r="L173" s="307" t="s">
        <v>395</v>
      </c>
      <c r="O173" s="292">
        <v>3</v>
      </c>
    </row>
    <row r="174" spans="1:80">
      <c r="A174" s="316"/>
      <c r="B174" s="317" t="s">
        <v>99</v>
      </c>
      <c r="C174" s="318" t="s">
        <v>615</v>
      </c>
      <c r="D174" s="319"/>
      <c r="E174" s="320"/>
      <c r="F174" s="321"/>
      <c r="G174" s="322">
        <f>SUM(G169:G173)</f>
        <v>0</v>
      </c>
      <c r="H174" s="323"/>
      <c r="I174" s="324">
        <f>SUM(I169:I173)</f>
        <v>0.7495400000000001</v>
      </c>
      <c r="J174" s="323"/>
      <c r="K174" s="324">
        <f>SUM(K169:K173)</f>
        <v>0</v>
      </c>
      <c r="O174" s="292">
        <v>4</v>
      </c>
      <c r="BA174" s="325">
        <f>SUM(BA169:BA173)</f>
        <v>0</v>
      </c>
      <c r="BB174" s="325">
        <f>SUM(BB169:BB173)</f>
        <v>0</v>
      </c>
      <c r="BC174" s="325">
        <f>SUM(BC169:BC173)</f>
        <v>0</v>
      </c>
      <c r="BD174" s="325">
        <f>SUM(BD169:BD173)</f>
        <v>0</v>
      </c>
      <c r="BE174" s="325">
        <f>SUM(BE169:BE173)</f>
        <v>0</v>
      </c>
    </row>
    <row r="175" spans="1:80">
      <c r="A175" s="282" t="s">
        <v>97</v>
      </c>
      <c r="B175" s="283" t="s">
        <v>351</v>
      </c>
      <c r="C175" s="284" t="s">
        <v>352</v>
      </c>
      <c r="D175" s="285"/>
      <c r="E175" s="286"/>
      <c r="F175" s="286"/>
      <c r="G175" s="287"/>
      <c r="H175" s="288"/>
      <c r="I175" s="289"/>
      <c r="J175" s="290"/>
      <c r="K175" s="291"/>
      <c r="O175" s="292">
        <v>1</v>
      </c>
    </row>
    <row r="176" spans="1:80">
      <c r="A176" s="293">
        <v>56</v>
      </c>
      <c r="B176" s="294" t="s">
        <v>803</v>
      </c>
      <c r="C176" s="295" t="s">
        <v>804</v>
      </c>
      <c r="D176" s="296" t="s">
        <v>176</v>
      </c>
      <c r="E176" s="297">
        <v>1.82</v>
      </c>
      <c r="F176" s="297">
        <v>0</v>
      </c>
      <c r="G176" s="298">
        <f>E176*F176</f>
        <v>0</v>
      </c>
      <c r="H176" s="299">
        <v>0.30131999999999998</v>
      </c>
      <c r="I176" s="300">
        <f>E176*H176</f>
        <v>0.54840239999999996</v>
      </c>
      <c r="J176" s="299">
        <v>0</v>
      </c>
      <c r="K176" s="300">
        <f>E176*J176</f>
        <v>0</v>
      </c>
      <c r="O176" s="292">
        <v>2</v>
      </c>
      <c r="AA176" s="261">
        <v>1</v>
      </c>
      <c r="AB176" s="261">
        <v>1</v>
      </c>
      <c r="AC176" s="261">
        <v>1</v>
      </c>
      <c r="AZ176" s="261">
        <v>1</v>
      </c>
      <c r="BA176" s="261">
        <f>IF(AZ176=1,G176,0)</f>
        <v>0</v>
      </c>
      <c r="BB176" s="261">
        <f>IF(AZ176=2,G176,0)</f>
        <v>0</v>
      </c>
      <c r="BC176" s="261">
        <f>IF(AZ176=3,G176,0)</f>
        <v>0</v>
      </c>
      <c r="BD176" s="261">
        <f>IF(AZ176=4,G176,0)</f>
        <v>0</v>
      </c>
      <c r="BE176" s="261">
        <f>IF(AZ176=5,G176,0)</f>
        <v>0</v>
      </c>
      <c r="CA176" s="292">
        <v>1</v>
      </c>
      <c r="CB176" s="292">
        <v>1</v>
      </c>
    </row>
    <row r="177" spans="1:80">
      <c r="A177" s="301"/>
      <c r="B177" s="302"/>
      <c r="C177" s="303" t="s">
        <v>805</v>
      </c>
      <c r="D177" s="304"/>
      <c r="E177" s="304"/>
      <c r="F177" s="304"/>
      <c r="G177" s="305"/>
      <c r="I177" s="306"/>
      <c r="K177" s="306"/>
      <c r="L177" s="307" t="s">
        <v>805</v>
      </c>
      <c r="O177" s="292">
        <v>3</v>
      </c>
    </row>
    <row r="178" spans="1:80">
      <c r="A178" s="301"/>
      <c r="B178" s="302"/>
      <c r="C178" s="303" t="s">
        <v>806</v>
      </c>
      <c r="D178" s="304"/>
      <c r="E178" s="304"/>
      <c r="F178" s="304"/>
      <c r="G178" s="305"/>
      <c r="I178" s="306"/>
      <c r="K178" s="306"/>
      <c r="L178" s="307" t="s">
        <v>806</v>
      </c>
      <c r="O178" s="292">
        <v>3</v>
      </c>
    </row>
    <row r="179" spans="1:80">
      <c r="A179" s="301"/>
      <c r="B179" s="308"/>
      <c r="C179" s="309" t="s">
        <v>807</v>
      </c>
      <c r="D179" s="310"/>
      <c r="E179" s="311">
        <v>1.82</v>
      </c>
      <c r="F179" s="312"/>
      <c r="G179" s="313"/>
      <c r="H179" s="314"/>
      <c r="I179" s="306"/>
      <c r="J179" s="315"/>
      <c r="K179" s="306"/>
      <c r="M179" s="307" t="s">
        <v>807</v>
      </c>
      <c r="O179" s="292"/>
    </row>
    <row r="180" spans="1:80">
      <c r="A180" s="293">
        <v>57</v>
      </c>
      <c r="B180" s="294" t="s">
        <v>354</v>
      </c>
      <c r="C180" s="295" t="s">
        <v>355</v>
      </c>
      <c r="D180" s="296" t="s">
        <v>176</v>
      </c>
      <c r="E180" s="297">
        <v>11</v>
      </c>
      <c r="F180" s="297">
        <v>0</v>
      </c>
      <c r="G180" s="298">
        <f>E180*F180</f>
        <v>0</v>
      </c>
      <c r="H180" s="299">
        <v>7.3899999999999993E-2</v>
      </c>
      <c r="I180" s="300">
        <f>E180*H180</f>
        <v>0.81289999999999996</v>
      </c>
      <c r="J180" s="299">
        <v>0</v>
      </c>
      <c r="K180" s="300">
        <f>E180*J180</f>
        <v>0</v>
      </c>
      <c r="O180" s="292">
        <v>2</v>
      </c>
      <c r="AA180" s="261">
        <v>1</v>
      </c>
      <c r="AB180" s="261">
        <v>1</v>
      </c>
      <c r="AC180" s="261">
        <v>1</v>
      </c>
      <c r="AZ180" s="261">
        <v>1</v>
      </c>
      <c r="BA180" s="261">
        <f>IF(AZ180=1,G180,0)</f>
        <v>0</v>
      </c>
      <c r="BB180" s="261">
        <f>IF(AZ180=2,G180,0)</f>
        <v>0</v>
      </c>
      <c r="BC180" s="261">
        <f>IF(AZ180=3,G180,0)</f>
        <v>0</v>
      </c>
      <c r="BD180" s="261">
        <f>IF(AZ180=4,G180,0)</f>
        <v>0</v>
      </c>
      <c r="BE180" s="261">
        <f>IF(AZ180=5,G180,0)</f>
        <v>0</v>
      </c>
      <c r="CA180" s="292">
        <v>1</v>
      </c>
      <c r="CB180" s="292">
        <v>1</v>
      </c>
    </row>
    <row r="181" spans="1:80">
      <c r="A181" s="301"/>
      <c r="B181" s="302"/>
      <c r="C181" s="303"/>
      <c r="D181" s="304"/>
      <c r="E181" s="304"/>
      <c r="F181" s="304"/>
      <c r="G181" s="305"/>
      <c r="I181" s="306"/>
      <c r="K181" s="306"/>
      <c r="L181" s="307"/>
      <c r="O181" s="292">
        <v>3</v>
      </c>
    </row>
    <row r="182" spans="1:80">
      <c r="A182" s="293">
        <v>58</v>
      </c>
      <c r="B182" s="294" t="s">
        <v>357</v>
      </c>
      <c r="C182" s="295" t="s">
        <v>358</v>
      </c>
      <c r="D182" s="296" t="s">
        <v>190</v>
      </c>
      <c r="E182" s="297">
        <v>6</v>
      </c>
      <c r="F182" s="297">
        <v>0</v>
      </c>
      <c r="G182" s="298">
        <f>E182*F182</f>
        <v>0</v>
      </c>
      <c r="H182" s="299">
        <v>3.6000000000000002E-4</v>
      </c>
      <c r="I182" s="300">
        <f>E182*H182</f>
        <v>2.16E-3</v>
      </c>
      <c r="J182" s="299">
        <v>0</v>
      </c>
      <c r="K182" s="300">
        <f>E182*J182</f>
        <v>0</v>
      </c>
      <c r="O182" s="292">
        <v>2</v>
      </c>
      <c r="AA182" s="261">
        <v>1</v>
      </c>
      <c r="AB182" s="261">
        <v>1</v>
      </c>
      <c r="AC182" s="261">
        <v>1</v>
      </c>
      <c r="AZ182" s="261">
        <v>1</v>
      </c>
      <c r="BA182" s="261">
        <f>IF(AZ182=1,G182,0)</f>
        <v>0</v>
      </c>
      <c r="BB182" s="261">
        <f>IF(AZ182=2,G182,0)</f>
        <v>0</v>
      </c>
      <c r="BC182" s="261">
        <f>IF(AZ182=3,G182,0)</f>
        <v>0</v>
      </c>
      <c r="BD182" s="261">
        <f>IF(AZ182=4,G182,0)</f>
        <v>0</v>
      </c>
      <c r="BE182" s="261">
        <f>IF(AZ182=5,G182,0)</f>
        <v>0</v>
      </c>
      <c r="CA182" s="292">
        <v>1</v>
      </c>
      <c r="CB182" s="292">
        <v>1</v>
      </c>
    </row>
    <row r="183" spans="1:80">
      <c r="A183" s="293">
        <v>59</v>
      </c>
      <c r="B183" s="294" t="s">
        <v>622</v>
      </c>
      <c r="C183" s="295" t="s">
        <v>623</v>
      </c>
      <c r="D183" s="296" t="s">
        <v>190</v>
      </c>
      <c r="E183" s="297">
        <v>13.5</v>
      </c>
      <c r="F183" s="297">
        <v>0</v>
      </c>
      <c r="G183" s="298">
        <f>E183*F183</f>
        <v>0</v>
      </c>
      <c r="H183" s="299">
        <v>3.5999999999999999E-3</v>
      </c>
      <c r="I183" s="300">
        <f>E183*H183</f>
        <v>4.8599999999999997E-2</v>
      </c>
      <c r="J183" s="299">
        <v>0</v>
      </c>
      <c r="K183" s="300">
        <f>E183*J183</f>
        <v>0</v>
      </c>
      <c r="O183" s="292">
        <v>2</v>
      </c>
      <c r="AA183" s="261">
        <v>1</v>
      </c>
      <c r="AB183" s="261">
        <v>1</v>
      </c>
      <c r="AC183" s="261">
        <v>1</v>
      </c>
      <c r="AZ183" s="261">
        <v>1</v>
      </c>
      <c r="BA183" s="261">
        <f>IF(AZ183=1,G183,0)</f>
        <v>0</v>
      </c>
      <c r="BB183" s="261">
        <f>IF(AZ183=2,G183,0)</f>
        <v>0</v>
      </c>
      <c r="BC183" s="261">
        <f>IF(AZ183=3,G183,0)</f>
        <v>0</v>
      </c>
      <c r="BD183" s="261">
        <f>IF(AZ183=4,G183,0)</f>
        <v>0</v>
      </c>
      <c r="BE183" s="261">
        <f>IF(AZ183=5,G183,0)</f>
        <v>0</v>
      </c>
      <c r="CA183" s="292">
        <v>1</v>
      </c>
      <c r="CB183" s="292">
        <v>1</v>
      </c>
    </row>
    <row r="184" spans="1:80">
      <c r="A184" s="301"/>
      <c r="B184" s="308"/>
      <c r="C184" s="309" t="s">
        <v>808</v>
      </c>
      <c r="D184" s="310"/>
      <c r="E184" s="311">
        <v>13.5</v>
      </c>
      <c r="F184" s="312"/>
      <c r="G184" s="313"/>
      <c r="H184" s="314"/>
      <c r="I184" s="306"/>
      <c r="J184" s="315"/>
      <c r="K184" s="306"/>
      <c r="M184" s="307" t="s">
        <v>808</v>
      </c>
      <c r="O184" s="292"/>
    </row>
    <row r="185" spans="1:80">
      <c r="A185" s="293">
        <v>60</v>
      </c>
      <c r="B185" s="294" t="s">
        <v>809</v>
      </c>
      <c r="C185" s="295" t="s">
        <v>810</v>
      </c>
      <c r="D185" s="296" t="s">
        <v>176</v>
      </c>
      <c r="E185" s="297">
        <v>2</v>
      </c>
      <c r="F185" s="297">
        <v>0</v>
      </c>
      <c r="G185" s="298">
        <f>E185*F185</f>
        <v>0</v>
      </c>
      <c r="H185" s="299">
        <v>9.6000000000000002E-2</v>
      </c>
      <c r="I185" s="300">
        <f>E185*H185</f>
        <v>0.192</v>
      </c>
      <c r="J185" s="299"/>
      <c r="K185" s="300">
        <f>E185*J185</f>
        <v>0</v>
      </c>
      <c r="O185" s="292">
        <v>2</v>
      </c>
      <c r="AA185" s="261">
        <v>3</v>
      </c>
      <c r="AB185" s="261">
        <v>1</v>
      </c>
      <c r="AC185" s="261">
        <v>58380190</v>
      </c>
      <c r="AZ185" s="261">
        <v>1</v>
      </c>
      <c r="BA185" s="261">
        <f>IF(AZ185=1,G185,0)</f>
        <v>0</v>
      </c>
      <c r="BB185" s="261">
        <f>IF(AZ185=2,G185,0)</f>
        <v>0</v>
      </c>
      <c r="BC185" s="261">
        <f>IF(AZ185=3,G185,0)</f>
        <v>0</v>
      </c>
      <c r="BD185" s="261">
        <f>IF(AZ185=4,G185,0)</f>
        <v>0</v>
      </c>
      <c r="BE185" s="261">
        <f>IF(AZ185=5,G185,0)</f>
        <v>0</v>
      </c>
      <c r="CA185" s="292">
        <v>3</v>
      </c>
      <c r="CB185" s="292">
        <v>1</v>
      </c>
    </row>
    <row r="186" spans="1:80">
      <c r="A186" s="301"/>
      <c r="B186" s="308"/>
      <c r="C186" s="309" t="s">
        <v>811</v>
      </c>
      <c r="D186" s="310"/>
      <c r="E186" s="311">
        <v>1.911</v>
      </c>
      <c r="F186" s="312"/>
      <c r="G186" s="313"/>
      <c r="H186" s="314"/>
      <c r="I186" s="306"/>
      <c r="J186" s="315"/>
      <c r="K186" s="306"/>
      <c r="M186" s="307" t="s">
        <v>811</v>
      </c>
      <c r="O186" s="292"/>
    </row>
    <row r="187" spans="1:80">
      <c r="A187" s="301"/>
      <c r="B187" s="308"/>
      <c r="C187" s="309" t="s">
        <v>812</v>
      </c>
      <c r="D187" s="310"/>
      <c r="E187" s="311">
        <v>8.8999999999999996E-2</v>
      </c>
      <c r="F187" s="312"/>
      <c r="G187" s="313"/>
      <c r="H187" s="314"/>
      <c r="I187" s="306"/>
      <c r="J187" s="315"/>
      <c r="K187" s="306"/>
      <c r="M187" s="307" t="s">
        <v>812</v>
      </c>
      <c r="O187" s="292"/>
    </row>
    <row r="188" spans="1:80">
      <c r="A188" s="293">
        <v>61</v>
      </c>
      <c r="B188" s="294" t="s">
        <v>359</v>
      </c>
      <c r="C188" s="295" t="s">
        <v>360</v>
      </c>
      <c r="D188" s="296" t="s">
        <v>176</v>
      </c>
      <c r="E188" s="297">
        <v>12</v>
      </c>
      <c r="F188" s="297">
        <v>0</v>
      </c>
      <c r="G188" s="298">
        <f>E188*F188</f>
        <v>0</v>
      </c>
      <c r="H188" s="299">
        <v>0.17244999999999999</v>
      </c>
      <c r="I188" s="300">
        <f>E188*H188</f>
        <v>2.0693999999999999</v>
      </c>
      <c r="J188" s="299"/>
      <c r="K188" s="300">
        <f>E188*J188</f>
        <v>0</v>
      </c>
      <c r="O188" s="292">
        <v>2</v>
      </c>
      <c r="AA188" s="261">
        <v>3</v>
      </c>
      <c r="AB188" s="261">
        <v>1</v>
      </c>
      <c r="AC188" s="261">
        <v>592451170</v>
      </c>
      <c r="AZ188" s="261">
        <v>1</v>
      </c>
      <c r="BA188" s="261">
        <f>IF(AZ188=1,G188,0)</f>
        <v>0</v>
      </c>
      <c r="BB188" s="261">
        <f>IF(AZ188=2,G188,0)</f>
        <v>0</v>
      </c>
      <c r="BC188" s="261">
        <f>IF(AZ188=3,G188,0)</f>
        <v>0</v>
      </c>
      <c r="BD188" s="261">
        <f>IF(AZ188=4,G188,0)</f>
        <v>0</v>
      </c>
      <c r="BE188" s="261">
        <f>IF(AZ188=5,G188,0)</f>
        <v>0</v>
      </c>
      <c r="CA188" s="292">
        <v>3</v>
      </c>
      <c r="CB188" s="292">
        <v>1</v>
      </c>
    </row>
    <row r="189" spans="1:80">
      <c r="A189" s="301"/>
      <c r="B189" s="308"/>
      <c r="C189" s="309" t="s">
        <v>813</v>
      </c>
      <c r="D189" s="310"/>
      <c r="E189" s="311">
        <v>11.55</v>
      </c>
      <c r="F189" s="312"/>
      <c r="G189" s="313"/>
      <c r="H189" s="314"/>
      <c r="I189" s="306"/>
      <c r="J189" s="315"/>
      <c r="K189" s="306"/>
      <c r="M189" s="307" t="s">
        <v>813</v>
      </c>
      <c r="O189" s="292"/>
    </row>
    <row r="190" spans="1:80">
      <c r="A190" s="301"/>
      <c r="B190" s="308"/>
      <c r="C190" s="309" t="s">
        <v>814</v>
      </c>
      <c r="D190" s="310"/>
      <c r="E190" s="311">
        <v>0.45</v>
      </c>
      <c r="F190" s="312"/>
      <c r="G190" s="313"/>
      <c r="H190" s="314"/>
      <c r="I190" s="306"/>
      <c r="J190" s="315"/>
      <c r="K190" s="306"/>
      <c r="M190" s="307" t="s">
        <v>814</v>
      </c>
      <c r="O190" s="292"/>
    </row>
    <row r="191" spans="1:80">
      <c r="A191" s="316"/>
      <c r="B191" s="317" t="s">
        <v>99</v>
      </c>
      <c r="C191" s="318" t="s">
        <v>353</v>
      </c>
      <c r="D191" s="319"/>
      <c r="E191" s="320"/>
      <c r="F191" s="321"/>
      <c r="G191" s="322">
        <f>SUM(G175:G190)</f>
        <v>0</v>
      </c>
      <c r="H191" s="323"/>
      <c r="I191" s="324">
        <f>SUM(I175:I190)</f>
        <v>3.6734624</v>
      </c>
      <c r="J191" s="323"/>
      <c r="K191" s="324">
        <f>SUM(K175:K190)</f>
        <v>0</v>
      </c>
      <c r="O191" s="292">
        <v>4</v>
      </c>
      <c r="BA191" s="325">
        <f>SUM(BA175:BA190)</f>
        <v>0</v>
      </c>
      <c r="BB191" s="325">
        <f>SUM(BB175:BB190)</f>
        <v>0</v>
      </c>
      <c r="BC191" s="325">
        <f>SUM(BC175:BC190)</f>
        <v>0</v>
      </c>
      <c r="BD191" s="325">
        <f>SUM(BD175:BD190)</f>
        <v>0</v>
      </c>
      <c r="BE191" s="325">
        <f>SUM(BE175:BE190)</f>
        <v>0</v>
      </c>
    </row>
    <row r="192" spans="1:80">
      <c r="A192" s="282" t="s">
        <v>97</v>
      </c>
      <c r="B192" s="283" t="s">
        <v>371</v>
      </c>
      <c r="C192" s="284" t="s">
        <v>372</v>
      </c>
      <c r="D192" s="285"/>
      <c r="E192" s="286"/>
      <c r="F192" s="286"/>
      <c r="G192" s="287"/>
      <c r="H192" s="288"/>
      <c r="I192" s="289"/>
      <c r="J192" s="290"/>
      <c r="K192" s="291"/>
      <c r="O192" s="292">
        <v>1</v>
      </c>
    </row>
    <row r="193" spans="1:80">
      <c r="A193" s="293">
        <v>62</v>
      </c>
      <c r="B193" s="294" t="s">
        <v>374</v>
      </c>
      <c r="C193" s="295" t="s">
        <v>375</v>
      </c>
      <c r="D193" s="296" t="s">
        <v>176</v>
      </c>
      <c r="E193" s="297">
        <v>31.27</v>
      </c>
      <c r="F193" s="297">
        <v>0</v>
      </c>
      <c r="G193" s="298">
        <f>E193*F193</f>
        <v>0</v>
      </c>
      <c r="H193" s="299">
        <v>2.2000000000000001E-4</v>
      </c>
      <c r="I193" s="300">
        <f>E193*H193</f>
        <v>6.8793999999999999E-3</v>
      </c>
      <c r="J193" s="299">
        <v>0</v>
      </c>
      <c r="K193" s="300">
        <f>E193*J193</f>
        <v>0</v>
      </c>
      <c r="O193" s="292">
        <v>2</v>
      </c>
      <c r="AA193" s="261">
        <v>1</v>
      </c>
      <c r="AB193" s="261">
        <v>1</v>
      </c>
      <c r="AC193" s="261">
        <v>1</v>
      </c>
      <c r="AZ193" s="261">
        <v>1</v>
      </c>
      <c r="BA193" s="261">
        <f>IF(AZ193=1,G193,0)</f>
        <v>0</v>
      </c>
      <c r="BB193" s="261">
        <f>IF(AZ193=2,G193,0)</f>
        <v>0</v>
      </c>
      <c r="BC193" s="261">
        <f>IF(AZ193=3,G193,0)</f>
        <v>0</v>
      </c>
      <c r="BD193" s="261">
        <f>IF(AZ193=4,G193,0)</f>
        <v>0</v>
      </c>
      <c r="BE193" s="261">
        <f>IF(AZ193=5,G193,0)</f>
        <v>0</v>
      </c>
      <c r="CA193" s="292">
        <v>1</v>
      </c>
      <c r="CB193" s="292">
        <v>1</v>
      </c>
    </row>
    <row r="194" spans="1:80">
      <c r="A194" s="301"/>
      <c r="B194" s="308"/>
      <c r="C194" s="309" t="s">
        <v>815</v>
      </c>
      <c r="D194" s="310"/>
      <c r="E194" s="311">
        <v>15.635</v>
      </c>
      <c r="F194" s="312"/>
      <c r="G194" s="313"/>
      <c r="H194" s="314"/>
      <c r="I194" s="306"/>
      <c r="J194" s="315"/>
      <c r="K194" s="306"/>
      <c r="M194" s="307" t="s">
        <v>815</v>
      </c>
      <c r="O194" s="292"/>
    </row>
    <row r="195" spans="1:80">
      <c r="A195" s="301"/>
      <c r="B195" s="308"/>
      <c r="C195" s="309" t="s">
        <v>545</v>
      </c>
      <c r="D195" s="310"/>
      <c r="E195" s="311">
        <v>15.635</v>
      </c>
      <c r="F195" s="312"/>
      <c r="G195" s="313"/>
      <c r="H195" s="314"/>
      <c r="I195" s="306"/>
      <c r="J195" s="315"/>
      <c r="K195" s="306"/>
      <c r="M195" s="307" t="s">
        <v>545</v>
      </c>
      <c r="O195" s="292"/>
    </row>
    <row r="196" spans="1:80">
      <c r="A196" s="316"/>
      <c r="B196" s="317" t="s">
        <v>99</v>
      </c>
      <c r="C196" s="318" t="s">
        <v>373</v>
      </c>
      <c r="D196" s="319"/>
      <c r="E196" s="320"/>
      <c r="F196" s="321"/>
      <c r="G196" s="322">
        <f>SUM(G192:G195)</f>
        <v>0</v>
      </c>
      <c r="H196" s="323"/>
      <c r="I196" s="324">
        <f>SUM(I192:I195)</f>
        <v>6.8793999999999999E-3</v>
      </c>
      <c r="J196" s="323"/>
      <c r="K196" s="324">
        <f>SUM(K192:K195)</f>
        <v>0</v>
      </c>
      <c r="O196" s="292">
        <v>4</v>
      </c>
      <c r="BA196" s="325">
        <f>SUM(BA192:BA195)</f>
        <v>0</v>
      </c>
      <c r="BB196" s="325">
        <f>SUM(BB192:BB195)</f>
        <v>0</v>
      </c>
      <c r="BC196" s="325">
        <f>SUM(BC192:BC195)</f>
        <v>0</v>
      </c>
      <c r="BD196" s="325">
        <f>SUM(BD192:BD195)</f>
        <v>0</v>
      </c>
      <c r="BE196" s="325">
        <f>SUM(BE192:BE195)</f>
        <v>0</v>
      </c>
    </row>
    <row r="197" spans="1:80">
      <c r="A197" s="282" t="s">
        <v>97</v>
      </c>
      <c r="B197" s="283" t="s">
        <v>378</v>
      </c>
      <c r="C197" s="284" t="s">
        <v>379</v>
      </c>
      <c r="D197" s="285"/>
      <c r="E197" s="286"/>
      <c r="F197" s="286"/>
      <c r="G197" s="287"/>
      <c r="H197" s="288"/>
      <c r="I197" s="289"/>
      <c r="J197" s="290"/>
      <c r="K197" s="291"/>
      <c r="O197" s="292">
        <v>1</v>
      </c>
    </row>
    <row r="198" spans="1:80">
      <c r="A198" s="293">
        <v>63</v>
      </c>
      <c r="B198" s="294" t="s">
        <v>381</v>
      </c>
      <c r="C198" s="295" t="s">
        <v>382</v>
      </c>
      <c r="D198" s="296" t="s">
        <v>190</v>
      </c>
      <c r="E198" s="297">
        <v>8.3000000000000007</v>
      </c>
      <c r="F198" s="297">
        <v>0</v>
      </c>
      <c r="G198" s="298">
        <f>E198*F198</f>
        <v>0</v>
      </c>
      <c r="H198" s="299">
        <v>0</v>
      </c>
      <c r="I198" s="300">
        <f>E198*H198</f>
        <v>0</v>
      </c>
      <c r="J198" s="299">
        <v>0</v>
      </c>
      <c r="K198" s="300">
        <f>E198*J198</f>
        <v>0</v>
      </c>
      <c r="O198" s="292">
        <v>2</v>
      </c>
      <c r="AA198" s="261">
        <v>1</v>
      </c>
      <c r="AB198" s="261">
        <v>1</v>
      </c>
      <c r="AC198" s="261">
        <v>1</v>
      </c>
      <c r="AZ198" s="261">
        <v>1</v>
      </c>
      <c r="BA198" s="261">
        <f>IF(AZ198=1,G198,0)</f>
        <v>0</v>
      </c>
      <c r="BB198" s="261">
        <f>IF(AZ198=2,G198,0)</f>
        <v>0</v>
      </c>
      <c r="BC198" s="261">
        <f>IF(AZ198=3,G198,0)</f>
        <v>0</v>
      </c>
      <c r="BD198" s="261">
        <f>IF(AZ198=4,G198,0)</f>
        <v>0</v>
      </c>
      <c r="BE198" s="261">
        <f>IF(AZ198=5,G198,0)</f>
        <v>0</v>
      </c>
      <c r="CA198" s="292">
        <v>1</v>
      </c>
      <c r="CB198" s="292">
        <v>1</v>
      </c>
    </row>
    <row r="199" spans="1:80">
      <c r="A199" s="301"/>
      <c r="B199" s="302"/>
      <c r="C199" s="303" t="s">
        <v>816</v>
      </c>
      <c r="D199" s="304"/>
      <c r="E199" s="304"/>
      <c r="F199" s="304"/>
      <c r="G199" s="305"/>
      <c r="I199" s="306"/>
      <c r="K199" s="306"/>
      <c r="L199" s="307" t="s">
        <v>816</v>
      </c>
      <c r="O199" s="292">
        <v>3</v>
      </c>
    </row>
    <row r="200" spans="1:80">
      <c r="A200" s="301"/>
      <c r="B200" s="308"/>
      <c r="C200" s="309" t="s">
        <v>817</v>
      </c>
      <c r="D200" s="310"/>
      <c r="E200" s="311">
        <v>8.3000000000000007</v>
      </c>
      <c r="F200" s="312"/>
      <c r="G200" s="313"/>
      <c r="H200" s="314"/>
      <c r="I200" s="306"/>
      <c r="J200" s="315"/>
      <c r="K200" s="306"/>
      <c r="M200" s="307" t="s">
        <v>817</v>
      </c>
      <c r="O200" s="292"/>
    </row>
    <row r="201" spans="1:80">
      <c r="A201" s="316"/>
      <c r="B201" s="317" t="s">
        <v>99</v>
      </c>
      <c r="C201" s="318" t="s">
        <v>380</v>
      </c>
      <c r="D201" s="319"/>
      <c r="E201" s="320"/>
      <c r="F201" s="321"/>
      <c r="G201" s="322">
        <f>SUM(G197:G200)</f>
        <v>0</v>
      </c>
      <c r="H201" s="323"/>
      <c r="I201" s="324">
        <f>SUM(I197:I200)</f>
        <v>0</v>
      </c>
      <c r="J201" s="323"/>
      <c r="K201" s="324">
        <f>SUM(K197:K200)</f>
        <v>0</v>
      </c>
      <c r="O201" s="292">
        <v>4</v>
      </c>
      <c r="BA201" s="325">
        <f>SUM(BA197:BA200)</f>
        <v>0</v>
      </c>
      <c r="BB201" s="325">
        <f>SUM(BB197:BB200)</f>
        <v>0</v>
      </c>
      <c r="BC201" s="325">
        <f>SUM(BC197:BC200)</f>
        <v>0</v>
      </c>
      <c r="BD201" s="325">
        <f>SUM(BD197:BD200)</f>
        <v>0</v>
      </c>
      <c r="BE201" s="325">
        <f>SUM(BE197:BE200)</f>
        <v>0</v>
      </c>
    </row>
    <row r="202" spans="1:80">
      <c r="A202" s="282" t="s">
        <v>97</v>
      </c>
      <c r="B202" s="283" t="s">
        <v>384</v>
      </c>
      <c r="C202" s="284" t="s">
        <v>385</v>
      </c>
      <c r="D202" s="285"/>
      <c r="E202" s="286"/>
      <c r="F202" s="286"/>
      <c r="G202" s="287"/>
      <c r="H202" s="288"/>
      <c r="I202" s="289"/>
      <c r="J202" s="290"/>
      <c r="K202" s="291"/>
      <c r="O202" s="292">
        <v>1</v>
      </c>
    </row>
    <row r="203" spans="1:80">
      <c r="A203" s="293">
        <v>64</v>
      </c>
      <c r="B203" s="294" t="s">
        <v>387</v>
      </c>
      <c r="C203" s="295" t="s">
        <v>388</v>
      </c>
      <c r="D203" s="296" t="s">
        <v>190</v>
      </c>
      <c r="E203" s="297">
        <v>6</v>
      </c>
      <c r="F203" s="297">
        <v>0</v>
      </c>
      <c r="G203" s="298">
        <f>E203*F203</f>
        <v>0</v>
      </c>
      <c r="H203" s="299">
        <v>3.6999999999999999E-4</v>
      </c>
      <c r="I203" s="300">
        <f>E203*H203</f>
        <v>2.2199999999999998E-3</v>
      </c>
      <c r="J203" s="299">
        <v>0</v>
      </c>
      <c r="K203" s="300">
        <f>E203*J203</f>
        <v>0</v>
      </c>
      <c r="O203" s="292">
        <v>2</v>
      </c>
      <c r="AA203" s="261">
        <v>1</v>
      </c>
      <c r="AB203" s="261">
        <v>1</v>
      </c>
      <c r="AC203" s="261">
        <v>1</v>
      </c>
      <c r="AZ203" s="261">
        <v>1</v>
      </c>
      <c r="BA203" s="261">
        <f>IF(AZ203=1,G203,0)</f>
        <v>0</v>
      </c>
      <c r="BB203" s="261">
        <f>IF(AZ203=2,G203,0)</f>
        <v>0</v>
      </c>
      <c r="BC203" s="261">
        <f>IF(AZ203=3,G203,0)</f>
        <v>0</v>
      </c>
      <c r="BD203" s="261">
        <f>IF(AZ203=4,G203,0)</f>
        <v>0</v>
      </c>
      <c r="BE203" s="261">
        <f>IF(AZ203=5,G203,0)</f>
        <v>0</v>
      </c>
      <c r="CA203" s="292">
        <v>1</v>
      </c>
      <c r="CB203" s="292">
        <v>1</v>
      </c>
    </row>
    <row r="204" spans="1:80">
      <c r="A204" s="293">
        <v>65</v>
      </c>
      <c r="B204" s="294" t="s">
        <v>390</v>
      </c>
      <c r="C204" s="295" t="s">
        <v>391</v>
      </c>
      <c r="D204" s="296" t="s">
        <v>190</v>
      </c>
      <c r="E204" s="297">
        <v>18.5</v>
      </c>
      <c r="F204" s="297">
        <v>0</v>
      </c>
      <c r="G204" s="298">
        <f>E204*F204</f>
        <v>0</v>
      </c>
      <c r="H204" s="299">
        <v>0.188</v>
      </c>
      <c r="I204" s="300">
        <f>E204*H204</f>
        <v>3.4780000000000002</v>
      </c>
      <c r="J204" s="299">
        <v>0</v>
      </c>
      <c r="K204" s="300">
        <f>E204*J204</f>
        <v>0</v>
      </c>
      <c r="O204" s="292">
        <v>2</v>
      </c>
      <c r="AA204" s="261">
        <v>1</v>
      </c>
      <c r="AB204" s="261">
        <v>1</v>
      </c>
      <c r="AC204" s="261">
        <v>1</v>
      </c>
      <c r="AZ204" s="261">
        <v>1</v>
      </c>
      <c r="BA204" s="261">
        <f>IF(AZ204=1,G204,0)</f>
        <v>0</v>
      </c>
      <c r="BB204" s="261">
        <f>IF(AZ204=2,G204,0)</f>
        <v>0</v>
      </c>
      <c r="BC204" s="261">
        <f>IF(AZ204=3,G204,0)</f>
        <v>0</v>
      </c>
      <c r="BD204" s="261">
        <f>IF(AZ204=4,G204,0)</f>
        <v>0</v>
      </c>
      <c r="BE204" s="261">
        <f>IF(AZ204=5,G204,0)</f>
        <v>0</v>
      </c>
      <c r="CA204" s="292">
        <v>1</v>
      </c>
      <c r="CB204" s="292">
        <v>1</v>
      </c>
    </row>
    <row r="205" spans="1:80">
      <c r="A205" s="301"/>
      <c r="B205" s="308"/>
      <c r="C205" s="309" t="s">
        <v>818</v>
      </c>
      <c r="D205" s="310"/>
      <c r="E205" s="311">
        <v>11.5</v>
      </c>
      <c r="F205" s="312"/>
      <c r="G205" s="313"/>
      <c r="H205" s="314"/>
      <c r="I205" s="306"/>
      <c r="J205" s="315"/>
      <c r="K205" s="306"/>
      <c r="M205" s="307" t="s">
        <v>818</v>
      </c>
      <c r="O205" s="292"/>
    </row>
    <row r="206" spans="1:80">
      <c r="A206" s="301"/>
      <c r="B206" s="308"/>
      <c r="C206" s="309" t="s">
        <v>819</v>
      </c>
      <c r="D206" s="310"/>
      <c r="E206" s="311">
        <v>1.5</v>
      </c>
      <c r="F206" s="312"/>
      <c r="G206" s="313"/>
      <c r="H206" s="314"/>
      <c r="I206" s="306"/>
      <c r="J206" s="315"/>
      <c r="K206" s="306"/>
      <c r="M206" s="307" t="s">
        <v>819</v>
      </c>
      <c r="O206" s="292"/>
    </row>
    <row r="207" spans="1:80">
      <c r="A207" s="301"/>
      <c r="B207" s="308"/>
      <c r="C207" s="309" t="s">
        <v>820</v>
      </c>
      <c r="D207" s="310"/>
      <c r="E207" s="311">
        <v>4.5</v>
      </c>
      <c r="F207" s="312"/>
      <c r="G207" s="313"/>
      <c r="H207" s="314"/>
      <c r="I207" s="306"/>
      <c r="J207" s="315"/>
      <c r="K207" s="306"/>
      <c r="M207" s="307" t="s">
        <v>820</v>
      </c>
      <c r="O207" s="292"/>
    </row>
    <row r="208" spans="1:80">
      <c r="A208" s="301"/>
      <c r="B208" s="308"/>
      <c r="C208" s="309" t="s">
        <v>821</v>
      </c>
      <c r="D208" s="310"/>
      <c r="E208" s="311">
        <v>1</v>
      </c>
      <c r="F208" s="312"/>
      <c r="G208" s="313"/>
      <c r="H208" s="314"/>
      <c r="I208" s="306"/>
      <c r="J208" s="315"/>
      <c r="K208" s="306"/>
      <c r="M208" s="307" t="s">
        <v>821</v>
      </c>
      <c r="O208" s="292"/>
    </row>
    <row r="209" spans="1:80">
      <c r="A209" s="293">
        <v>66</v>
      </c>
      <c r="B209" s="294" t="s">
        <v>393</v>
      </c>
      <c r="C209" s="295" t="s">
        <v>394</v>
      </c>
      <c r="D209" s="296" t="s">
        <v>109</v>
      </c>
      <c r="E209" s="297">
        <v>0.64749999999999996</v>
      </c>
      <c r="F209" s="297">
        <v>0</v>
      </c>
      <c r="G209" s="298">
        <f>E209*F209</f>
        <v>0</v>
      </c>
      <c r="H209" s="299">
        <v>2.5249999999999999</v>
      </c>
      <c r="I209" s="300">
        <f>E209*H209</f>
        <v>1.6349374999999999</v>
      </c>
      <c r="J209" s="299">
        <v>0</v>
      </c>
      <c r="K209" s="300">
        <f>E209*J209</f>
        <v>0</v>
      </c>
      <c r="O209" s="292">
        <v>2</v>
      </c>
      <c r="AA209" s="261">
        <v>1</v>
      </c>
      <c r="AB209" s="261">
        <v>1</v>
      </c>
      <c r="AC209" s="261">
        <v>1</v>
      </c>
      <c r="AZ209" s="261">
        <v>1</v>
      </c>
      <c r="BA209" s="261">
        <f>IF(AZ209=1,G209,0)</f>
        <v>0</v>
      </c>
      <c r="BB209" s="261">
        <f>IF(AZ209=2,G209,0)</f>
        <v>0</v>
      </c>
      <c r="BC209" s="261">
        <f>IF(AZ209=3,G209,0)</f>
        <v>0</v>
      </c>
      <c r="BD209" s="261">
        <f>IF(AZ209=4,G209,0)</f>
        <v>0</v>
      </c>
      <c r="BE209" s="261">
        <f>IF(AZ209=5,G209,0)</f>
        <v>0</v>
      </c>
      <c r="CA209" s="292">
        <v>1</v>
      </c>
      <c r="CB209" s="292">
        <v>1</v>
      </c>
    </row>
    <row r="210" spans="1:80">
      <c r="A210" s="301"/>
      <c r="B210" s="302"/>
      <c r="C210" s="303" t="s">
        <v>395</v>
      </c>
      <c r="D210" s="304"/>
      <c r="E210" s="304"/>
      <c r="F210" s="304"/>
      <c r="G210" s="305"/>
      <c r="I210" s="306"/>
      <c r="K210" s="306"/>
      <c r="L210" s="307" t="s">
        <v>395</v>
      </c>
      <c r="O210" s="292">
        <v>3</v>
      </c>
    </row>
    <row r="211" spans="1:80">
      <c r="A211" s="301"/>
      <c r="B211" s="308"/>
      <c r="C211" s="309" t="s">
        <v>822</v>
      </c>
      <c r="D211" s="310"/>
      <c r="E211" s="311">
        <v>0.64749999999999996</v>
      </c>
      <c r="F211" s="312"/>
      <c r="G211" s="313"/>
      <c r="H211" s="314"/>
      <c r="I211" s="306"/>
      <c r="J211" s="315"/>
      <c r="K211" s="306"/>
      <c r="M211" s="307" t="s">
        <v>822</v>
      </c>
      <c r="O211" s="292"/>
    </row>
    <row r="212" spans="1:80">
      <c r="A212" s="293">
        <v>67</v>
      </c>
      <c r="B212" s="294" t="s">
        <v>633</v>
      </c>
      <c r="C212" s="295" t="s">
        <v>634</v>
      </c>
      <c r="D212" s="296" t="s">
        <v>190</v>
      </c>
      <c r="E212" s="297">
        <v>6.5</v>
      </c>
      <c r="F212" s="297">
        <v>0</v>
      </c>
      <c r="G212" s="298">
        <f>E212*F212</f>
        <v>0</v>
      </c>
      <c r="H212" s="299">
        <v>0</v>
      </c>
      <c r="I212" s="300">
        <f>E212*H212</f>
        <v>0</v>
      </c>
      <c r="J212" s="299">
        <v>0</v>
      </c>
      <c r="K212" s="300">
        <f>E212*J212</f>
        <v>0</v>
      </c>
      <c r="O212" s="292">
        <v>2</v>
      </c>
      <c r="AA212" s="261">
        <v>1</v>
      </c>
      <c r="AB212" s="261">
        <v>0</v>
      </c>
      <c r="AC212" s="261">
        <v>0</v>
      </c>
      <c r="AZ212" s="261">
        <v>1</v>
      </c>
      <c r="BA212" s="261">
        <f>IF(AZ212=1,G212,0)</f>
        <v>0</v>
      </c>
      <c r="BB212" s="261">
        <f>IF(AZ212=2,G212,0)</f>
        <v>0</v>
      </c>
      <c r="BC212" s="261">
        <f>IF(AZ212=3,G212,0)</f>
        <v>0</v>
      </c>
      <c r="BD212" s="261">
        <f>IF(AZ212=4,G212,0)</f>
        <v>0</v>
      </c>
      <c r="BE212" s="261">
        <f>IF(AZ212=5,G212,0)</f>
        <v>0</v>
      </c>
      <c r="CA212" s="292">
        <v>1</v>
      </c>
      <c r="CB212" s="292">
        <v>0</v>
      </c>
    </row>
    <row r="213" spans="1:80">
      <c r="A213" s="301"/>
      <c r="B213" s="302"/>
      <c r="C213" s="303" t="s">
        <v>635</v>
      </c>
      <c r="D213" s="304"/>
      <c r="E213" s="304"/>
      <c r="F213" s="304"/>
      <c r="G213" s="305"/>
      <c r="I213" s="306"/>
      <c r="K213" s="306"/>
      <c r="L213" s="307" t="s">
        <v>635</v>
      </c>
      <c r="O213" s="292">
        <v>3</v>
      </c>
    </row>
    <row r="214" spans="1:80">
      <c r="A214" s="301"/>
      <c r="B214" s="308"/>
      <c r="C214" s="309" t="s">
        <v>823</v>
      </c>
      <c r="D214" s="310"/>
      <c r="E214" s="311">
        <v>6.5</v>
      </c>
      <c r="F214" s="312"/>
      <c r="G214" s="313"/>
      <c r="H214" s="314"/>
      <c r="I214" s="306"/>
      <c r="J214" s="315"/>
      <c r="K214" s="306"/>
      <c r="M214" s="307" t="s">
        <v>823</v>
      </c>
      <c r="O214" s="292"/>
    </row>
    <row r="215" spans="1:80">
      <c r="A215" s="293">
        <v>68</v>
      </c>
      <c r="B215" s="294" t="s">
        <v>636</v>
      </c>
      <c r="C215" s="295" t="s">
        <v>637</v>
      </c>
      <c r="D215" s="296" t="s">
        <v>190</v>
      </c>
      <c r="E215" s="297">
        <v>6.5</v>
      </c>
      <c r="F215" s="297">
        <v>0</v>
      </c>
      <c r="G215" s="298">
        <f>E215*F215</f>
        <v>0</v>
      </c>
      <c r="H215" s="299">
        <v>0</v>
      </c>
      <c r="I215" s="300">
        <f>E215*H215</f>
        <v>0</v>
      </c>
      <c r="J215" s="299">
        <v>0</v>
      </c>
      <c r="K215" s="300">
        <f>E215*J215</f>
        <v>0</v>
      </c>
      <c r="O215" s="292">
        <v>2</v>
      </c>
      <c r="AA215" s="261">
        <v>1</v>
      </c>
      <c r="AB215" s="261">
        <v>1</v>
      </c>
      <c r="AC215" s="261">
        <v>1</v>
      </c>
      <c r="AZ215" s="261">
        <v>1</v>
      </c>
      <c r="BA215" s="261">
        <f>IF(AZ215=1,G215,0)</f>
        <v>0</v>
      </c>
      <c r="BB215" s="261">
        <f>IF(AZ215=2,G215,0)</f>
        <v>0</v>
      </c>
      <c r="BC215" s="261">
        <f>IF(AZ215=3,G215,0)</f>
        <v>0</v>
      </c>
      <c r="BD215" s="261">
        <f>IF(AZ215=4,G215,0)</f>
        <v>0</v>
      </c>
      <c r="BE215" s="261">
        <f>IF(AZ215=5,G215,0)</f>
        <v>0</v>
      </c>
      <c r="CA215" s="292">
        <v>1</v>
      </c>
      <c r="CB215" s="292">
        <v>1</v>
      </c>
    </row>
    <row r="216" spans="1:80">
      <c r="A216" s="301"/>
      <c r="B216" s="302"/>
      <c r="C216" s="303" t="s">
        <v>635</v>
      </c>
      <c r="D216" s="304"/>
      <c r="E216" s="304"/>
      <c r="F216" s="304"/>
      <c r="G216" s="305"/>
      <c r="I216" s="306"/>
      <c r="K216" s="306"/>
      <c r="L216" s="307" t="s">
        <v>635</v>
      </c>
      <c r="O216" s="292">
        <v>3</v>
      </c>
    </row>
    <row r="217" spans="1:80">
      <c r="A217" s="293">
        <v>69</v>
      </c>
      <c r="B217" s="294" t="s">
        <v>397</v>
      </c>
      <c r="C217" s="295" t="s">
        <v>398</v>
      </c>
      <c r="D217" s="296" t="s">
        <v>181</v>
      </c>
      <c r="E217" s="297">
        <v>12</v>
      </c>
      <c r="F217" s="297">
        <v>0</v>
      </c>
      <c r="G217" s="298">
        <f>E217*F217</f>
        <v>0</v>
      </c>
      <c r="H217" s="299">
        <v>4.5999999999999999E-2</v>
      </c>
      <c r="I217" s="300">
        <f>E217*H217</f>
        <v>0.55200000000000005</v>
      </c>
      <c r="J217" s="299"/>
      <c r="K217" s="300">
        <f>E217*J217</f>
        <v>0</v>
      </c>
      <c r="O217" s="292">
        <v>2</v>
      </c>
      <c r="AA217" s="261">
        <v>3</v>
      </c>
      <c r="AB217" s="261">
        <v>1</v>
      </c>
      <c r="AC217" s="261">
        <v>59217420</v>
      </c>
      <c r="AZ217" s="261">
        <v>1</v>
      </c>
      <c r="BA217" s="261">
        <f>IF(AZ217=1,G217,0)</f>
        <v>0</v>
      </c>
      <c r="BB217" s="261">
        <f>IF(AZ217=2,G217,0)</f>
        <v>0</v>
      </c>
      <c r="BC217" s="261">
        <f>IF(AZ217=3,G217,0)</f>
        <v>0</v>
      </c>
      <c r="BD217" s="261">
        <f>IF(AZ217=4,G217,0)</f>
        <v>0</v>
      </c>
      <c r="BE217" s="261">
        <f>IF(AZ217=5,G217,0)</f>
        <v>0</v>
      </c>
      <c r="CA217" s="292">
        <v>3</v>
      </c>
      <c r="CB217" s="292">
        <v>1</v>
      </c>
    </row>
    <row r="218" spans="1:80">
      <c r="A218" s="301"/>
      <c r="B218" s="308"/>
      <c r="C218" s="309" t="s">
        <v>824</v>
      </c>
      <c r="D218" s="310"/>
      <c r="E218" s="311">
        <v>11.615</v>
      </c>
      <c r="F218" s="312"/>
      <c r="G218" s="313"/>
      <c r="H218" s="314"/>
      <c r="I218" s="306"/>
      <c r="J218" s="315"/>
      <c r="K218" s="306"/>
      <c r="M218" s="307" t="s">
        <v>824</v>
      </c>
      <c r="O218" s="292"/>
    </row>
    <row r="219" spans="1:80">
      <c r="A219" s="301"/>
      <c r="B219" s="308"/>
      <c r="C219" s="309" t="s">
        <v>825</v>
      </c>
      <c r="D219" s="310"/>
      <c r="E219" s="311">
        <v>0.38500000000000001</v>
      </c>
      <c r="F219" s="312"/>
      <c r="G219" s="313"/>
      <c r="H219" s="314"/>
      <c r="I219" s="306"/>
      <c r="J219" s="315"/>
      <c r="K219" s="306"/>
      <c r="M219" s="307" t="s">
        <v>825</v>
      </c>
      <c r="O219" s="292"/>
    </row>
    <row r="220" spans="1:80">
      <c r="A220" s="293">
        <v>70</v>
      </c>
      <c r="B220" s="294" t="s">
        <v>640</v>
      </c>
      <c r="C220" s="295" t="s">
        <v>641</v>
      </c>
      <c r="D220" s="296" t="s">
        <v>181</v>
      </c>
      <c r="E220" s="297">
        <v>3</v>
      </c>
      <c r="F220" s="297">
        <v>0</v>
      </c>
      <c r="G220" s="298">
        <f>E220*F220</f>
        <v>0</v>
      </c>
      <c r="H220" s="299">
        <v>0.04</v>
      </c>
      <c r="I220" s="300">
        <f>E220*H220</f>
        <v>0.12</v>
      </c>
      <c r="J220" s="299"/>
      <c r="K220" s="300">
        <f>E220*J220</f>
        <v>0</v>
      </c>
      <c r="O220" s="292">
        <v>2</v>
      </c>
      <c r="AA220" s="261">
        <v>3</v>
      </c>
      <c r="AB220" s="261">
        <v>10</v>
      </c>
      <c r="AC220" s="261">
        <v>59217489</v>
      </c>
      <c r="AZ220" s="261">
        <v>1</v>
      </c>
      <c r="BA220" s="261">
        <f>IF(AZ220=1,G220,0)</f>
        <v>0</v>
      </c>
      <c r="BB220" s="261">
        <f>IF(AZ220=2,G220,0)</f>
        <v>0</v>
      </c>
      <c r="BC220" s="261">
        <f>IF(AZ220=3,G220,0)</f>
        <v>0</v>
      </c>
      <c r="BD220" s="261">
        <f>IF(AZ220=4,G220,0)</f>
        <v>0</v>
      </c>
      <c r="BE220" s="261">
        <f>IF(AZ220=5,G220,0)</f>
        <v>0</v>
      </c>
      <c r="CA220" s="292">
        <v>3</v>
      </c>
      <c r="CB220" s="292">
        <v>10</v>
      </c>
    </row>
    <row r="221" spans="1:80">
      <c r="A221" s="301"/>
      <c r="B221" s="308"/>
      <c r="C221" s="309" t="s">
        <v>826</v>
      </c>
      <c r="D221" s="310"/>
      <c r="E221" s="311">
        <v>3</v>
      </c>
      <c r="F221" s="312"/>
      <c r="G221" s="313"/>
      <c r="H221" s="314"/>
      <c r="I221" s="306"/>
      <c r="J221" s="315"/>
      <c r="K221" s="306"/>
      <c r="M221" s="307" t="s">
        <v>826</v>
      </c>
      <c r="O221" s="292"/>
    </row>
    <row r="222" spans="1:80">
      <c r="A222" s="293">
        <v>71</v>
      </c>
      <c r="B222" s="294" t="s">
        <v>643</v>
      </c>
      <c r="C222" s="295" t="s">
        <v>644</v>
      </c>
      <c r="D222" s="296" t="s">
        <v>181</v>
      </c>
      <c r="E222" s="297">
        <v>9.09</v>
      </c>
      <c r="F222" s="297">
        <v>0</v>
      </c>
      <c r="G222" s="298">
        <f>E222*F222</f>
        <v>0</v>
      </c>
      <c r="H222" s="299">
        <v>5.1999999999999998E-2</v>
      </c>
      <c r="I222" s="300">
        <f>E222*H222</f>
        <v>0.47267999999999999</v>
      </c>
      <c r="J222" s="299"/>
      <c r="K222" s="300">
        <f>E222*J222</f>
        <v>0</v>
      </c>
      <c r="O222" s="292">
        <v>2</v>
      </c>
      <c r="AA222" s="261">
        <v>3</v>
      </c>
      <c r="AB222" s="261">
        <v>10</v>
      </c>
      <c r="AC222" s="261">
        <v>59217490</v>
      </c>
      <c r="AZ222" s="261">
        <v>1</v>
      </c>
      <c r="BA222" s="261">
        <f>IF(AZ222=1,G222,0)</f>
        <v>0</v>
      </c>
      <c r="BB222" s="261">
        <f>IF(AZ222=2,G222,0)</f>
        <v>0</v>
      </c>
      <c r="BC222" s="261">
        <f>IF(AZ222=3,G222,0)</f>
        <v>0</v>
      </c>
      <c r="BD222" s="261">
        <f>IF(AZ222=4,G222,0)</f>
        <v>0</v>
      </c>
      <c r="BE222" s="261">
        <f>IF(AZ222=5,G222,0)</f>
        <v>0</v>
      </c>
      <c r="CA222" s="292">
        <v>3</v>
      </c>
      <c r="CB222" s="292">
        <v>10</v>
      </c>
    </row>
    <row r="223" spans="1:80">
      <c r="A223" s="301"/>
      <c r="B223" s="308"/>
      <c r="C223" s="309" t="s">
        <v>827</v>
      </c>
      <c r="D223" s="310"/>
      <c r="E223" s="311">
        <v>9.09</v>
      </c>
      <c r="F223" s="312"/>
      <c r="G223" s="313"/>
      <c r="H223" s="314"/>
      <c r="I223" s="306"/>
      <c r="J223" s="315"/>
      <c r="K223" s="306"/>
      <c r="M223" s="307" t="s">
        <v>827</v>
      </c>
      <c r="O223" s="292"/>
    </row>
    <row r="224" spans="1:80">
      <c r="A224" s="293">
        <v>72</v>
      </c>
      <c r="B224" s="294" t="s">
        <v>646</v>
      </c>
      <c r="C224" s="295" t="s">
        <v>647</v>
      </c>
      <c r="D224" s="296" t="s">
        <v>181</v>
      </c>
      <c r="E224" s="297">
        <v>2</v>
      </c>
      <c r="F224" s="297">
        <v>0</v>
      </c>
      <c r="G224" s="298">
        <f>E224*F224</f>
        <v>0</v>
      </c>
      <c r="H224" s="299">
        <v>6.9000000000000006E-2</v>
      </c>
      <c r="I224" s="300">
        <f>E224*H224</f>
        <v>0.13800000000000001</v>
      </c>
      <c r="J224" s="299"/>
      <c r="K224" s="300">
        <f>E224*J224</f>
        <v>0</v>
      </c>
      <c r="O224" s="292">
        <v>2</v>
      </c>
      <c r="AA224" s="261">
        <v>3</v>
      </c>
      <c r="AB224" s="261">
        <v>1</v>
      </c>
      <c r="AC224" s="261">
        <v>59217491</v>
      </c>
      <c r="AZ224" s="261">
        <v>1</v>
      </c>
      <c r="BA224" s="261">
        <f>IF(AZ224=1,G224,0)</f>
        <v>0</v>
      </c>
      <c r="BB224" s="261">
        <f>IF(AZ224=2,G224,0)</f>
        <v>0</v>
      </c>
      <c r="BC224" s="261">
        <f>IF(AZ224=3,G224,0)</f>
        <v>0</v>
      </c>
      <c r="BD224" s="261">
        <f>IF(AZ224=4,G224,0)</f>
        <v>0</v>
      </c>
      <c r="BE224" s="261">
        <f>IF(AZ224=5,G224,0)</f>
        <v>0</v>
      </c>
      <c r="CA224" s="292">
        <v>3</v>
      </c>
      <c r="CB224" s="292">
        <v>1</v>
      </c>
    </row>
    <row r="225" spans="1:80">
      <c r="A225" s="316"/>
      <c r="B225" s="317" t="s">
        <v>99</v>
      </c>
      <c r="C225" s="318" t="s">
        <v>386</v>
      </c>
      <c r="D225" s="319"/>
      <c r="E225" s="320"/>
      <c r="F225" s="321"/>
      <c r="G225" s="322">
        <f>SUM(G202:G224)</f>
        <v>0</v>
      </c>
      <c r="H225" s="323"/>
      <c r="I225" s="324">
        <f>SUM(I202:I224)</f>
        <v>6.3978374999999996</v>
      </c>
      <c r="J225" s="323"/>
      <c r="K225" s="324">
        <f>SUM(K202:K224)</f>
        <v>0</v>
      </c>
      <c r="O225" s="292">
        <v>4</v>
      </c>
      <c r="BA225" s="325">
        <f>SUM(BA202:BA224)</f>
        <v>0</v>
      </c>
      <c r="BB225" s="325">
        <f>SUM(BB202:BB224)</f>
        <v>0</v>
      </c>
      <c r="BC225" s="325">
        <f>SUM(BC202:BC224)</f>
        <v>0</v>
      </c>
      <c r="BD225" s="325">
        <f>SUM(BD202:BD224)</f>
        <v>0</v>
      </c>
      <c r="BE225" s="325">
        <f>SUM(BE202:BE224)</f>
        <v>0</v>
      </c>
    </row>
    <row r="226" spans="1:80">
      <c r="A226" s="282" t="s">
        <v>97</v>
      </c>
      <c r="B226" s="283" t="s">
        <v>403</v>
      </c>
      <c r="C226" s="284" t="s">
        <v>404</v>
      </c>
      <c r="D226" s="285"/>
      <c r="E226" s="286"/>
      <c r="F226" s="286"/>
      <c r="G226" s="287"/>
      <c r="H226" s="288"/>
      <c r="I226" s="289"/>
      <c r="J226" s="290"/>
      <c r="K226" s="291"/>
      <c r="O226" s="292">
        <v>1</v>
      </c>
    </row>
    <row r="227" spans="1:80">
      <c r="A227" s="293">
        <v>73</v>
      </c>
      <c r="B227" s="294" t="s">
        <v>406</v>
      </c>
      <c r="C227" s="295" t="s">
        <v>407</v>
      </c>
      <c r="D227" s="296" t="s">
        <v>408</v>
      </c>
      <c r="E227" s="297">
        <v>8</v>
      </c>
      <c r="F227" s="297">
        <v>0</v>
      </c>
      <c r="G227" s="298">
        <f>E227*F227</f>
        <v>0</v>
      </c>
      <c r="H227" s="299"/>
      <c r="I227" s="300">
        <f>E227*H227</f>
        <v>0</v>
      </c>
      <c r="J227" s="299"/>
      <c r="K227" s="300">
        <f>E227*J227</f>
        <v>0</v>
      </c>
      <c r="O227" s="292">
        <v>2</v>
      </c>
      <c r="AA227" s="261">
        <v>6</v>
      </c>
      <c r="AB227" s="261">
        <v>1</v>
      </c>
      <c r="AC227" s="261">
        <v>171156610600</v>
      </c>
      <c r="AZ227" s="261">
        <v>1</v>
      </c>
      <c r="BA227" s="261">
        <f>IF(AZ227=1,G227,0)</f>
        <v>0</v>
      </c>
      <c r="BB227" s="261">
        <f>IF(AZ227=2,G227,0)</f>
        <v>0</v>
      </c>
      <c r="BC227" s="261">
        <f>IF(AZ227=3,G227,0)</f>
        <v>0</v>
      </c>
      <c r="BD227" s="261">
        <f>IF(AZ227=4,G227,0)</f>
        <v>0</v>
      </c>
      <c r="BE227" s="261">
        <f>IF(AZ227=5,G227,0)</f>
        <v>0</v>
      </c>
      <c r="CA227" s="292">
        <v>6</v>
      </c>
      <c r="CB227" s="292">
        <v>1</v>
      </c>
    </row>
    <row r="228" spans="1:80">
      <c r="A228" s="301"/>
      <c r="B228" s="302"/>
      <c r="C228" s="303"/>
      <c r="D228" s="304"/>
      <c r="E228" s="304"/>
      <c r="F228" s="304"/>
      <c r="G228" s="305"/>
      <c r="I228" s="306"/>
      <c r="K228" s="306"/>
      <c r="L228" s="307"/>
      <c r="O228" s="292">
        <v>3</v>
      </c>
    </row>
    <row r="229" spans="1:80">
      <c r="A229" s="316"/>
      <c r="B229" s="317" t="s">
        <v>99</v>
      </c>
      <c r="C229" s="318" t="s">
        <v>405</v>
      </c>
      <c r="D229" s="319"/>
      <c r="E229" s="320"/>
      <c r="F229" s="321"/>
      <c r="G229" s="322">
        <f>SUM(G226:G228)</f>
        <v>0</v>
      </c>
      <c r="H229" s="323"/>
      <c r="I229" s="324">
        <f>SUM(I226:I228)</f>
        <v>0</v>
      </c>
      <c r="J229" s="323"/>
      <c r="K229" s="324">
        <f>SUM(K226:K228)</f>
        <v>0</v>
      </c>
      <c r="O229" s="292">
        <v>4</v>
      </c>
      <c r="BA229" s="325">
        <f>SUM(BA226:BA228)</f>
        <v>0</v>
      </c>
      <c r="BB229" s="325">
        <f>SUM(BB226:BB228)</f>
        <v>0</v>
      </c>
      <c r="BC229" s="325">
        <f>SUM(BC226:BC228)</f>
        <v>0</v>
      </c>
      <c r="BD229" s="325">
        <f>SUM(BD226:BD228)</f>
        <v>0</v>
      </c>
      <c r="BE229" s="325">
        <f>SUM(BE226:BE228)</f>
        <v>0</v>
      </c>
    </row>
    <row r="230" spans="1:80">
      <c r="A230" s="282" t="s">
        <v>97</v>
      </c>
      <c r="B230" s="283" t="s">
        <v>409</v>
      </c>
      <c r="C230" s="284" t="s">
        <v>410</v>
      </c>
      <c r="D230" s="285"/>
      <c r="E230" s="286"/>
      <c r="F230" s="286"/>
      <c r="G230" s="287"/>
      <c r="H230" s="288"/>
      <c r="I230" s="289"/>
      <c r="J230" s="290"/>
      <c r="K230" s="291"/>
      <c r="O230" s="292">
        <v>1</v>
      </c>
    </row>
    <row r="231" spans="1:80">
      <c r="A231" s="293">
        <v>74</v>
      </c>
      <c r="B231" s="294" t="s">
        <v>412</v>
      </c>
      <c r="C231" s="295" t="s">
        <v>413</v>
      </c>
      <c r="D231" s="296" t="s">
        <v>176</v>
      </c>
      <c r="E231" s="297">
        <v>15.635</v>
      </c>
      <c r="F231" s="297">
        <v>0</v>
      </c>
      <c r="G231" s="298">
        <f>E231*F231</f>
        <v>0</v>
      </c>
      <c r="H231" s="299">
        <v>0</v>
      </c>
      <c r="I231" s="300">
        <f>E231*H231</f>
        <v>0</v>
      </c>
      <c r="J231" s="299">
        <v>0</v>
      </c>
      <c r="K231" s="300">
        <f>E231*J231</f>
        <v>0</v>
      </c>
      <c r="O231" s="292">
        <v>2</v>
      </c>
      <c r="AA231" s="261">
        <v>1</v>
      </c>
      <c r="AB231" s="261">
        <v>1</v>
      </c>
      <c r="AC231" s="261">
        <v>1</v>
      </c>
      <c r="AZ231" s="261">
        <v>1</v>
      </c>
      <c r="BA231" s="261">
        <f>IF(AZ231=1,G231,0)</f>
        <v>0</v>
      </c>
      <c r="BB231" s="261">
        <f>IF(AZ231=2,G231,0)</f>
        <v>0</v>
      </c>
      <c r="BC231" s="261">
        <f>IF(AZ231=3,G231,0)</f>
        <v>0</v>
      </c>
      <c r="BD231" s="261">
        <f>IF(AZ231=4,G231,0)</f>
        <v>0</v>
      </c>
      <c r="BE231" s="261">
        <f>IF(AZ231=5,G231,0)</f>
        <v>0</v>
      </c>
      <c r="CA231" s="292">
        <v>1</v>
      </c>
      <c r="CB231" s="292">
        <v>1</v>
      </c>
    </row>
    <row r="232" spans="1:80">
      <c r="A232" s="301"/>
      <c r="B232" s="308"/>
      <c r="C232" s="309" t="s">
        <v>725</v>
      </c>
      <c r="D232" s="310"/>
      <c r="E232" s="311">
        <v>15.635</v>
      </c>
      <c r="F232" s="312"/>
      <c r="G232" s="313"/>
      <c r="H232" s="314"/>
      <c r="I232" s="306"/>
      <c r="J232" s="315"/>
      <c r="K232" s="306"/>
      <c r="M232" s="307" t="s">
        <v>725</v>
      </c>
      <c r="O232" s="292"/>
    </row>
    <row r="233" spans="1:80">
      <c r="A233" s="316"/>
      <c r="B233" s="317" t="s">
        <v>99</v>
      </c>
      <c r="C233" s="318" t="s">
        <v>411</v>
      </c>
      <c r="D233" s="319"/>
      <c r="E233" s="320"/>
      <c r="F233" s="321"/>
      <c r="G233" s="322">
        <f>SUM(G230:G232)</f>
        <v>0</v>
      </c>
      <c r="H233" s="323"/>
      <c r="I233" s="324">
        <f>SUM(I230:I232)</f>
        <v>0</v>
      </c>
      <c r="J233" s="323"/>
      <c r="K233" s="324">
        <f>SUM(K230:K232)</f>
        <v>0</v>
      </c>
      <c r="O233" s="292">
        <v>4</v>
      </c>
      <c r="BA233" s="325">
        <f>SUM(BA230:BA232)</f>
        <v>0</v>
      </c>
      <c r="BB233" s="325">
        <f>SUM(BB230:BB232)</f>
        <v>0</v>
      </c>
      <c r="BC233" s="325">
        <f>SUM(BC230:BC232)</f>
        <v>0</v>
      </c>
      <c r="BD233" s="325">
        <f>SUM(BD230:BD232)</f>
        <v>0</v>
      </c>
      <c r="BE233" s="325">
        <f>SUM(BE230:BE232)</f>
        <v>0</v>
      </c>
    </row>
    <row r="234" spans="1:80">
      <c r="A234" s="282" t="s">
        <v>97</v>
      </c>
      <c r="B234" s="283" t="s">
        <v>414</v>
      </c>
      <c r="C234" s="284" t="s">
        <v>415</v>
      </c>
      <c r="D234" s="285"/>
      <c r="E234" s="286"/>
      <c r="F234" s="286"/>
      <c r="G234" s="287"/>
      <c r="H234" s="288"/>
      <c r="I234" s="289"/>
      <c r="J234" s="290"/>
      <c r="K234" s="291"/>
      <c r="O234" s="292">
        <v>1</v>
      </c>
    </row>
    <row r="235" spans="1:80">
      <c r="A235" s="293">
        <v>75</v>
      </c>
      <c r="B235" s="294" t="s">
        <v>648</v>
      </c>
      <c r="C235" s="295" t="s">
        <v>649</v>
      </c>
      <c r="D235" s="296" t="s">
        <v>176</v>
      </c>
      <c r="E235" s="297">
        <v>10</v>
      </c>
      <c r="F235" s="297">
        <v>0</v>
      </c>
      <c r="G235" s="298">
        <f>E235*F235</f>
        <v>0</v>
      </c>
      <c r="H235" s="299">
        <v>0</v>
      </c>
      <c r="I235" s="300">
        <f>E235*H235</f>
        <v>0</v>
      </c>
      <c r="J235" s="299">
        <v>-2.7499999999999998E-3</v>
      </c>
      <c r="K235" s="300">
        <f>E235*J235</f>
        <v>-2.7499999999999997E-2</v>
      </c>
      <c r="O235" s="292">
        <v>2</v>
      </c>
      <c r="AA235" s="261">
        <v>1</v>
      </c>
      <c r="AB235" s="261">
        <v>1</v>
      </c>
      <c r="AC235" s="261">
        <v>1</v>
      </c>
      <c r="AZ235" s="261">
        <v>1</v>
      </c>
      <c r="BA235" s="261">
        <f>IF(AZ235=1,G235,0)</f>
        <v>0</v>
      </c>
      <c r="BB235" s="261">
        <f>IF(AZ235=2,G235,0)</f>
        <v>0</v>
      </c>
      <c r="BC235" s="261">
        <f>IF(AZ235=3,G235,0)</f>
        <v>0</v>
      </c>
      <c r="BD235" s="261">
        <f>IF(AZ235=4,G235,0)</f>
        <v>0</v>
      </c>
      <c r="BE235" s="261">
        <f>IF(AZ235=5,G235,0)</f>
        <v>0</v>
      </c>
      <c r="CA235" s="292">
        <v>1</v>
      </c>
      <c r="CB235" s="292">
        <v>1</v>
      </c>
    </row>
    <row r="236" spans="1:80">
      <c r="A236" s="316"/>
      <c r="B236" s="317" t="s">
        <v>99</v>
      </c>
      <c r="C236" s="318" t="s">
        <v>416</v>
      </c>
      <c r="D236" s="319"/>
      <c r="E236" s="320"/>
      <c r="F236" s="321"/>
      <c r="G236" s="322">
        <f>SUM(G234:G235)</f>
        <v>0</v>
      </c>
      <c r="H236" s="323"/>
      <c r="I236" s="324">
        <f>SUM(I234:I235)</f>
        <v>0</v>
      </c>
      <c r="J236" s="323"/>
      <c r="K236" s="324">
        <f>SUM(K234:K235)</f>
        <v>-2.7499999999999997E-2</v>
      </c>
      <c r="O236" s="292">
        <v>4</v>
      </c>
      <c r="BA236" s="325">
        <f>SUM(BA234:BA235)</f>
        <v>0</v>
      </c>
      <c r="BB236" s="325">
        <f>SUM(BB234:BB235)</f>
        <v>0</v>
      </c>
      <c r="BC236" s="325">
        <f>SUM(BC234:BC235)</f>
        <v>0</v>
      </c>
      <c r="BD236" s="325">
        <f>SUM(BD234:BD235)</f>
        <v>0</v>
      </c>
      <c r="BE236" s="325">
        <f>SUM(BE234:BE235)</f>
        <v>0</v>
      </c>
    </row>
    <row r="237" spans="1:80">
      <c r="A237" s="282" t="s">
        <v>97</v>
      </c>
      <c r="B237" s="283" t="s">
        <v>424</v>
      </c>
      <c r="C237" s="284" t="s">
        <v>425</v>
      </c>
      <c r="D237" s="285"/>
      <c r="E237" s="286"/>
      <c r="F237" s="286"/>
      <c r="G237" s="287"/>
      <c r="H237" s="288"/>
      <c r="I237" s="289"/>
      <c r="J237" s="290"/>
      <c r="K237" s="291"/>
      <c r="O237" s="292">
        <v>1</v>
      </c>
    </row>
    <row r="238" spans="1:80">
      <c r="A238" s="293">
        <v>76</v>
      </c>
      <c r="B238" s="294" t="s">
        <v>828</v>
      </c>
      <c r="C238" s="295" t="s">
        <v>829</v>
      </c>
      <c r="D238" s="296" t="s">
        <v>190</v>
      </c>
      <c r="E238" s="297">
        <v>7</v>
      </c>
      <c r="F238" s="297">
        <v>0</v>
      </c>
      <c r="G238" s="298">
        <f>E238*F238</f>
        <v>0</v>
      </c>
      <c r="H238" s="299">
        <v>0</v>
      </c>
      <c r="I238" s="300">
        <f>E238*H238</f>
        <v>0</v>
      </c>
      <c r="J238" s="299">
        <v>0</v>
      </c>
      <c r="K238" s="300">
        <f>E238*J238</f>
        <v>0</v>
      </c>
      <c r="O238" s="292">
        <v>2</v>
      </c>
      <c r="AA238" s="261">
        <v>1</v>
      </c>
      <c r="AB238" s="261">
        <v>1</v>
      </c>
      <c r="AC238" s="261">
        <v>1</v>
      </c>
      <c r="AZ238" s="261">
        <v>1</v>
      </c>
      <c r="BA238" s="261">
        <f>IF(AZ238=1,G238,0)</f>
        <v>0</v>
      </c>
      <c r="BB238" s="261">
        <f>IF(AZ238=2,G238,0)</f>
        <v>0</v>
      </c>
      <c r="BC238" s="261">
        <f>IF(AZ238=3,G238,0)</f>
        <v>0</v>
      </c>
      <c r="BD238" s="261">
        <f>IF(AZ238=4,G238,0)</f>
        <v>0</v>
      </c>
      <c r="BE238" s="261">
        <f>IF(AZ238=5,G238,0)</f>
        <v>0</v>
      </c>
      <c r="CA238" s="292">
        <v>1</v>
      </c>
      <c r="CB238" s="292">
        <v>1</v>
      </c>
    </row>
    <row r="239" spans="1:80">
      <c r="A239" s="301"/>
      <c r="B239" s="302"/>
      <c r="C239" s="303"/>
      <c r="D239" s="304"/>
      <c r="E239" s="304"/>
      <c r="F239" s="304"/>
      <c r="G239" s="305"/>
      <c r="I239" s="306"/>
      <c r="K239" s="306"/>
      <c r="L239" s="307"/>
      <c r="O239" s="292">
        <v>3</v>
      </c>
    </row>
    <row r="240" spans="1:80">
      <c r="A240" s="316"/>
      <c r="B240" s="317" t="s">
        <v>99</v>
      </c>
      <c r="C240" s="318" t="s">
        <v>426</v>
      </c>
      <c r="D240" s="319"/>
      <c r="E240" s="320"/>
      <c r="F240" s="321"/>
      <c r="G240" s="322">
        <f>SUM(G237:G239)</f>
        <v>0</v>
      </c>
      <c r="H240" s="323"/>
      <c r="I240" s="324">
        <f>SUM(I237:I239)</f>
        <v>0</v>
      </c>
      <c r="J240" s="323"/>
      <c r="K240" s="324">
        <f>SUM(K237:K239)</f>
        <v>0</v>
      </c>
      <c r="O240" s="292">
        <v>4</v>
      </c>
      <c r="BA240" s="325">
        <f>SUM(BA237:BA239)</f>
        <v>0</v>
      </c>
      <c r="BB240" s="325">
        <f>SUM(BB237:BB239)</f>
        <v>0</v>
      </c>
      <c r="BC240" s="325">
        <f>SUM(BC237:BC239)</f>
        <v>0</v>
      </c>
      <c r="BD240" s="325">
        <f>SUM(BD237:BD239)</f>
        <v>0</v>
      </c>
      <c r="BE240" s="325">
        <f>SUM(BE237:BE239)</f>
        <v>0</v>
      </c>
    </row>
    <row r="241" spans="1:80">
      <c r="A241" s="282" t="s">
        <v>97</v>
      </c>
      <c r="B241" s="283" t="s">
        <v>430</v>
      </c>
      <c r="C241" s="284" t="s">
        <v>431</v>
      </c>
      <c r="D241" s="285"/>
      <c r="E241" s="286"/>
      <c r="F241" s="286"/>
      <c r="G241" s="287"/>
      <c r="H241" s="288"/>
      <c r="I241" s="289"/>
      <c r="J241" s="290"/>
      <c r="K241" s="291"/>
      <c r="O241" s="292">
        <v>1</v>
      </c>
    </row>
    <row r="242" spans="1:80">
      <c r="A242" s="293">
        <v>77</v>
      </c>
      <c r="B242" s="294" t="s">
        <v>433</v>
      </c>
      <c r="C242" s="295" t="s">
        <v>434</v>
      </c>
      <c r="D242" s="296" t="s">
        <v>324</v>
      </c>
      <c r="E242" s="297">
        <v>80.937360553999994</v>
      </c>
      <c r="F242" s="297">
        <v>0</v>
      </c>
      <c r="G242" s="298">
        <f>E242*F242</f>
        <v>0</v>
      </c>
      <c r="H242" s="299">
        <v>0</v>
      </c>
      <c r="I242" s="300">
        <f>E242*H242</f>
        <v>0</v>
      </c>
      <c r="J242" s="299"/>
      <c r="K242" s="300">
        <f>E242*J242</f>
        <v>0</v>
      </c>
      <c r="O242" s="292">
        <v>2</v>
      </c>
      <c r="AA242" s="261">
        <v>7</v>
      </c>
      <c r="AB242" s="261">
        <v>1</v>
      </c>
      <c r="AC242" s="261">
        <v>2</v>
      </c>
      <c r="AZ242" s="261">
        <v>1</v>
      </c>
      <c r="BA242" s="261">
        <f>IF(AZ242=1,G242,0)</f>
        <v>0</v>
      </c>
      <c r="BB242" s="261">
        <f>IF(AZ242=2,G242,0)</f>
        <v>0</v>
      </c>
      <c r="BC242" s="261">
        <f>IF(AZ242=3,G242,0)</f>
        <v>0</v>
      </c>
      <c r="BD242" s="261">
        <f>IF(AZ242=4,G242,0)</f>
        <v>0</v>
      </c>
      <c r="BE242" s="261">
        <f>IF(AZ242=5,G242,0)</f>
        <v>0</v>
      </c>
      <c r="CA242" s="292">
        <v>7</v>
      </c>
      <c r="CB242" s="292">
        <v>1</v>
      </c>
    </row>
    <row r="243" spans="1:80">
      <c r="A243" s="316"/>
      <c r="B243" s="317" t="s">
        <v>99</v>
      </c>
      <c r="C243" s="318" t="s">
        <v>432</v>
      </c>
      <c r="D243" s="319"/>
      <c r="E243" s="320"/>
      <c r="F243" s="321"/>
      <c r="G243" s="322">
        <f>SUM(G241:G242)</f>
        <v>0</v>
      </c>
      <c r="H243" s="323"/>
      <c r="I243" s="324">
        <f>SUM(I241:I242)</f>
        <v>0</v>
      </c>
      <c r="J243" s="323"/>
      <c r="K243" s="324">
        <f>SUM(K241:K242)</f>
        <v>0</v>
      </c>
      <c r="O243" s="292">
        <v>4</v>
      </c>
      <c r="BA243" s="325">
        <f>SUM(BA241:BA242)</f>
        <v>0</v>
      </c>
      <c r="BB243" s="325">
        <f>SUM(BB241:BB242)</f>
        <v>0</v>
      </c>
      <c r="BC243" s="325">
        <f>SUM(BC241:BC242)</f>
        <v>0</v>
      </c>
      <c r="BD243" s="325">
        <f>SUM(BD241:BD242)</f>
        <v>0</v>
      </c>
      <c r="BE243" s="325">
        <f>SUM(BE241:BE242)</f>
        <v>0</v>
      </c>
    </row>
    <row r="244" spans="1:80">
      <c r="A244" s="282" t="s">
        <v>97</v>
      </c>
      <c r="B244" s="283" t="s">
        <v>830</v>
      </c>
      <c r="C244" s="284" t="s">
        <v>831</v>
      </c>
      <c r="D244" s="285"/>
      <c r="E244" s="286"/>
      <c r="F244" s="286"/>
      <c r="G244" s="287"/>
      <c r="H244" s="288"/>
      <c r="I244" s="289"/>
      <c r="J244" s="290"/>
      <c r="K244" s="291"/>
      <c r="O244" s="292">
        <v>1</v>
      </c>
    </row>
    <row r="245" spans="1:80">
      <c r="A245" s="293">
        <v>78</v>
      </c>
      <c r="B245" s="294" t="s">
        <v>833</v>
      </c>
      <c r="C245" s="295" t="s">
        <v>834</v>
      </c>
      <c r="D245" s="296" t="s">
        <v>176</v>
      </c>
      <c r="E245" s="297">
        <v>0.9</v>
      </c>
      <c r="F245" s="297">
        <v>0</v>
      </c>
      <c r="G245" s="298">
        <f>E245*F245</f>
        <v>0</v>
      </c>
      <c r="H245" s="299">
        <v>8.0000000000000007E-5</v>
      </c>
      <c r="I245" s="300">
        <f>E245*H245</f>
        <v>7.2000000000000002E-5</v>
      </c>
      <c r="J245" s="299">
        <v>0</v>
      </c>
      <c r="K245" s="300">
        <f>E245*J245</f>
        <v>0</v>
      </c>
      <c r="O245" s="292">
        <v>2</v>
      </c>
      <c r="AA245" s="261">
        <v>1</v>
      </c>
      <c r="AB245" s="261">
        <v>7</v>
      </c>
      <c r="AC245" s="261">
        <v>7</v>
      </c>
      <c r="AZ245" s="261">
        <v>2</v>
      </c>
      <c r="BA245" s="261">
        <f>IF(AZ245=1,G245,0)</f>
        <v>0</v>
      </c>
      <c r="BB245" s="261">
        <f>IF(AZ245=2,G245,0)</f>
        <v>0</v>
      </c>
      <c r="BC245" s="261">
        <f>IF(AZ245=3,G245,0)</f>
        <v>0</v>
      </c>
      <c r="BD245" s="261">
        <f>IF(AZ245=4,G245,0)</f>
        <v>0</v>
      </c>
      <c r="BE245" s="261">
        <f>IF(AZ245=5,G245,0)</f>
        <v>0</v>
      </c>
      <c r="CA245" s="292">
        <v>1</v>
      </c>
      <c r="CB245" s="292">
        <v>7</v>
      </c>
    </row>
    <row r="246" spans="1:80">
      <c r="A246" s="301"/>
      <c r="B246" s="302"/>
      <c r="C246" s="303" t="s">
        <v>785</v>
      </c>
      <c r="D246" s="304"/>
      <c r="E246" s="304"/>
      <c r="F246" s="304"/>
      <c r="G246" s="305"/>
      <c r="I246" s="306"/>
      <c r="K246" s="306"/>
      <c r="L246" s="307" t="s">
        <v>785</v>
      </c>
      <c r="O246" s="292">
        <v>3</v>
      </c>
    </row>
    <row r="247" spans="1:80">
      <c r="A247" s="301"/>
      <c r="B247" s="308"/>
      <c r="C247" s="309" t="s">
        <v>835</v>
      </c>
      <c r="D247" s="310"/>
      <c r="E247" s="311">
        <v>0.9</v>
      </c>
      <c r="F247" s="312"/>
      <c r="G247" s="313"/>
      <c r="H247" s="314"/>
      <c r="I247" s="306"/>
      <c r="J247" s="315"/>
      <c r="K247" s="306"/>
      <c r="M247" s="307" t="s">
        <v>835</v>
      </c>
      <c r="O247" s="292"/>
    </row>
    <row r="248" spans="1:80">
      <c r="A248" s="293">
        <v>79</v>
      </c>
      <c r="B248" s="294" t="s">
        <v>836</v>
      </c>
      <c r="C248" s="295" t="s">
        <v>837</v>
      </c>
      <c r="D248" s="296" t="s">
        <v>176</v>
      </c>
      <c r="E248" s="297">
        <v>1.08</v>
      </c>
      <c r="F248" s="297">
        <v>0</v>
      </c>
      <c r="G248" s="298">
        <f>E248*F248</f>
        <v>0</v>
      </c>
      <c r="H248" s="299">
        <v>5.5000000000000003E-4</v>
      </c>
      <c r="I248" s="300">
        <f>E248*H248</f>
        <v>5.9400000000000013E-4</v>
      </c>
      <c r="J248" s="299"/>
      <c r="K248" s="300">
        <f>E248*J248</f>
        <v>0</v>
      </c>
      <c r="O248" s="292">
        <v>2</v>
      </c>
      <c r="AA248" s="261">
        <v>3</v>
      </c>
      <c r="AB248" s="261">
        <v>1</v>
      </c>
      <c r="AC248" s="261">
        <v>28323117</v>
      </c>
      <c r="AZ248" s="261">
        <v>2</v>
      </c>
      <c r="BA248" s="261">
        <f>IF(AZ248=1,G248,0)</f>
        <v>0</v>
      </c>
      <c r="BB248" s="261">
        <f>IF(AZ248=2,G248,0)</f>
        <v>0</v>
      </c>
      <c r="BC248" s="261">
        <f>IF(AZ248=3,G248,0)</f>
        <v>0</v>
      </c>
      <c r="BD248" s="261">
        <f>IF(AZ248=4,G248,0)</f>
        <v>0</v>
      </c>
      <c r="BE248" s="261">
        <f>IF(AZ248=5,G248,0)</f>
        <v>0</v>
      </c>
      <c r="CA248" s="292">
        <v>3</v>
      </c>
      <c r="CB248" s="292">
        <v>1</v>
      </c>
    </row>
    <row r="249" spans="1:80">
      <c r="A249" s="301"/>
      <c r="B249" s="308"/>
      <c r="C249" s="309" t="s">
        <v>838</v>
      </c>
      <c r="D249" s="310"/>
      <c r="E249" s="311">
        <v>1.08</v>
      </c>
      <c r="F249" s="312"/>
      <c r="G249" s="313"/>
      <c r="H249" s="314"/>
      <c r="I249" s="306"/>
      <c r="J249" s="315"/>
      <c r="K249" s="306"/>
      <c r="M249" s="307" t="s">
        <v>838</v>
      </c>
      <c r="O249" s="292"/>
    </row>
    <row r="250" spans="1:80">
      <c r="A250" s="293">
        <v>80</v>
      </c>
      <c r="B250" s="294" t="s">
        <v>839</v>
      </c>
      <c r="C250" s="295" t="s">
        <v>840</v>
      </c>
      <c r="D250" s="296" t="s">
        <v>12</v>
      </c>
      <c r="E250" s="297"/>
      <c r="F250" s="297">
        <v>0</v>
      </c>
      <c r="G250" s="298">
        <f>E250*F250</f>
        <v>0</v>
      </c>
      <c r="H250" s="299">
        <v>0</v>
      </c>
      <c r="I250" s="300">
        <f>E250*H250</f>
        <v>0</v>
      </c>
      <c r="J250" s="299"/>
      <c r="K250" s="300">
        <f>E250*J250</f>
        <v>0</v>
      </c>
      <c r="O250" s="292">
        <v>2</v>
      </c>
      <c r="AA250" s="261">
        <v>7</v>
      </c>
      <c r="AB250" s="261">
        <v>1002</v>
      </c>
      <c r="AC250" s="261">
        <v>5</v>
      </c>
      <c r="AZ250" s="261">
        <v>2</v>
      </c>
      <c r="BA250" s="261">
        <f>IF(AZ250=1,G250,0)</f>
        <v>0</v>
      </c>
      <c r="BB250" s="261">
        <f>IF(AZ250=2,G250,0)</f>
        <v>0</v>
      </c>
      <c r="BC250" s="261">
        <f>IF(AZ250=3,G250,0)</f>
        <v>0</v>
      </c>
      <c r="BD250" s="261">
        <f>IF(AZ250=4,G250,0)</f>
        <v>0</v>
      </c>
      <c r="BE250" s="261">
        <f>IF(AZ250=5,G250,0)</f>
        <v>0</v>
      </c>
      <c r="CA250" s="292">
        <v>7</v>
      </c>
      <c r="CB250" s="292">
        <v>1002</v>
      </c>
    </row>
    <row r="251" spans="1:80">
      <c r="A251" s="316"/>
      <c r="B251" s="317" t="s">
        <v>99</v>
      </c>
      <c r="C251" s="318" t="s">
        <v>832</v>
      </c>
      <c r="D251" s="319"/>
      <c r="E251" s="320"/>
      <c r="F251" s="321"/>
      <c r="G251" s="322">
        <f>SUM(G244:G250)</f>
        <v>0</v>
      </c>
      <c r="H251" s="323"/>
      <c r="I251" s="324">
        <f>SUM(I244:I250)</f>
        <v>6.6600000000000014E-4</v>
      </c>
      <c r="J251" s="323"/>
      <c r="K251" s="324">
        <f>SUM(K244:K250)</f>
        <v>0</v>
      </c>
      <c r="O251" s="292">
        <v>4</v>
      </c>
      <c r="BA251" s="325">
        <f>SUM(BA244:BA250)</f>
        <v>0</v>
      </c>
      <c r="BB251" s="325">
        <f>SUM(BB244:BB250)</f>
        <v>0</v>
      </c>
      <c r="BC251" s="325">
        <f>SUM(BC244:BC250)</f>
        <v>0</v>
      </c>
      <c r="BD251" s="325">
        <f>SUM(BD244:BD250)</f>
        <v>0</v>
      </c>
      <c r="BE251" s="325">
        <f>SUM(BE244:BE250)</f>
        <v>0</v>
      </c>
    </row>
    <row r="252" spans="1:80">
      <c r="A252" s="282" t="s">
        <v>97</v>
      </c>
      <c r="B252" s="283" t="s">
        <v>435</v>
      </c>
      <c r="C252" s="284" t="s">
        <v>436</v>
      </c>
      <c r="D252" s="285"/>
      <c r="E252" s="286"/>
      <c r="F252" s="286"/>
      <c r="G252" s="287"/>
      <c r="H252" s="288"/>
      <c r="I252" s="289"/>
      <c r="J252" s="290"/>
      <c r="K252" s="291"/>
      <c r="O252" s="292">
        <v>1</v>
      </c>
    </row>
    <row r="253" spans="1:80">
      <c r="A253" s="293">
        <v>81</v>
      </c>
      <c r="B253" s="294" t="s">
        <v>438</v>
      </c>
      <c r="C253" s="295" t="s">
        <v>504</v>
      </c>
      <c r="D253" s="296" t="s">
        <v>98</v>
      </c>
      <c r="E253" s="297">
        <v>2</v>
      </c>
      <c r="F253" s="297">
        <v>0</v>
      </c>
      <c r="G253" s="298">
        <f>E253*F253</f>
        <v>0</v>
      </c>
      <c r="H253" s="299">
        <v>2.0000000000000001E-4</v>
      </c>
      <c r="I253" s="300">
        <f>E253*H253</f>
        <v>4.0000000000000002E-4</v>
      </c>
      <c r="J253" s="299">
        <v>0</v>
      </c>
      <c r="K253" s="300">
        <f>E253*J253</f>
        <v>0</v>
      </c>
      <c r="O253" s="292">
        <v>2</v>
      </c>
      <c r="AA253" s="261">
        <v>1</v>
      </c>
      <c r="AB253" s="261">
        <v>7</v>
      </c>
      <c r="AC253" s="261">
        <v>7</v>
      </c>
      <c r="AZ253" s="261">
        <v>2</v>
      </c>
      <c r="BA253" s="261">
        <f>IF(AZ253=1,G253,0)</f>
        <v>0</v>
      </c>
      <c r="BB253" s="261">
        <f>IF(AZ253=2,G253,0)</f>
        <v>0</v>
      </c>
      <c r="BC253" s="261">
        <f>IF(AZ253=3,G253,0)</f>
        <v>0</v>
      </c>
      <c r="BD253" s="261">
        <f>IF(AZ253=4,G253,0)</f>
        <v>0</v>
      </c>
      <c r="BE253" s="261">
        <f>IF(AZ253=5,G253,0)</f>
        <v>0</v>
      </c>
      <c r="CA253" s="292">
        <v>1</v>
      </c>
      <c r="CB253" s="292">
        <v>7</v>
      </c>
    </row>
    <row r="254" spans="1:80">
      <c r="A254" s="316"/>
      <c r="B254" s="317" t="s">
        <v>99</v>
      </c>
      <c r="C254" s="318" t="s">
        <v>437</v>
      </c>
      <c r="D254" s="319"/>
      <c r="E254" s="320"/>
      <c r="F254" s="321"/>
      <c r="G254" s="322">
        <f>SUM(G252:G253)</f>
        <v>0</v>
      </c>
      <c r="H254" s="323"/>
      <c r="I254" s="324">
        <f>SUM(I252:I253)</f>
        <v>4.0000000000000002E-4</v>
      </c>
      <c r="J254" s="323"/>
      <c r="K254" s="324">
        <f>SUM(K252:K253)</f>
        <v>0</v>
      </c>
      <c r="O254" s="292">
        <v>4</v>
      </c>
      <c r="BA254" s="325">
        <f>SUM(BA252:BA253)</f>
        <v>0</v>
      </c>
      <c r="BB254" s="325">
        <f>SUM(BB252:BB253)</f>
        <v>0</v>
      </c>
      <c r="BC254" s="325">
        <f>SUM(BC252:BC253)</f>
        <v>0</v>
      </c>
      <c r="BD254" s="325">
        <f>SUM(BD252:BD253)</f>
        <v>0</v>
      </c>
      <c r="BE254" s="325">
        <f>SUM(BE252:BE253)</f>
        <v>0</v>
      </c>
    </row>
    <row r="255" spans="1:80">
      <c r="A255" s="282" t="s">
        <v>97</v>
      </c>
      <c r="B255" s="283" t="s">
        <v>440</v>
      </c>
      <c r="C255" s="284" t="s">
        <v>441</v>
      </c>
      <c r="D255" s="285"/>
      <c r="E255" s="286"/>
      <c r="F255" s="286"/>
      <c r="G255" s="287"/>
      <c r="H255" s="288"/>
      <c r="I255" s="289"/>
      <c r="J255" s="290"/>
      <c r="K255" s="291"/>
      <c r="O255" s="292">
        <v>1</v>
      </c>
    </row>
    <row r="256" spans="1:80">
      <c r="A256" s="293">
        <v>82</v>
      </c>
      <c r="B256" s="294" t="s">
        <v>443</v>
      </c>
      <c r="C256" s="295" t="s">
        <v>841</v>
      </c>
      <c r="D256" s="296" t="s">
        <v>445</v>
      </c>
      <c r="E256" s="297">
        <v>1</v>
      </c>
      <c r="F256" s="297">
        <v>0</v>
      </c>
      <c r="G256" s="298">
        <f>E256*F256</f>
        <v>0</v>
      </c>
      <c r="H256" s="299">
        <v>0</v>
      </c>
      <c r="I256" s="300">
        <f>E256*H256</f>
        <v>0</v>
      </c>
      <c r="J256" s="299">
        <v>0</v>
      </c>
      <c r="K256" s="300">
        <f>E256*J256</f>
        <v>0</v>
      </c>
      <c r="O256" s="292">
        <v>2</v>
      </c>
      <c r="AA256" s="261">
        <v>1</v>
      </c>
      <c r="AB256" s="261">
        <v>9</v>
      </c>
      <c r="AC256" s="261">
        <v>9</v>
      </c>
      <c r="AZ256" s="261">
        <v>4</v>
      </c>
      <c r="BA256" s="261">
        <f>IF(AZ256=1,G256,0)</f>
        <v>0</v>
      </c>
      <c r="BB256" s="261">
        <f>IF(AZ256=2,G256,0)</f>
        <v>0</v>
      </c>
      <c r="BC256" s="261">
        <f>IF(AZ256=3,G256,0)</f>
        <v>0</v>
      </c>
      <c r="BD256" s="261">
        <f>IF(AZ256=4,G256,0)</f>
        <v>0</v>
      </c>
      <c r="BE256" s="261">
        <f>IF(AZ256=5,G256,0)</f>
        <v>0</v>
      </c>
      <c r="CA256" s="292">
        <v>1</v>
      </c>
      <c r="CB256" s="292">
        <v>9</v>
      </c>
    </row>
    <row r="257" spans="1:80">
      <c r="A257" s="301"/>
      <c r="B257" s="302"/>
      <c r="C257" s="303" t="s">
        <v>842</v>
      </c>
      <c r="D257" s="304"/>
      <c r="E257" s="304"/>
      <c r="F257" s="304"/>
      <c r="G257" s="305"/>
      <c r="I257" s="306"/>
      <c r="K257" s="306"/>
      <c r="L257" s="307" t="s">
        <v>842</v>
      </c>
      <c r="O257" s="292">
        <v>3</v>
      </c>
    </row>
    <row r="258" spans="1:80">
      <c r="A258" s="316"/>
      <c r="B258" s="317" t="s">
        <v>99</v>
      </c>
      <c r="C258" s="318" t="s">
        <v>442</v>
      </c>
      <c r="D258" s="319"/>
      <c r="E258" s="320"/>
      <c r="F258" s="321"/>
      <c r="G258" s="322">
        <f>SUM(G255:G257)</f>
        <v>0</v>
      </c>
      <c r="H258" s="323"/>
      <c r="I258" s="324">
        <f>SUM(I255:I257)</f>
        <v>0</v>
      </c>
      <c r="J258" s="323"/>
      <c r="K258" s="324">
        <f>SUM(K255:K257)</f>
        <v>0</v>
      </c>
      <c r="O258" s="292">
        <v>4</v>
      </c>
      <c r="BA258" s="325">
        <f>SUM(BA255:BA257)</f>
        <v>0</v>
      </c>
      <c r="BB258" s="325">
        <f>SUM(BB255:BB257)</f>
        <v>0</v>
      </c>
      <c r="BC258" s="325">
        <f>SUM(BC255:BC257)</f>
        <v>0</v>
      </c>
      <c r="BD258" s="325">
        <f>SUM(BD255:BD257)</f>
        <v>0</v>
      </c>
      <c r="BE258" s="325">
        <f>SUM(BE255:BE257)</f>
        <v>0</v>
      </c>
    </row>
    <row r="259" spans="1:80">
      <c r="A259" s="282" t="s">
        <v>97</v>
      </c>
      <c r="B259" s="283" t="s">
        <v>447</v>
      </c>
      <c r="C259" s="284" t="s">
        <v>448</v>
      </c>
      <c r="D259" s="285"/>
      <c r="E259" s="286"/>
      <c r="F259" s="286"/>
      <c r="G259" s="287"/>
      <c r="H259" s="288"/>
      <c r="I259" s="289"/>
      <c r="J259" s="290"/>
      <c r="K259" s="291"/>
      <c r="O259" s="292">
        <v>1</v>
      </c>
    </row>
    <row r="260" spans="1:80">
      <c r="A260" s="293">
        <v>83</v>
      </c>
      <c r="B260" s="294" t="s">
        <v>450</v>
      </c>
      <c r="C260" s="295" t="s">
        <v>451</v>
      </c>
      <c r="D260" s="296" t="s">
        <v>324</v>
      </c>
      <c r="E260" s="297">
        <v>11.1462</v>
      </c>
      <c r="F260" s="297">
        <v>0</v>
      </c>
      <c r="G260" s="298">
        <f>E260*F260</f>
        <v>0</v>
      </c>
      <c r="H260" s="299">
        <v>0</v>
      </c>
      <c r="I260" s="300">
        <f>E260*H260</f>
        <v>0</v>
      </c>
      <c r="J260" s="299"/>
      <c r="K260" s="300">
        <f>E260*J260</f>
        <v>0</v>
      </c>
      <c r="O260" s="292">
        <v>2</v>
      </c>
      <c r="AA260" s="261">
        <v>8</v>
      </c>
      <c r="AB260" s="261">
        <v>0</v>
      </c>
      <c r="AC260" s="261">
        <v>3</v>
      </c>
      <c r="AZ260" s="261">
        <v>1</v>
      </c>
      <c r="BA260" s="261">
        <f>IF(AZ260=1,G260,0)</f>
        <v>0</v>
      </c>
      <c r="BB260" s="261">
        <f>IF(AZ260=2,G260,0)</f>
        <v>0</v>
      </c>
      <c r="BC260" s="261">
        <f>IF(AZ260=3,G260,0)</f>
        <v>0</v>
      </c>
      <c r="BD260" s="261">
        <f>IF(AZ260=4,G260,0)</f>
        <v>0</v>
      </c>
      <c r="BE260" s="261">
        <f>IF(AZ260=5,G260,0)</f>
        <v>0</v>
      </c>
      <c r="CA260" s="292">
        <v>8</v>
      </c>
      <c r="CB260" s="292">
        <v>0</v>
      </c>
    </row>
    <row r="261" spans="1:80">
      <c r="A261" s="293">
        <v>84</v>
      </c>
      <c r="B261" s="294" t="s">
        <v>452</v>
      </c>
      <c r="C261" s="295" t="s">
        <v>453</v>
      </c>
      <c r="D261" s="296" t="s">
        <v>324</v>
      </c>
      <c r="E261" s="297">
        <v>100.3158</v>
      </c>
      <c r="F261" s="297">
        <v>0</v>
      </c>
      <c r="G261" s="298">
        <f>E261*F261</f>
        <v>0</v>
      </c>
      <c r="H261" s="299">
        <v>0</v>
      </c>
      <c r="I261" s="300">
        <f>E261*H261</f>
        <v>0</v>
      </c>
      <c r="J261" s="299"/>
      <c r="K261" s="300">
        <f>E261*J261</f>
        <v>0</v>
      </c>
      <c r="O261" s="292">
        <v>2</v>
      </c>
      <c r="AA261" s="261">
        <v>8</v>
      </c>
      <c r="AB261" s="261">
        <v>0</v>
      </c>
      <c r="AC261" s="261">
        <v>3</v>
      </c>
      <c r="AZ261" s="261">
        <v>1</v>
      </c>
      <c r="BA261" s="261">
        <f>IF(AZ261=1,G261,0)</f>
        <v>0</v>
      </c>
      <c r="BB261" s="261">
        <f>IF(AZ261=2,G261,0)</f>
        <v>0</v>
      </c>
      <c r="BC261" s="261">
        <f>IF(AZ261=3,G261,0)</f>
        <v>0</v>
      </c>
      <c r="BD261" s="261">
        <f>IF(AZ261=4,G261,0)</f>
        <v>0</v>
      </c>
      <c r="BE261" s="261">
        <f>IF(AZ261=5,G261,0)</f>
        <v>0</v>
      </c>
      <c r="CA261" s="292">
        <v>8</v>
      </c>
      <c r="CB261" s="292">
        <v>0</v>
      </c>
    </row>
    <row r="262" spans="1:80">
      <c r="A262" s="301"/>
      <c r="B262" s="302"/>
      <c r="C262" s="303"/>
      <c r="D262" s="304"/>
      <c r="E262" s="304"/>
      <c r="F262" s="304"/>
      <c r="G262" s="305"/>
      <c r="I262" s="306"/>
      <c r="K262" s="306"/>
      <c r="L262" s="307"/>
      <c r="O262" s="292">
        <v>3</v>
      </c>
    </row>
    <row r="263" spans="1:80">
      <c r="A263" s="293">
        <v>85</v>
      </c>
      <c r="B263" s="294" t="s">
        <v>454</v>
      </c>
      <c r="C263" s="295" t="s">
        <v>455</v>
      </c>
      <c r="D263" s="296" t="s">
        <v>324</v>
      </c>
      <c r="E263" s="297">
        <v>11.1462</v>
      </c>
      <c r="F263" s="297">
        <v>0</v>
      </c>
      <c r="G263" s="298">
        <f>E263*F263</f>
        <v>0</v>
      </c>
      <c r="H263" s="299">
        <v>0</v>
      </c>
      <c r="I263" s="300">
        <f>E263*H263</f>
        <v>0</v>
      </c>
      <c r="J263" s="299"/>
      <c r="K263" s="300">
        <f>E263*J263</f>
        <v>0</v>
      </c>
      <c r="O263" s="292">
        <v>2</v>
      </c>
      <c r="AA263" s="261">
        <v>8</v>
      </c>
      <c r="AB263" s="261">
        <v>0</v>
      </c>
      <c r="AC263" s="261">
        <v>3</v>
      </c>
      <c r="AZ263" s="261">
        <v>1</v>
      </c>
      <c r="BA263" s="261">
        <f>IF(AZ263=1,G263,0)</f>
        <v>0</v>
      </c>
      <c r="BB263" s="261">
        <f>IF(AZ263=2,G263,0)</f>
        <v>0</v>
      </c>
      <c r="BC263" s="261">
        <f>IF(AZ263=3,G263,0)</f>
        <v>0</v>
      </c>
      <c r="BD263" s="261">
        <f>IF(AZ263=4,G263,0)</f>
        <v>0</v>
      </c>
      <c r="BE263" s="261">
        <f>IF(AZ263=5,G263,0)</f>
        <v>0</v>
      </c>
      <c r="CA263" s="292">
        <v>8</v>
      </c>
      <c r="CB263" s="292">
        <v>0</v>
      </c>
    </row>
    <row r="264" spans="1:80">
      <c r="A264" s="316"/>
      <c r="B264" s="317" t="s">
        <v>99</v>
      </c>
      <c r="C264" s="318" t="s">
        <v>449</v>
      </c>
      <c r="D264" s="319"/>
      <c r="E264" s="320"/>
      <c r="F264" s="321"/>
      <c r="G264" s="322">
        <f>SUM(G259:G263)</f>
        <v>0</v>
      </c>
      <c r="H264" s="323"/>
      <c r="I264" s="324">
        <f>SUM(I259:I263)</f>
        <v>0</v>
      </c>
      <c r="J264" s="323"/>
      <c r="K264" s="324">
        <f>SUM(K259:K263)</f>
        <v>0</v>
      </c>
      <c r="O264" s="292">
        <v>4</v>
      </c>
      <c r="BA264" s="325">
        <f>SUM(BA259:BA263)</f>
        <v>0</v>
      </c>
      <c r="BB264" s="325">
        <f>SUM(BB259:BB263)</f>
        <v>0</v>
      </c>
      <c r="BC264" s="325">
        <f>SUM(BC259:BC263)</f>
        <v>0</v>
      </c>
      <c r="BD264" s="325">
        <f>SUM(BD259:BD263)</f>
        <v>0</v>
      </c>
      <c r="BE264" s="325">
        <f>SUM(BE259:BE263)</f>
        <v>0</v>
      </c>
    </row>
    <row r="265" spans="1:80">
      <c r="E265" s="261"/>
    </row>
    <row r="266" spans="1:80">
      <c r="E266" s="261"/>
    </row>
    <row r="267" spans="1:80">
      <c r="E267" s="261"/>
    </row>
    <row r="268" spans="1:80">
      <c r="E268" s="261"/>
    </row>
    <row r="269" spans="1:80">
      <c r="E269" s="261"/>
    </row>
    <row r="270" spans="1:80">
      <c r="E270" s="261"/>
    </row>
    <row r="271" spans="1:80">
      <c r="E271" s="261"/>
    </row>
    <row r="272" spans="1:80">
      <c r="E272" s="261"/>
    </row>
    <row r="273" spans="1:7">
      <c r="E273" s="261"/>
    </row>
    <row r="274" spans="1:7">
      <c r="E274" s="261"/>
    </row>
    <row r="275" spans="1:7">
      <c r="E275" s="261"/>
    </row>
    <row r="276" spans="1:7">
      <c r="E276" s="261"/>
    </row>
    <row r="277" spans="1:7">
      <c r="E277" s="261"/>
    </row>
    <row r="278" spans="1:7">
      <c r="E278" s="261"/>
    </row>
    <row r="279" spans="1:7">
      <c r="E279" s="261"/>
    </row>
    <row r="280" spans="1:7">
      <c r="E280" s="261"/>
    </row>
    <row r="281" spans="1:7">
      <c r="E281" s="261"/>
    </row>
    <row r="282" spans="1:7">
      <c r="E282" s="261"/>
    </row>
    <row r="283" spans="1:7">
      <c r="E283" s="261"/>
    </row>
    <row r="284" spans="1:7">
      <c r="E284" s="261"/>
    </row>
    <row r="285" spans="1:7">
      <c r="E285" s="261"/>
    </row>
    <row r="286" spans="1:7">
      <c r="E286" s="261"/>
    </row>
    <row r="287" spans="1:7">
      <c r="E287" s="261"/>
    </row>
    <row r="288" spans="1:7">
      <c r="A288" s="315"/>
      <c r="B288" s="315"/>
      <c r="C288" s="315"/>
      <c r="D288" s="315"/>
      <c r="E288" s="315"/>
      <c r="F288" s="315"/>
      <c r="G288" s="315"/>
    </row>
    <row r="289" spans="1:7">
      <c r="A289" s="315"/>
      <c r="B289" s="315"/>
      <c r="C289" s="315"/>
      <c r="D289" s="315"/>
      <c r="E289" s="315"/>
      <c r="F289" s="315"/>
      <c r="G289" s="315"/>
    </row>
    <row r="290" spans="1:7">
      <c r="A290" s="315"/>
      <c r="B290" s="315"/>
      <c r="C290" s="315"/>
      <c r="D290" s="315"/>
      <c r="E290" s="315"/>
      <c r="F290" s="315"/>
      <c r="G290" s="315"/>
    </row>
    <row r="291" spans="1:7">
      <c r="A291" s="315"/>
      <c r="B291" s="315"/>
      <c r="C291" s="315"/>
      <c r="D291" s="315"/>
      <c r="E291" s="315"/>
      <c r="F291" s="315"/>
      <c r="G291" s="315"/>
    </row>
    <row r="292" spans="1:7">
      <c r="E292" s="261"/>
    </row>
    <row r="293" spans="1:7">
      <c r="E293" s="261"/>
    </row>
    <row r="294" spans="1:7">
      <c r="E294" s="261"/>
    </row>
    <row r="295" spans="1:7">
      <c r="E295" s="261"/>
    </row>
    <row r="296" spans="1:7">
      <c r="E296" s="261"/>
    </row>
    <row r="297" spans="1:7">
      <c r="E297" s="261"/>
    </row>
    <row r="298" spans="1:7">
      <c r="E298" s="261"/>
    </row>
    <row r="299" spans="1:7">
      <c r="E299" s="261"/>
    </row>
    <row r="300" spans="1:7">
      <c r="E300" s="261"/>
    </row>
    <row r="301" spans="1:7">
      <c r="E301" s="261"/>
    </row>
    <row r="302" spans="1:7">
      <c r="E302" s="261"/>
    </row>
    <row r="303" spans="1:7">
      <c r="E303" s="261"/>
    </row>
    <row r="304" spans="1:7">
      <c r="E304" s="261"/>
    </row>
    <row r="305" spans="5:5">
      <c r="E305" s="261"/>
    </row>
    <row r="306" spans="5:5">
      <c r="E306" s="261"/>
    </row>
    <row r="307" spans="5:5">
      <c r="E307" s="261"/>
    </row>
    <row r="308" spans="5:5">
      <c r="E308" s="261"/>
    </row>
    <row r="309" spans="5:5">
      <c r="E309" s="261"/>
    </row>
    <row r="310" spans="5:5">
      <c r="E310" s="261"/>
    </row>
    <row r="311" spans="5:5">
      <c r="E311" s="261"/>
    </row>
    <row r="312" spans="5:5">
      <c r="E312" s="261"/>
    </row>
    <row r="313" spans="5:5">
      <c r="E313" s="261"/>
    </row>
    <row r="314" spans="5:5">
      <c r="E314" s="261"/>
    </row>
    <row r="315" spans="5:5">
      <c r="E315" s="261"/>
    </row>
    <row r="316" spans="5:5">
      <c r="E316" s="261"/>
    </row>
    <row r="317" spans="5:5">
      <c r="E317" s="261"/>
    </row>
    <row r="318" spans="5:5">
      <c r="E318" s="261"/>
    </row>
    <row r="319" spans="5:5">
      <c r="E319" s="261"/>
    </row>
    <row r="320" spans="5:5">
      <c r="E320" s="261"/>
    </row>
    <row r="321" spans="1:7">
      <c r="E321" s="261"/>
    </row>
    <row r="322" spans="1:7">
      <c r="E322" s="261"/>
    </row>
    <row r="323" spans="1:7">
      <c r="A323" s="326"/>
      <c r="B323" s="326"/>
    </row>
    <row r="324" spans="1:7">
      <c r="A324" s="315"/>
      <c r="B324" s="315"/>
      <c r="C324" s="327"/>
      <c r="D324" s="327"/>
      <c r="E324" s="328"/>
      <c r="F324" s="327"/>
      <c r="G324" s="329"/>
    </row>
    <row r="325" spans="1:7">
      <c r="A325" s="330"/>
      <c r="B325" s="330"/>
      <c r="C325" s="315"/>
      <c r="D325" s="315"/>
      <c r="E325" s="331"/>
      <c r="F325" s="315"/>
      <c r="G325" s="315"/>
    </row>
    <row r="326" spans="1:7">
      <c r="A326" s="315"/>
      <c r="B326" s="315"/>
      <c r="C326" s="315"/>
      <c r="D326" s="315"/>
      <c r="E326" s="331"/>
      <c r="F326" s="315"/>
      <c r="G326" s="315"/>
    </row>
    <row r="327" spans="1:7">
      <c r="A327" s="315"/>
      <c r="B327" s="315"/>
      <c r="C327" s="315"/>
      <c r="D327" s="315"/>
      <c r="E327" s="331"/>
      <c r="F327" s="315"/>
      <c r="G327" s="315"/>
    </row>
    <row r="328" spans="1:7">
      <c r="A328" s="315"/>
      <c r="B328" s="315"/>
      <c r="C328" s="315"/>
      <c r="D328" s="315"/>
      <c r="E328" s="331"/>
      <c r="F328" s="315"/>
      <c r="G328" s="315"/>
    </row>
    <row r="329" spans="1:7">
      <c r="A329" s="315"/>
      <c r="B329" s="315"/>
      <c r="C329" s="315"/>
      <c r="D329" s="315"/>
      <c r="E329" s="331"/>
      <c r="F329" s="315"/>
      <c r="G329" s="315"/>
    </row>
    <row r="330" spans="1:7">
      <c r="A330" s="315"/>
      <c r="B330" s="315"/>
      <c r="C330" s="315"/>
      <c r="D330" s="315"/>
      <c r="E330" s="331"/>
      <c r="F330" s="315"/>
      <c r="G330" s="315"/>
    </row>
    <row r="331" spans="1:7">
      <c r="A331" s="315"/>
      <c r="B331" s="315"/>
      <c r="C331" s="315"/>
      <c r="D331" s="315"/>
      <c r="E331" s="331"/>
      <c r="F331" s="315"/>
      <c r="G331" s="315"/>
    </row>
    <row r="332" spans="1:7">
      <c r="A332" s="315"/>
      <c r="B332" s="315"/>
      <c r="C332" s="315"/>
      <c r="D332" s="315"/>
      <c r="E332" s="331"/>
      <c r="F332" s="315"/>
      <c r="G332" s="315"/>
    </row>
    <row r="333" spans="1:7">
      <c r="A333" s="315"/>
      <c r="B333" s="315"/>
      <c r="C333" s="315"/>
      <c r="D333" s="315"/>
      <c r="E333" s="331"/>
      <c r="F333" s="315"/>
      <c r="G333" s="315"/>
    </row>
    <row r="334" spans="1:7">
      <c r="A334" s="315"/>
      <c r="B334" s="315"/>
      <c r="C334" s="315"/>
      <c r="D334" s="315"/>
      <c r="E334" s="331"/>
      <c r="F334" s="315"/>
      <c r="G334" s="315"/>
    </row>
    <row r="335" spans="1:7">
      <c r="A335" s="315"/>
      <c r="B335" s="315"/>
      <c r="C335" s="315"/>
      <c r="D335" s="315"/>
      <c r="E335" s="331"/>
      <c r="F335" s="315"/>
      <c r="G335" s="315"/>
    </row>
    <row r="336" spans="1:7">
      <c r="A336" s="315"/>
      <c r="B336" s="315"/>
      <c r="C336" s="315"/>
      <c r="D336" s="315"/>
      <c r="E336" s="331"/>
      <c r="F336" s="315"/>
      <c r="G336" s="315"/>
    </row>
    <row r="337" spans="1:7">
      <c r="A337" s="315"/>
      <c r="B337" s="315"/>
      <c r="C337" s="315"/>
      <c r="D337" s="315"/>
      <c r="E337" s="331"/>
      <c r="F337" s="315"/>
      <c r="G337" s="315"/>
    </row>
  </sheetData>
  <mergeCells count="121">
    <mergeCell ref="C262:G262"/>
    <mergeCell ref="C257:G257"/>
    <mergeCell ref="C239:G239"/>
    <mergeCell ref="C246:G246"/>
    <mergeCell ref="C247:D247"/>
    <mergeCell ref="C249:D249"/>
    <mergeCell ref="C232:D232"/>
    <mergeCell ref="C219:D219"/>
    <mergeCell ref="C221:D221"/>
    <mergeCell ref="C223:D223"/>
    <mergeCell ref="C228:G228"/>
    <mergeCell ref="C210:G210"/>
    <mergeCell ref="C211:D211"/>
    <mergeCell ref="C213:G213"/>
    <mergeCell ref="C214:D214"/>
    <mergeCell ref="C216:G216"/>
    <mergeCell ref="C218:D218"/>
    <mergeCell ref="C199:G199"/>
    <mergeCell ref="C200:D200"/>
    <mergeCell ref="C205:D205"/>
    <mergeCell ref="C206:D206"/>
    <mergeCell ref="C207:D207"/>
    <mergeCell ref="C208:D208"/>
    <mergeCell ref="C186:D186"/>
    <mergeCell ref="C187:D187"/>
    <mergeCell ref="C189:D189"/>
    <mergeCell ref="C190:D190"/>
    <mergeCell ref="C194:D194"/>
    <mergeCell ref="C195:D195"/>
    <mergeCell ref="C173:G173"/>
    <mergeCell ref="C177:G177"/>
    <mergeCell ref="C178:G178"/>
    <mergeCell ref="C179:D179"/>
    <mergeCell ref="C181:G181"/>
    <mergeCell ref="C184:D184"/>
    <mergeCell ref="C156:D156"/>
    <mergeCell ref="C160:G160"/>
    <mergeCell ref="C161:D161"/>
    <mergeCell ref="C163:G163"/>
    <mergeCell ref="C165:G165"/>
    <mergeCell ref="C167:G167"/>
    <mergeCell ref="C150:G150"/>
    <mergeCell ref="C151:D151"/>
    <mergeCell ref="C152:D152"/>
    <mergeCell ref="C136:D136"/>
    <mergeCell ref="C138:D138"/>
    <mergeCell ref="C141:G141"/>
    <mergeCell ref="C142:D142"/>
    <mergeCell ref="C146:D146"/>
    <mergeCell ref="C124:G124"/>
    <mergeCell ref="C125:D125"/>
    <mergeCell ref="C127:D127"/>
    <mergeCell ref="C129:G129"/>
    <mergeCell ref="C130:D130"/>
    <mergeCell ref="C132:G132"/>
    <mergeCell ref="C133:D133"/>
    <mergeCell ref="C135:G135"/>
    <mergeCell ref="C118:G118"/>
    <mergeCell ref="C119:D119"/>
    <mergeCell ref="C120:D120"/>
    <mergeCell ref="C104:D104"/>
    <mergeCell ref="C107:G107"/>
    <mergeCell ref="C109:D109"/>
    <mergeCell ref="C111:D111"/>
    <mergeCell ref="C92:D92"/>
    <mergeCell ref="C93:D93"/>
    <mergeCell ref="C94:D94"/>
    <mergeCell ref="C95:D95"/>
    <mergeCell ref="C96:D96"/>
    <mergeCell ref="C97:D97"/>
    <mergeCell ref="C98:D98"/>
    <mergeCell ref="C99:D99"/>
    <mergeCell ref="C76:D76"/>
    <mergeCell ref="C83:D83"/>
    <mergeCell ref="C85:D85"/>
    <mergeCell ref="C86:D86"/>
    <mergeCell ref="C87:D87"/>
    <mergeCell ref="C65:D65"/>
    <mergeCell ref="C68:G68"/>
    <mergeCell ref="C69:D69"/>
    <mergeCell ref="C71:G71"/>
    <mergeCell ref="C72:D72"/>
    <mergeCell ref="C59:D59"/>
    <mergeCell ref="C60:D60"/>
    <mergeCell ref="C61:D61"/>
    <mergeCell ref="C62:D62"/>
    <mergeCell ref="C63:D63"/>
    <mergeCell ref="C64:D64"/>
    <mergeCell ref="C51:D51"/>
    <mergeCell ref="C52:D52"/>
    <mergeCell ref="C53:D53"/>
    <mergeCell ref="C54:D54"/>
    <mergeCell ref="C55:D55"/>
    <mergeCell ref="C56:D56"/>
    <mergeCell ref="C44:D44"/>
    <mergeCell ref="C46:G46"/>
    <mergeCell ref="C47:G47"/>
    <mergeCell ref="C48:G48"/>
    <mergeCell ref="C49:G49"/>
    <mergeCell ref="C50:D50"/>
    <mergeCell ref="C35:G35"/>
    <mergeCell ref="C36:D36"/>
    <mergeCell ref="C38:D38"/>
    <mergeCell ref="C39:D39"/>
    <mergeCell ref="C40:D40"/>
    <mergeCell ref="C41:D41"/>
    <mergeCell ref="C42:D42"/>
    <mergeCell ref="C43:D43"/>
    <mergeCell ref="C20:G20"/>
    <mergeCell ref="C21:D21"/>
    <mergeCell ref="C25:D25"/>
    <mergeCell ref="C27:G27"/>
    <mergeCell ref="C31:D31"/>
    <mergeCell ref="A1:G1"/>
    <mergeCell ref="A3:B3"/>
    <mergeCell ref="A4:B4"/>
    <mergeCell ref="E4:G4"/>
    <mergeCell ref="C11:G11"/>
    <mergeCell ref="C13:G13"/>
    <mergeCell ref="C14:D14"/>
    <mergeCell ref="C18:G18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sheetPr codeName="List29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100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102</v>
      </c>
      <c r="D2" s="105" t="s">
        <v>845</v>
      </c>
      <c r="E2" s="106"/>
      <c r="F2" s="107" t="s">
        <v>33</v>
      </c>
      <c r="G2" s="108"/>
    </row>
    <row r="3" spans="1:57" ht="3" hidden="1" customHeight="1">
      <c r="A3" s="109"/>
      <c r="B3" s="110"/>
      <c r="C3" s="111"/>
      <c r="D3" s="111"/>
      <c r="E3" s="112"/>
      <c r="F3" s="113"/>
      <c r="G3" s="114"/>
    </row>
    <row r="4" spans="1:57" ht="12" customHeight="1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>
      <c r="A5" s="117" t="s">
        <v>844</v>
      </c>
      <c r="B5" s="118"/>
      <c r="C5" s="119" t="s">
        <v>845</v>
      </c>
      <c r="D5" s="120"/>
      <c r="E5" s="118"/>
      <c r="F5" s="113" t="s">
        <v>36</v>
      </c>
      <c r="G5" s="114"/>
    </row>
    <row r="6" spans="1:57" ht="12.95" customHeight="1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>
      <c r="A7" s="124" t="s">
        <v>102</v>
      </c>
      <c r="B7" s="125"/>
      <c r="C7" s="126" t="s">
        <v>103</v>
      </c>
      <c r="D7" s="127"/>
      <c r="E7" s="127"/>
      <c r="F7" s="128" t="s">
        <v>39</v>
      </c>
      <c r="G7" s="122">
        <f>IF(G6=0,,ROUND((F30+F32)/G6,1))</f>
        <v>0</v>
      </c>
    </row>
    <row r="8" spans="1:57">
      <c r="A8" s="129" t="s">
        <v>40</v>
      </c>
      <c r="B8" s="113"/>
      <c r="C8" s="130" t="s">
        <v>166</v>
      </c>
      <c r="D8" s="130"/>
      <c r="E8" s="131"/>
      <c r="F8" s="132" t="s">
        <v>41</v>
      </c>
      <c r="G8" s="133"/>
      <c r="H8" s="134"/>
      <c r="I8" s="135"/>
    </row>
    <row r="9" spans="1:57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>
      <c r="A10" s="129" t="s">
        <v>43</v>
      </c>
      <c r="B10" s="113"/>
      <c r="C10" s="130" t="s">
        <v>165</v>
      </c>
      <c r="D10" s="130"/>
      <c r="E10" s="130"/>
      <c r="F10" s="138"/>
      <c r="G10" s="139"/>
      <c r="H10" s="140"/>
    </row>
    <row r="11" spans="1:57" ht="13.5" customHeight="1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>
      <c r="A15" s="157"/>
      <c r="B15" s="158" t="s">
        <v>51</v>
      </c>
      <c r="C15" s="159">
        <f>'SO 08 42-2019 Rek'!E34</f>
        <v>0</v>
      </c>
      <c r="D15" s="160" t="str">
        <f>'SO 08 42-2019 Rek'!A39</f>
        <v>Ztížené výrobní podmínky</v>
      </c>
      <c r="E15" s="161"/>
      <c r="F15" s="162"/>
      <c r="G15" s="159">
        <f>'SO 08 42-2019 Rek'!I39</f>
        <v>0</v>
      </c>
    </row>
    <row r="16" spans="1:57" ht="15.95" customHeight="1">
      <c r="A16" s="157" t="s">
        <v>52</v>
      </c>
      <c r="B16" s="158" t="s">
        <v>53</v>
      </c>
      <c r="C16" s="159">
        <f>'SO 08 42-2019 Rek'!F34</f>
        <v>0</v>
      </c>
      <c r="D16" s="109" t="str">
        <f>'SO 08 42-2019 Rek'!A40</f>
        <v>Oborová přirážka</v>
      </c>
      <c r="E16" s="163"/>
      <c r="F16" s="164"/>
      <c r="G16" s="159">
        <f>'SO 08 42-2019 Rek'!I40</f>
        <v>0</v>
      </c>
    </row>
    <row r="17" spans="1:7" ht="15.95" customHeight="1">
      <c r="A17" s="157" t="s">
        <v>54</v>
      </c>
      <c r="B17" s="158" t="s">
        <v>55</v>
      </c>
      <c r="C17" s="159">
        <f>'SO 08 42-2019 Rek'!H34</f>
        <v>0</v>
      </c>
      <c r="D17" s="109" t="str">
        <f>'SO 08 42-2019 Rek'!A41</f>
        <v>Přesun stavebních kapacit</v>
      </c>
      <c r="E17" s="163"/>
      <c r="F17" s="164"/>
      <c r="G17" s="159">
        <f>'SO 08 42-2019 Rek'!I41</f>
        <v>0</v>
      </c>
    </row>
    <row r="18" spans="1:7" ht="15.95" customHeight="1">
      <c r="A18" s="165" t="s">
        <v>56</v>
      </c>
      <c r="B18" s="166" t="s">
        <v>57</v>
      </c>
      <c r="C18" s="159">
        <f>'SO 08 42-2019 Rek'!G34</f>
        <v>0</v>
      </c>
      <c r="D18" s="109" t="str">
        <f>'SO 08 42-2019 Rek'!A42</f>
        <v>Mimostaveništní doprava</v>
      </c>
      <c r="E18" s="163"/>
      <c r="F18" s="164"/>
      <c r="G18" s="159">
        <f>'SO 08 42-2019 Rek'!I42</f>
        <v>0</v>
      </c>
    </row>
    <row r="19" spans="1:7" ht="15.95" customHeight="1">
      <c r="A19" s="167" t="s">
        <v>58</v>
      </c>
      <c r="B19" s="158"/>
      <c r="C19" s="159">
        <f>SUM(C15:C18)</f>
        <v>0</v>
      </c>
      <c r="D19" s="109" t="str">
        <f>'SO 08 42-2019 Rek'!A43</f>
        <v>Zařízení staveniště</v>
      </c>
      <c r="E19" s="163"/>
      <c r="F19" s="164"/>
      <c r="G19" s="159">
        <f>'SO 08 42-2019 Rek'!I43</f>
        <v>0</v>
      </c>
    </row>
    <row r="20" spans="1:7" ht="15.95" customHeight="1">
      <c r="A20" s="167"/>
      <c r="B20" s="158"/>
      <c r="C20" s="159"/>
      <c r="D20" s="109" t="str">
        <f>'SO 08 42-2019 Rek'!A44</f>
        <v>Provoz investora</v>
      </c>
      <c r="E20" s="163"/>
      <c r="F20" s="164"/>
      <c r="G20" s="159">
        <f>'SO 08 42-2019 Rek'!I44</f>
        <v>0</v>
      </c>
    </row>
    <row r="21" spans="1:7" ht="15.95" customHeight="1">
      <c r="A21" s="167" t="s">
        <v>29</v>
      </c>
      <c r="B21" s="158"/>
      <c r="C21" s="159">
        <f>'SO 08 42-2019 Rek'!I34</f>
        <v>0</v>
      </c>
      <c r="D21" s="109" t="str">
        <f>'SO 08 42-2019 Rek'!A45</f>
        <v>Kompletační činnost (IČD)</v>
      </c>
      <c r="E21" s="163"/>
      <c r="F21" s="164"/>
      <c r="G21" s="159">
        <f>'SO 08 42-2019 Rek'!I45</f>
        <v>0</v>
      </c>
    </row>
    <row r="22" spans="1:7" ht="15.95" customHeight="1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'SO 08 42-2019 Rek'!H47</f>
        <v>0</v>
      </c>
    </row>
    <row r="24" spans="1:7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>
      <c r="A27" s="168"/>
      <c r="B27" s="184"/>
      <c r="C27" s="180"/>
      <c r="D27" s="137"/>
      <c r="F27" s="181"/>
      <c r="G27" s="182"/>
    </row>
    <row r="28" spans="1:7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>
      <c r="A29" s="168"/>
      <c r="B29" s="137"/>
      <c r="C29" s="186"/>
      <c r="D29" s="187"/>
      <c r="E29" s="186"/>
      <c r="F29" s="137"/>
      <c r="G29" s="182"/>
    </row>
    <row r="30" spans="1:7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sheetPr codeName="List39"/>
  <dimension ref="A1:BE98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05" t="s">
        <v>2</v>
      </c>
      <c r="B1" s="206"/>
      <c r="C1" s="207" t="s">
        <v>104</v>
      </c>
      <c r="D1" s="208"/>
      <c r="E1" s="209"/>
      <c r="F1" s="208"/>
      <c r="G1" s="210" t="s">
        <v>75</v>
      </c>
      <c r="H1" s="211" t="s">
        <v>102</v>
      </c>
      <c r="I1" s="212"/>
    </row>
    <row r="2" spans="1:9" ht="13.5" thickBot="1">
      <c r="A2" s="213" t="s">
        <v>76</v>
      </c>
      <c r="B2" s="214"/>
      <c r="C2" s="215" t="s">
        <v>846</v>
      </c>
      <c r="D2" s="216"/>
      <c r="E2" s="217"/>
      <c r="F2" s="216"/>
      <c r="G2" s="218" t="s">
        <v>845</v>
      </c>
      <c r="H2" s="219"/>
      <c r="I2" s="220"/>
    </row>
    <row r="3" spans="1:9" ht="13.5" thickTop="1">
      <c r="F3" s="137"/>
    </row>
    <row r="4" spans="1:9" ht="19.5" customHeight="1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9" ht="13.5" thickBot="1"/>
    <row r="6" spans="1:9" s="137" customFormat="1" ht="13.5" thickBot="1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9" s="137" customFormat="1">
      <c r="A7" s="332" t="str">
        <f>'SO 08 42-2019 Pol'!B7</f>
        <v>11</v>
      </c>
      <c r="B7" s="70" t="str">
        <f>'SO 08 42-2019 Pol'!C7</f>
        <v>Přípravné a přidružené práce</v>
      </c>
      <c r="D7" s="230"/>
      <c r="E7" s="333">
        <f>'SO 08 42-2019 Pol'!BA25</f>
        <v>0</v>
      </c>
      <c r="F7" s="334">
        <f>'SO 08 42-2019 Pol'!BB25</f>
        <v>0</v>
      </c>
      <c r="G7" s="334">
        <f>'SO 08 42-2019 Pol'!BC25</f>
        <v>0</v>
      </c>
      <c r="H7" s="334">
        <f>'SO 08 42-2019 Pol'!BD25</f>
        <v>0</v>
      </c>
      <c r="I7" s="335">
        <f>'SO 08 42-2019 Pol'!BE25</f>
        <v>0</v>
      </c>
    </row>
    <row r="8" spans="1:9" s="137" customFormat="1">
      <c r="A8" s="332" t="str">
        <f>'SO 08 42-2019 Pol'!B26</f>
        <v>12</v>
      </c>
      <c r="B8" s="70" t="str">
        <f>'SO 08 42-2019 Pol'!C26</f>
        <v>Odkopávky a prokopávky</v>
      </c>
      <c r="D8" s="230"/>
      <c r="E8" s="333">
        <f>'SO 08 42-2019 Pol'!BA32</f>
        <v>0</v>
      </c>
      <c r="F8" s="334">
        <f>'SO 08 42-2019 Pol'!BB32</f>
        <v>0</v>
      </c>
      <c r="G8" s="334">
        <f>'SO 08 42-2019 Pol'!BC32</f>
        <v>0</v>
      </c>
      <c r="H8" s="334">
        <f>'SO 08 42-2019 Pol'!BD32</f>
        <v>0</v>
      </c>
      <c r="I8" s="335">
        <f>'SO 08 42-2019 Pol'!BE32</f>
        <v>0</v>
      </c>
    </row>
    <row r="9" spans="1:9" s="137" customFormat="1">
      <c r="A9" s="332" t="str">
        <f>'SO 08 42-2019 Pol'!B33</f>
        <v>13</v>
      </c>
      <c r="B9" s="70" t="str">
        <f>'SO 08 42-2019 Pol'!C33</f>
        <v>Hloubené vykopávky</v>
      </c>
      <c r="D9" s="230"/>
      <c r="E9" s="333">
        <f>'SO 08 42-2019 Pol'!BA76</f>
        <v>0</v>
      </c>
      <c r="F9" s="334">
        <f>'SO 08 42-2019 Pol'!BB76</f>
        <v>0</v>
      </c>
      <c r="G9" s="334">
        <f>'SO 08 42-2019 Pol'!BC76</f>
        <v>0</v>
      </c>
      <c r="H9" s="334">
        <f>'SO 08 42-2019 Pol'!BD76</f>
        <v>0</v>
      </c>
      <c r="I9" s="335">
        <f>'SO 08 42-2019 Pol'!BE76</f>
        <v>0</v>
      </c>
    </row>
    <row r="10" spans="1:9" s="137" customFormat="1">
      <c r="A10" s="332" t="str">
        <f>'SO 08 42-2019 Pol'!B77</f>
        <v>15</v>
      </c>
      <c r="B10" s="70" t="str">
        <f>'SO 08 42-2019 Pol'!C77</f>
        <v>Roubení</v>
      </c>
      <c r="D10" s="230"/>
      <c r="E10" s="333">
        <f>'SO 08 42-2019 Pol'!BA83</f>
        <v>0</v>
      </c>
      <c r="F10" s="334">
        <f>'SO 08 42-2019 Pol'!BB83</f>
        <v>0</v>
      </c>
      <c r="G10" s="334">
        <f>'SO 08 42-2019 Pol'!BC83</f>
        <v>0</v>
      </c>
      <c r="H10" s="334">
        <f>'SO 08 42-2019 Pol'!BD83</f>
        <v>0</v>
      </c>
      <c r="I10" s="335">
        <f>'SO 08 42-2019 Pol'!BE83</f>
        <v>0</v>
      </c>
    </row>
    <row r="11" spans="1:9" s="137" customFormat="1">
      <c r="A11" s="332" t="str">
        <f>'SO 08 42-2019 Pol'!B84</f>
        <v>16</v>
      </c>
      <c r="B11" s="70" t="str">
        <f>'SO 08 42-2019 Pol'!C84</f>
        <v>Přemístění výkopku</v>
      </c>
      <c r="D11" s="230"/>
      <c r="E11" s="333">
        <f>'SO 08 42-2019 Pol'!BA94</f>
        <v>0</v>
      </c>
      <c r="F11" s="334">
        <f>'SO 08 42-2019 Pol'!BB94</f>
        <v>0</v>
      </c>
      <c r="G11" s="334">
        <f>'SO 08 42-2019 Pol'!BC94</f>
        <v>0</v>
      </c>
      <c r="H11" s="334">
        <f>'SO 08 42-2019 Pol'!BD94</f>
        <v>0</v>
      </c>
      <c r="I11" s="335">
        <f>'SO 08 42-2019 Pol'!BE94</f>
        <v>0</v>
      </c>
    </row>
    <row r="12" spans="1:9" s="137" customFormat="1">
      <c r="A12" s="332" t="str">
        <f>'SO 08 42-2019 Pol'!B95</f>
        <v>17</v>
      </c>
      <c r="B12" s="70" t="str">
        <f>'SO 08 42-2019 Pol'!C95</f>
        <v>Konstrukce ze zemin</v>
      </c>
      <c r="D12" s="230"/>
      <c r="E12" s="333">
        <f>'SO 08 42-2019 Pol'!BA108</f>
        <v>0</v>
      </c>
      <c r="F12" s="334">
        <f>'SO 08 42-2019 Pol'!BB108</f>
        <v>0</v>
      </c>
      <c r="G12" s="334">
        <f>'SO 08 42-2019 Pol'!BC108</f>
        <v>0</v>
      </c>
      <c r="H12" s="334">
        <f>'SO 08 42-2019 Pol'!BD108</f>
        <v>0</v>
      </c>
      <c r="I12" s="335">
        <f>'SO 08 42-2019 Pol'!BE108</f>
        <v>0</v>
      </c>
    </row>
    <row r="13" spans="1:9" s="137" customFormat="1">
      <c r="A13" s="332" t="str">
        <f>'SO 08 42-2019 Pol'!B109</f>
        <v>18</v>
      </c>
      <c r="B13" s="70" t="str">
        <f>'SO 08 42-2019 Pol'!C109</f>
        <v>Povrchové úpravy terénu</v>
      </c>
      <c r="D13" s="230"/>
      <c r="E13" s="333">
        <f>'SO 08 42-2019 Pol'!BA120</f>
        <v>0</v>
      </c>
      <c r="F13" s="334">
        <f>'SO 08 42-2019 Pol'!BB120</f>
        <v>0</v>
      </c>
      <c r="G13" s="334">
        <f>'SO 08 42-2019 Pol'!BC120</f>
        <v>0</v>
      </c>
      <c r="H13" s="334">
        <f>'SO 08 42-2019 Pol'!BD120</f>
        <v>0</v>
      </c>
      <c r="I13" s="335">
        <f>'SO 08 42-2019 Pol'!BE120</f>
        <v>0</v>
      </c>
    </row>
    <row r="14" spans="1:9" s="137" customFormat="1">
      <c r="A14" s="332" t="str">
        <f>'SO 08 42-2019 Pol'!B121</f>
        <v>19</v>
      </c>
      <c r="B14" s="70" t="str">
        <f>'SO 08 42-2019 Pol'!C121</f>
        <v>Hloubení pro podzemní stěny a doly</v>
      </c>
      <c r="D14" s="230"/>
      <c r="E14" s="333">
        <f>'SO 08 42-2019 Pol'!BA123</f>
        <v>0</v>
      </c>
      <c r="F14" s="334">
        <f>'SO 08 42-2019 Pol'!BB123</f>
        <v>0</v>
      </c>
      <c r="G14" s="334">
        <f>'SO 08 42-2019 Pol'!BC123</f>
        <v>0</v>
      </c>
      <c r="H14" s="334">
        <f>'SO 08 42-2019 Pol'!BD123</f>
        <v>0</v>
      </c>
      <c r="I14" s="335">
        <f>'SO 08 42-2019 Pol'!BE123</f>
        <v>0</v>
      </c>
    </row>
    <row r="15" spans="1:9" s="137" customFormat="1">
      <c r="A15" s="332" t="str">
        <f>'SO 08 42-2019 Pol'!B124</f>
        <v>21</v>
      </c>
      <c r="B15" s="70" t="str">
        <f>'SO 08 42-2019 Pol'!C124</f>
        <v>Úprava podloží a základ.spáry</v>
      </c>
      <c r="D15" s="230"/>
      <c r="E15" s="333">
        <f>'SO 08 42-2019 Pol'!BA129</f>
        <v>0</v>
      </c>
      <c r="F15" s="334">
        <f>'SO 08 42-2019 Pol'!BB129</f>
        <v>0</v>
      </c>
      <c r="G15" s="334">
        <f>'SO 08 42-2019 Pol'!BC129</f>
        <v>0</v>
      </c>
      <c r="H15" s="334">
        <f>'SO 08 42-2019 Pol'!BD129</f>
        <v>0</v>
      </c>
      <c r="I15" s="335">
        <f>'SO 08 42-2019 Pol'!BE129</f>
        <v>0</v>
      </c>
    </row>
    <row r="16" spans="1:9" s="137" customFormat="1">
      <c r="A16" s="332" t="str">
        <f>'SO 08 42-2019 Pol'!B130</f>
        <v>27</v>
      </c>
      <c r="B16" s="70" t="str">
        <f>'SO 08 42-2019 Pol'!C130</f>
        <v>Základy</v>
      </c>
      <c r="D16" s="230"/>
      <c r="E16" s="333">
        <f>'SO 08 42-2019 Pol'!BA151</f>
        <v>0</v>
      </c>
      <c r="F16" s="334">
        <f>'SO 08 42-2019 Pol'!BB151</f>
        <v>0</v>
      </c>
      <c r="G16" s="334">
        <f>'SO 08 42-2019 Pol'!BC151</f>
        <v>0</v>
      </c>
      <c r="H16" s="334">
        <f>'SO 08 42-2019 Pol'!BD151</f>
        <v>0</v>
      </c>
      <c r="I16" s="335">
        <f>'SO 08 42-2019 Pol'!BE151</f>
        <v>0</v>
      </c>
    </row>
    <row r="17" spans="1:9" s="137" customFormat="1">
      <c r="A17" s="332" t="str">
        <f>'SO 08 42-2019 Pol'!B152</f>
        <v>31</v>
      </c>
      <c r="B17" s="70" t="str">
        <f>'SO 08 42-2019 Pol'!C152</f>
        <v>Zdi podpěrné a volné</v>
      </c>
      <c r="D17" s="230"/>
      <c r="E17" s="333">
        <f>'SO 08 42-2019 Pol'!BA158</f>
        <v>0</v>
      </c>
      <c r="F17" s="334">
        <f>'SO 08 42-2019 Pol'!BB158</f>
        <v>0</v>
      </c>
      <c r="G17" s="334">
        <f>'SO 08 42-2019 Pol'!BC158</f>
        <v>0</v>
      </c>
      <c r="H17" s="334">
        <f>'SO 08 42-2019 Pol'!BD158</f>
        <v>0</v>
      </c>
      <c r="I17" s="335">
        <f>'SO 08 42-2019 Pol'!BE158</f>
        <v>0</v>
      </c>
    </row>
    <row r="18" spans="1:9" s="137" customFormat="1">
      <c r="A18" s="332" t="str">
        <f>'SO 08 42-2019 Pol'!B159</f>
        <v>38</v>
      </c>
      <c r="B18" s="70" t="str">
        <f>'SO 08 42-2019 Pol'!C159</f>
        <v>Kompletní konstrukce</v>
      </c>
      <c r="D18" s="230"/>
      <c r="E18" s="333">
        <f>'SO 08 42-2019 Pol'!BA162</f>
        <v>0</v>
      </c>
      <c r="F18" s="334">
        <f>'SO 08 42-2019 Pol'!BB162</f>
        <v>0</v>
      </c>
      <c r="G18" s="334">
        <f>'SO 08 42-2019 Pol'!BC162</f>
        <v>0</v>
      </c>
      <c r="H18" s="334">
        <f>'SO 08 42-2019 Pol'!BD162</f>
        <v>0</v>
      </c>
      <c r="I18" s="335">
        <f>'SO 08 42-2019 Pol'!BE162</f>
        <v>0</v>
      </c>
    </row>
    <row r="19" spans="1:9" s="137" customFormat="1">
      <c r="A19" s="332" t="str">
        <f>'SO 08 42-2019 Pol'!B163</f>
        <v>56</v>
      </c>
      <c r="B19" s="70" t="str">
        <f>'SO 08 42-2019 Pol'!C163</f>
        <v>Podkladní vrstvy komunikací a zpevněných ploch</v>
      </c>
      <c r="D19" s="230"/>
      <c r="E19" s="333">
        <f>'SO 08 42-2019 Pol'!BA175</f>
        <v>0</v>
      </c>
      <c r="F19" s="334">
        <f>'SO 08 42-2019 Pol'!BB175</f>
        <v>0</v>
      </c>
      <c r="G19" s="334">
        <f>'SO 08 42-2019 Pol'!BC175</f>
        <v>0</v>
      </c>
      <c r="H19" s="334">
        <f>'SO 08 42-2019 Pol'!BD175</f>
        <v>0</v>
      </c>
      <c r="I19" s="335">
        <f>'SO 08 42-2019 Pol'!BE175</f>
        <v>0</v>
      </c>
    </row>
    <row r="20" spans="1:9" s="137" customFormat="1">
      <c r="A20" s="332" t="str">
        <f>'SO 08 42-2019 Pol'!B176</f>
        <v>57</v>
      </c>
      <c r="B20" s="70" t="str">
        <f>'SO 08 42-2019 Pol'!C176</f>
        <v>Kryty štěrkových a živičných komunikací</v>
      </c>
      <c r="D20" s="230"/>
      <c r="E20" s="333">
        <f>'SO 08 42-2019 Pol'!BA181</f>
        <v>0</v>
      </c>
      <c r="F20" s="334">
        <f>'SO 08 42-2019 Pol'!BB181</f>
        <v>0</v>
      </c>
      <c r="G20" s="334">
        <f>'SO 08 42-2019 Pol'!BC181</f>
        <v>0</v>
      </c>
      <c r="H20" s="334">
        <f>'SO 08 42-2019 Pol'!BD181</f>
        <v>0</v>
      </c>
      <c r="I20" s="335">
        <f>'SO 08 42-2019 Pol'!BE181</f>
        <v>0</v>
      </c>
    </row>
    <row r="21" spans="1:9" s="137" customFormat="1">
      <c r="A21" s="332" t="str">
        <f>'SO 08 42-2019 Pol'!B182</f>
        <v>59</v>
      </c>
      <c r="B21" s="70" t="str">
        <f>'SO 08 42-2019 Pol'!C182</f>
        <v>Dlažby a předlažby komunikací</v>
      </c>
      <c r="D21" s="230"/>
      <c r="E21" s="333">
        <f>'SO 08 42-2019 Pol'!BA196</f>
        <v>0</v>
      </c>
      <c r="F21" s="334">
        <f>'SO 08 42-2019 Pol'!BB196</f>
        <v>0</v>
      </c>
      <c r="G21" s="334">
        <f>'SO 08 42-2019 Pol'!BC196</f>
        <v>0</v>
      </c>
      <c r="H21" s="334">
        <f>'SO 08 42-2019 Pol'!BD196</f>
        <v>0</v>
      </c>
      <c r="I21" s="335">
        <f>'SO 08 42-2019 Pol'!BE196</f>
        <v>0</v>
      </c>
    </row>
    <row r="22" spans="1:9" s="137" customFormat="1">
      <c r="A22" s="332" t="str">
        <f>'SO 08 42-2019 Pol'!B197</f>
        <v>61</v>
      </c>
      <c r="B22" s="70" t="str">
        <f>'SO 08 42-2019 Pol'!C197</f>
        <v>Upravy povrchů vnitřní</v>
      </c>
      <c r="D22" s="230"/>
      <c r="E22" s="333">
        <f>'SO 08 42-2019 Pol'!BA200</f>
        <v>0</v>
      </c>
      <c r="F22" s="334">
        <f>'SO 08 42-2019 Pol'!BB200</f>
        <v>0</v>
      </c>
      <c r="G22" s="334">
        <f>'SO 08 42-2019 Pol'!BC200</f>
        <v>0</v>
      </c>
      <c r="H22" s="334">
        <f>'SO 08 42-2019 Pol'!BD200</f>
        <v>0</v>
      </c>
      <c r="I22" s="335">
        <f>'SO 08 42-2019 Pol'!BE200</f>
        <v>0</v>
      </c>
    </row>
    <row r="23" spans="1:9" s="137" customFormat="1">
      <c r="A23" s="332" t="str">
        <f>'SO 08 42-2019 Pol'!B201</f>
        <v>63</v>
      </c>
      <c r="B23" s="70" t="str">
        <f>'SO 08 42-2019 Pol'!C201</f>
        <v>Podlahy a podlahové konstrukce</v>
      </c>
      <c r="D23" s="230"/>
      <c r="E23" s="333">
        <f>'SO 08 42-2019 Pol'!BA205</f>
        <v>0</v>
      </c>
      <c r="F23" s="334">
        <f>'SO 08 42-2019 Pol'!BB205</f>
        <v>0</v>
      </c>
      <c r="G23" s="334">
        <f>'SO 08 42-2019 Pol'!BC205</f>
        <v>0</v>
      </c>
      <c r="H23" s="334">
        <f>'SO 08 42-2019 Pol'!BD205</f>
        <v>0</v>
      </c>
      <c r="I23" s="335">
        <f>'SO 08 42-2019 Pol'!BE205</f>
        <v>0</v>
      </c>
    </row>
    <row r="24" spans="1:9" s="137" customFormat="1">
      <c r="A24" s="332" t="str">
        <f>'SO 08 42-2019 Pol'!B206</f>
        <v>91</v>
      </c>
      <c r="B24" s="70" t="str">
        <f>'SO 08 42-2019 Pol'!C206</f>
        <v>Doplňující práce na komunikaci</v>
      </c>
      <c r="D24" s="230"/>
      <c r="E24" s="333">
        <f>'SO 08 42-2019 Pol'!BA231</f>
        <v>0</v>
      </c>
      <c r="F24" s="334">
        <f>'SO 08 42-2019 Pol'!BB231</f>
        <v>0</v>
      </c>
      <c r="G24" s="334">
        <f>'SO 08 42-2019 Pol'!BC231</f>
        <v>0</v>
      </c>
      <c r="H24" s="334">
        <f>'SO 08 42-2019 Pol'!BD231</f>
        <v>0</v>
      </c>
      <c r="I24" s="335">
        <f>'SO 08 42-2019 Pol'!BE231</f>
        <v>0</v>
      </c>
    </row>
    <row r="25" spans="1:9" s="137" customFormat="1">
      <c r="A25" s="332" t="str">
        <f>'SO 08 42-2019 Pol'!B232</f>
        <v>94</v>
      </c>
      <c r="B25" s="70" t="str">
        <f>'SO 08 42-2019 Pol'!C232</f>
        <v>Lešení a stavební výtahy</v>
      </c>
      <c r="D25" s="230"/>
      <c r="E25" s="333">
        <f>'SO 08 42-2019 Pol'!BA235</f>
        <v>0</v>
      </c>
      <c r="F25" s="334">
        <f>'SO 08 42-2019 Pol'!BB235</f>
        <v>0</v>
      </c>
      <c r="G25" s="334">
        <f>'SO 08 42-2019 Pol'!BC235</f>
        <v>0</v>
      </c>
      <c r="H25" s="334">
        <f>'SO 08 42-2019 Pol'!BD235</f>
        <v>0</v>
      </c>
      <c r="I25" s="335">
        <f>'SO 08 42-2019 Pol'!BE235</f>
        <v>0</v>
      </c>
    </row>
    <row r="26" spans="1:9" s="137" customFormat="1">
      <c r="A26" s="332" t="str">
        <f>'SO 08 42-2019 Pol'!B236</f>
        <v>95</v>
      </c>
      <c r="B26" s="70" t="str">
        <f>'SO 08 42-2019 Pol'!C236</f>
        <v>Dokončovací konstrukce na pozemních stavbách</v>
      </c>
      <c r="D26" s="230"/>
      <c r="E26" s="333">
        <f>'SO 08 42-2019 Pol'!BA238</f>
        <v>0</v>
      </c>
      <c r="F26" s="334">
        <f>'SO 08 42-2019 Pol'!BB238</f>
        <v>0</v>
      </c>
      <c r="G26" s="334">
        <f>'SO 08 42-2019 Pol'!BC238</f>
        <v>0</v>
      </c>
      <c r="H26" s="334">
        <f>'SO 08 42-2019 Pol'!BD238</f>
        <v>0</v>
      </c>
      <c r="I26" s="335">
        <f>'SO 08 42-2019 Pol'!BE238</f>
        <v>0</v>
      </c>
    </row>
    <row r="27" spans="1:9" s="137" customFormat="1">
      <c r="A27" s="332" t="str">
        <f>'SO 08 42-2019 Pol'!B239</f>
        <v>96</v>
      </c>
      <c r="B27" s="70" t="str">
        <f>'SO 08 42-2019 Pol'!C239</f>
        <v>Bourání konstrukcí</v>
      </c>
      <c r="D27" s="230"/>
      <c r="E27" s="333">
        <f>'SO 08 42-2019 Pol'!BA249</f>
        <v>0</v>
      </c>
      <c r="F27" s="334">
        <f>'SO 08 42-2019 Pol'!BB249</f>
        <v>0</v>
      </c>
      <c r="G27" s="334">
        <f>'SO 08 42-2019 Pol'!BC249</f>
        <v>0</v>
      </c>
      <c r="H27" s="334">
        <f>'SO 08 42-2019 Pol'!BD249</f>
        <v>0</v>
      </c>
      <c r="I27" s="335">
        <f>'SO 08 42-2019 Pol'!BE249</f>
        <v>0</v>
      </c>
    </row>
    <row r="28" spans="1:9" s="137" customFormat="1">
      <c r="A28" s="332" t="str">
        <f>'SO 08 42-2019 Pol'!B250</f>
        <v>97</v>
      </c>
      <c r="B28" s="70" t="str">
        <f>'SO 08 42-2019 Pol'!C250</f>
        <v>Prorážení otvorů</v>
      </c>
      <c r="D28" s="230"/>
      <c r="E28" s="333">
        <f>'SO 08 42-2019 Pol'!BA252</f>
        <v>0</v>
      </c>
      <c r="F28" s="334">
        <f>'SO 08 42-2019 Pol'!BB252</f>
        <v>0</v>
      </c>
      <c r="G28" s="334">
        <f>'SO 08 42-2019 Pol'!BC252</f>
        <v>0</v>
      </c>
      <c r="H28" s="334">
        <f>'SO 08 42-2019 Pol'!BD252</f>
        <v>0</v>
      </c>
      <c r="I28" s="335">
        <f>'SO 08 42-2019 Pol'!BE252</f>
        <v>0</v>
      </c>
    </row>
    <row r="29" spans="1:9" s="137" customFormat="1">
      <c r="A29" s="332" t="str">
        <f>'SO 08 42-2019 Pol'!B253</f>
        <v>99</v>
      </c>
      <c r="B29" s="70" t="str">
        <f>'SO 08 42-2019 Pol'!C253</f>
        <v>Staveništní přesun hmot</v>
      </c>
      <c r="D29" s="230"/>
      <c r="E29" s="333">
        <f>'SO 08 42-2019 Pol'!BA255</f>
        <v>0</v>
      </c>
      <c r="F29" s="334">
        <f>'SO 08 42-2019 Pol'!BB255</f>
        <v>0</v>
      </c>
      <c r="G29" s="334">
        <f>'SO 08 42-2019 Pol'!BC255</f>
        <v>0</v>
      </c>
      <c r="H29" s="334">
        <f>'SO 08 42-2019 Pol'!BD255</f>
        <v>0</v>
      </c>
      <c r="I29" s="335">
        <f>'SO 08 42-2019 Pol'!BE255</f>
        <v>0</v>
      </c>
    </row>
    <row r="30" spans="1:9" s="137" customFormat="1">
      <c r="A30" s="332" t="str">
        <f>'SO 08 42-2019 Pol'!B256</f>
        <v>711</v>
      </c>
      <c r="B30" s="70" t="str">
        <f>'SO 08 42-2019 Pol'!C256</f>
        <v>Izolace proti vodě</v>
      </c>
      <c r="D30" s="230"/>
      <c r="E30" s="333">
        <f>'SO 08 42-2019 Pol'!BA263</f>
        <v>0</v>
      </c>
      <c r="F30" s="334">
        <f>'SO 08 42-2019 Pol'!BB263</f>
        <v>0</v>
      </c>
      <c r="G30" s="334">
        <f>'SO 08 42-2019 Pol'!BC263</f>
        <v>0</v>
      </c>
      <c r="H30" s="334">
        <f>'SO 08 42-2019 Pol'!BD263</f>
        <v>0</v>
      </c>
      <c r="I30" s="335">
        <f>'SO 08 42-2019 Pol'!BE263</f>
        <v>0</v>
      </c>
    </row>
    <row r="31" spans="1:9" s="137" customFormat="1">
      <c r="A31" s="332" t="str">
        <f>'SO 08 42-2019 Pol'!B264</f>
        <v>792</v>
      </c>
      <c r="B31" s="70" t="str">
        <f>'SO 08 42-2019 Pol'!C264</f>
        <v>Mobiliář</v>
      </c>
      <c r="D31" s="230"/>
      <c r="E31" s="333">
        <f>'SO 08 42-2019 Pol'!BA267</f>
        <v>0</v>
      </c>
      <c r="F31" s="334">
        <f>'SO 08 42-2019 Pol'!BB267</f>
        <v>0</v>
      </c>
      <c r="G31" s="334">
        <f>'SO 08 42-2019 Pol'!BC267</f>
        <v>0</v>
      </c>
      <c r="H31" s="334">
        <f>'SO 08 42-2019 Pol'!BD267</f>
        <v>0</v>
      </c>
      <c r="I31" s="335">
        <f>'SO 08 42-2019 Pol'!BE267</f>
        <v>0</v>
      </c>
    </row>
    <row r="32" spans="1:9" s="137" customFormat="1">
      <c r="A32" s="332" t="str">
        <f>'SO 08 42-2019 Pol'!B268</f>
        <v>M21</v>
      </c>
      <c r="B32" s="70" t="str">
        <f>'SO 08 42-2019 Pol'!C268</f>
        <v>Elektromontáže</v>
      </c>
      <c r="D32" s="230"/>
      <c r="E32" s="333">
        <f>'SO 08 42-2019 Pol'!BA270</f>
        <v>0</v>
      </c>
      <c r="F32" s="334">
        <f>'SO 08 42-2019 Pol'!BB270</f>
        <v>0</v>
      </c>
      <c r="G32" s="334">
        <f>'SO 08 42-2019 Pol'!BC270</f>
        <v>0</v>
      </c>
      <c r="H32" s="334">
        <f>'SO 08 42-2019 Pol'!BD270</f>
        <v>0</v>
      </c>
      <c r="I32" s="335">
        <f>'SO 08 42-2019 Pol'!BE270</f>
        <v>0</v>
      </c>
    </row>
    <row r="33" spans="1:57" s="137" customFormat="1" ht="13.5" thickBot="1">
      <c r="A33" s="332" t="str">
        <f>'SO 08 42-2019 Pol'!B271</f>
        <v>D96</v>
      </c>
      <c r="B33" s="70" t="str">
        <f>'SO 08 42-2019 Pol'!C271</f>
        <v>Přesuny suti a vybouraných hmot</v>
      </c>
      <c r="D33" s="230"/>
      <c r="E33" s="333">
        <f>'SO 08 42-2019 Pol'!BA276</f>
        <v>0</v>
      </c>
      <c r="F33" s="334">
        <f>'SO 08 42-2019 Pol'!BB276</f>
        <v>0</v>
      </c>
      <c r="G33" s="334">
        <f>'SO 08 42-2019 Pol'!BC276</f>
        <v>0</v>
      </c>
      <c r="H33" s="334">
        <f>'SO 08 42-2019 Pol'!BD276</f>
        <v>0</v>
      </c>
      <c r="I33" s="335">
        <f>'SO 08 42-2019 Pol'!BE276</f>
        <v>0</v>
      </c>
    </row>
    <row r="34" spans="1:57" s="14" customFormat="1" ht="13.5" thickBot="1">
      <c r="A34" s="231"/>
      <c r="B34" s="232" t="s">
        <v>79</v>
      </c>
      <c r="C34" s="232"/>
      <c r="D34" s="233"/>
      <c r="E34" s="234">
        <f>SUM(E7:E33)</f>
        <v>0</v>
      </c>
      <c r="F34" s="235">
        <f>SUM(F7:F33)</f>
        <v>0</v>
      </c>
      <c r="G34" s="235">
        <f>SUM(G7:G33)</f>
        <v>0</v>
      </c>
      <c r="H34" s="235">
        <f>SUM(H7:H33)</f>
        <v>0</v>
      </c>
      <c r="I34" s="236">
        <f>SUM(I7:I33)</f>
        <v>0</v>
      </c>
    </row>
    <row r="35" spans="1:57">
      <c r="A35" s="137"/>
      <c r="B35" s="137"/>
      <c r="C35" s="137"/>
      <c r="D35" s="137"/>
      <c r="E35" s="137"/>
      <c r="F35" s="137"/>
      <c r="G35" s="137"/>
      <c r="H35" s="137"/>
      <c r="I35" s="137"/>
    </row>
    <row r="36" spans="1:57" ht="19.5" customHeight="1">
      <c r="A36" s="222" t="s">
        <v>80</v>
      </c>
      <c r="B36" s="222"/>
      <c r="C36" s="222"/>
      <c r="D36" s="222"/>
      <c r="E36" s="222"/>
      <c r="F36" s="222"/>
      <c r="G36" s="237"/>
      <c r="H36" s="222"/>
      <c r="I36" s="222"/>
      <c r="BA36" s="143"/>
      <c r="BB36" s="143"/>
      <c r="BC36" s="143"/>
      <c r="BD36" s="143"/>
      <c r="BE36" s="143"/>
    </row>
    <row r="37" spans="1:57" ht="13.5" thickBot="1"/>
    <row r="38" spans="1:57">
      <c r="A38" s="175" t="s">
        <v>81</v>
      </c>
      <c r="B38" s="176"/>
      <c r="C38" s="176"/>
      <c r="D38" s="238"/>
      <c r="E38" s="239" t="s">
        <v>82</v>
      </c>
      <c r="F38" s="240" t="s">
        <v>12</v>
      </c>
      <c r="G38" s="241" t="s">
        <v>83</v>
      </c>
      <c r="H38" s="242"/>
      <c r="I38" s="243" t="s">
        <v>82</v>
      </c>
    </row>
    <row r="39" spans="1:57">
      <c r="A39" s="167" t="s">
        <v>157</v>
      </c>
      <c r="B39" s="158"/>
      <c r="C39" s="158"/>
      <c r="D39" s="244"/>
      <c r="E39" s="245"/>
      <c r="F39" s="246"/>
      <c r="G39" s="247">
        <v>0</v>
      </c>
      <c r="H39" s="248"/>
      <c r="I39" s="249">
        <f>E39+F39*G39/100</f>
        <v>0</v>
      </c>
      <c r="BA39" s="1">
        <v>0</v>
      </c>
    </row>
    <row r="40" spans="1:57">
      <c r="A40" s="167" t="s">
        <v>158</v>
      </c>
      <c r="B40" s="158"/>
      <c r="C40" s="158"/>
      <c r="D40" s="244"/>
      <c r="E40" s="245"/>
      <c r="F40" s="246"/>
      <c r="G40" s="247">
        <v>0</v>
      </c>
      <c r="H40" s="248"/>
      <c r="I40" s="249">
        <f>E40+F40*G40/100</f>
        <v>0</v>
      </c>
      <c r="BA40" s="1">
        <v>0</v>
      </c>
    </row>
    <row r="41" spans="1:57">
      <c r="A41" s="167" t="s">
        <v>159</v>
      </c>
      <c r="B41" s="158"/>
      <c r="C41" s="158"/>
      <c r="D41" s="244"/>
      <c r="E41" s="245"/>
      <c r="F41" s="246"/>
      <c r="G41" s="247">
        <v>0</v>
      </c>
      <c r="H41" s="248"/>
      <c r="I41" s="249">
        <f>E41+F41*G41/100</f>
        <v>0</v>
      </c>
      <c r="BA41" s="1">
        <v>0</v>
      </c>
    </row>
    <row r="42" spans="1:57">
      <c r="A42" s="167" t="s">
        <v>160</v>
      </c>
      <c r="B42" s="158"/>
      <c r="C42" s="158"/>
      <c r="D42" s="244"/>
      <c r="E42" s="245"/>
      <c r="F42" s="246"/>
      <c r="G42" s="247">
        <v>0</v>
      </c>
      <c r="H42" s="248"/>
      <c r="I42" s="249">
        <f>E42+F42*G42/100</f>
        <v>0</v>
      </c>
      <c r="BA42" s="1">
        <v>0</v>
      </c>
    </row>
    <row r="43" spans="1:57">
      <c r="A43" s="167" t="s">
        <v>161</v>
      </c>
      <c r="B43" s="158"/>
      <c r="C43" s="158"/>
      <c r="D43" s="244"/>
      <c r="E43" s="245"/>
      <c r="F43" s="246"/>
      <c r="G43" s="247">
        <v>0</v>
      </c>
      <c r="H43" s="248"/>
      <c r="I43" s="249">
        <f>E43+F43*G43/100</f>
        <v>0</v>
      </c>
      <c r="BA43" s="1">
        <v>1</v>
      </c>
    </row>
    <row r="44" spans="1:57">
      <c r="A44" s="167" t="s">
        <v>162</v>
      </c>
      <c r="B44" s="158"/>
      <c r="C44" s="158"/>
      <c r="D44" s="244"/>
      <c r="E44" s="245"/>
      <c r="F44" s="246"/>
      <c r="G44" s="247">
        <v>0</v>
      </c>
      <c r="H44" s="248"/>
      <c r="I44" s="249">
        <f>E44+F44*G44/100</f>
        <v>0</v>
      </c>
      <c r="BA44" s="1">
        <v>1</v>
      </c>
    </row>
    <row r="45" spans="1:57">
      <c r="A45" s="167" t="s">
        <v>163</v>
      </c>
      <c r="B45" s="158"/>
      <c r="C45" s="158"/>
      <c r="D45" s="244"/>
      <c r="E45" s="245"/>
      <c r="F45" s="246"/>
      <c r="G45" s="247">
        <v>0</v>
      </c>
      <c r="H45" s="248"/>
      <c r="I45" s="249">
        <f>E45+F45*G45/100</f>
        <v>0</v>
      </c>
      <c r="BA45" s="1">
        <v>2</v>
      </c>
    </row>
    <row r="46" spans="1:57">
      <c r="A46" s="167" t="s">
        <v>164</v>
      </c>
      <c r="B46" s="158"/>
      <c r="C46" s="158"/>
      <c r="D46" s="244"/>
      <c r="E46" s="245"/>
      <c r="F46" s="246"/>
      <c r="G46" s="247">
        <v>0</v>
      </c>
      <c r="H46" s="248"/>
      <c r="I46" s="249">
        <f>E46+F46*G46/100</f>
        <v>0</v>
      </c>
      <c r="BA46" s="1">
        <v>2</v>
      </c>
    </row>
    <row r="47" spans="1:57" ht="13.5" thickBot="1">
      <c r="A47" s="250"/>
      <c r="B47" s="251" t="s">
        <v>84</v>
      </c>
      <c r="C47" s="252"/>
      <c r="D47" s="253"/>
      <c r="E47" s="254"/>
      <c r="F47" s="255"/>
      <c r="G47" s="255"/>
      <c r="H47" s="256">
        <f>SUM(I39:I46)</f>
        <v>0</v>
      </c>
      <c r="I47" s="257"/>
    </row>
    <row r="49" spans="2:9">
      <c r="B49" s="14"/>
      <c r="F49" s="258"/>
      <c r="G49" s="259"/>
      <c r="H49" s="259"/>
      <c r="I49" s="54"/>
    </row>
    <row r="50" spans="2:9">
      <c r="F50" s="258"/>
      <c r="G50" s="259"/>
      <c r="H50" s="259"/>
      <c r="I50" s="54"/>
    </row>
    <row r="51" spans="2:9">
      <c r="F51" s="258"/>
      <c r="G51" s="259"/>
      <c r="H51" s="259"/>
      <c r="I51" s="54"/>
    </row>
    <row r="52" spans="2:9">
      <c r="F52" s="258"/>
      <c r="G52" s="259"/>
      <c r="H52" s="259"/>
      <c r="I52" s="54"/>
    </row>
    <row r="53" spans="2:9">
      <c r="F53" s="258"/>
      <c r="G53" s="259"/>
      <c r="H53" s="259"/>
      <c r="I53" s="54"/>
    </row>
    <row r="54" spans="2:9">
      <c r="F54" s="258"/>
      <c r="G54" s="259"/>
      <c r="H54" s="259"/>
      <c r="I54" s="54"/>
    </row>
    <row r="55" spans="2:9">
      <c r="F55" s="258"/>
      <c r="G55" s="259"/>
      <c r="H55" s="259"/>
      <c r="I55" s="54"/>
    </row>
    <row r="56" spans="2:9">
      <c r="F56" s="258"/>
      <c r="G56" s="259"/>
      <c r="H56" s="259"/>
      <c r="I56" s="54"/>
    </row>
    <row r="57" spans="2:9">
      <c r="F57" s="258"/>
      <c r="G57" s="259"/>
      <c r="H57" s="259"/>
      <c r="I57" s="54"/>
    </row>
    <row r="58" spans="2:9">
      <c r="F58" s="258"/>
      <c r="G58" s="259"/>
      <c r="H58" s="259"/>
      <c r="I58" s="54"/>
    </row>
    <row r="59" spans="2:9">
      <c r="F59" s="258"/>
      <c r="G59" s="259"/>
      <c r="H59" s="259"/>
      <c r="I59" s="54"/>
    </row>
    <row r="60" spans="2:9">
      <c r="F60" s="258"/>
      <c r="G60" s="259"/>
      <c r="H60" s="259"/>
      <c r="I60" s="54"/>
    </row>
    <row r="61" spans="2:9">
      <c r="F61" s="258"/>
      <c r="G61" s="259"/>
      <c r="H61" s="259"/>
      <c r="I61" s="54"/>
    </row>
    <row r="62" spans="2:9">
      <c r="F62" s="258"/>
      <c r="G62" s="259"/>
      <c r="H62" s="259"/>
      <c r="I62" s="54"/>
    </row>
    <row r="63" spans="2:9">
      <c r="F63" s="258"/>
      <c r="G63" s="259"/>
      <c r="H63" s="259"/>
      <c r="I63" s="54"/>
    </row>
    <row r="64" spans="2:9">
      <c r="F64" s="258"/>
      <c r="G64" s="259"/>
      <c r="H64" s="259"/>
      <c r="I64" s="54"/>
    </row>
    <row r="65" spans="6:9">
      <c r="F65" s="258"/>
      <c r="G65" s="259"/>
      <c r="H65" s="259"/>
      <c r="I65" s="54"/>
    </row>
    <row r="66" spans="6:9">
      <c r="F66" s="258"/>
      <c r="G66" s="259"/>
      <c r="H66" s="259"/>
      <c r="I66" s="54"/>
    </row>
    <row r="67" spans="6:9">
      <c r="F67" s="258"/>
      <c r="G67" s="259"/>
      <c r="H67" s="259"/>
      <c r="I67" s="54"/>
    </row>
    <row r="68" spans="6:9">
      <c r="F68" s="258"/>
      <c r="G68" s="259"/>
      <c r="H68" s="259"/>
      <c r="I68" s="54"/>
    </row>
    <row r="69" spans="6:9">
      <c r="F69" s="258"/>
      <c r="G69" s="259"/>
      <c r="H69" s="259"/>
      <c r="I69" s="54"/>
    </row>
    <row r="70" spans="6:9">
      <c r="F70" s="258"/>
      <c r="G70" s="259"/>
      <c r="H70" s="259"/>
      <c r="I70" s="54"/>
    </row>
    <row r="71" spans="6:9">
      <c r="F71" s="258"/>
      <c r="G71" s="259"/>
      <c r="H71" s="259"/>
      <c r="I71" s="54"/>
    </row>
    <row r="72" spans="6:9">
      <c r="F72" s="258"/>
      <c r="G72" s="259"/>
      <c r="H72" s="259"/>
      <c r="I72" s="54"/>
    </row>
    <row r="73" spans="6:9">
      <c r="F73" s="258"/>
      <c r="G73" s="259"/>
      <c r="H73" s="259"/>
      <c r="I73" s="54"/>
    </row>
    <row r="74" spans="6:9">
      <c r="F74" s="258"/>
      <c r="G74" s="259"/>
      <c r="H74" s="259"/>
      <c r="I74" s="54"/>
    </row>
    <row r="75" spans="6:9">
      <c r="F75" s="258"/>
      <c r="G75" s="259"/>
      <c r="H75" s="259"/>
      <c r="I75" s="54"/>
    </row>
    <row r="76" spans="6:9">
      <c r="F76" s="258"/>
      <c r="G76" s="259"/>
      <c r="H76" s="259"/>
      <c r="I76" s="54"/>
    </row>
    <row r="77" spans="6:9">
      <c r="F77" s="258"/>
      <c r="G77" s="259"/>
      <c r="H77" s="259"/>
      <c r="I77" s="54"/>
    </row>
    <row r="78" spans="6:9">
      <c r="F78" s="258"/>
      <c r="G78" s="259"/>
      <c r="H78" s="259"/>
      <c r="I78" s="54"/>
    </row>
    <row r="79" spans="6:9">
      <c r="F79" s="258"/>
      <c r="G79" s="259"/>
      <c r="H79" s="259"/>
      <c r="I79" s="54"/>
    </row>
    <row r="80" spans="6:9">
      <c r="F80" s="258"/>
      <c r="G80" s="259"/>
      <c r="H80" s="259"/>
      <c r="I80" s="54"/>
    </row>
    <row r="81" spans="6:9">
      <c r="F81" s="258"/>
      <c r="G81" s="259"/>
      <c r="H81" s="259"/>
      <c r="I81" s="54"/>
    </row>
    <row r="82" spans="6:9">
      <c r="F82" s="258"/>
      <c r="G82" s="259"/>
      <c r="H82" s="259"/>
      <c r="I82" s="54"/>
    </row>
    <row r="83" spans="6:9">
      <c r="F83" s="258"/>
      <c r="G83" s="259"/>
      <c r="H83" s="259"/>
      <c r="I83" s="54"/>
    </row>
    <row r="84" spans="6:9">
      <c r="F84" s="258"/>
      <c r="G84" s="259"/>
      <c r="H84" s="259"/>
      <c r="I84" s="54"/>
    </row>
    <row r="85" spans="6:9">
      <c r="F85" s="258"/>
      <c r="G85" s="259"/>
      <c r="H85" s="259"/>
      <c r="I85" s="54"/>
    </row>
    <row r="86" spans="6:9">
      <c r="F86" s="258"/>
      <c r="G86" s="259"/>
      <c r="H86" s="259"/>
      <c r="I86" s="54"/>
    </row>
    <row r="87" spans="6:9">
      <c r="F87" s="258"/>
      <c r="G87" s="259"/>
      <c r="H87" s="259"/>
      <c r="I87" s="54"/>
    </row>
    <row r="88" spans="6:9">
      <c r="F88" s="258"/>
      <c r="G88" s="259"/>
      <c r="H88" s="259"/>
      <c r="I88" s="54"/>
    </row>
    <row r="89" spans="6:9">
      <c r="F89" s="258"/>
      <c r="G89" s="259"/>
      <c r="H89" s="259"/>
      <c r="I89" s="54"/>
    </row>
    <row r="90" spans="6:9">
      <c r="F90" s="258"/>
      <c r="G90" s="259"/>
      <c r="H90" s="259"/>
      <c r="I90" s="54"/>
    </row>
    <row r="91" spans="6:9">
      <c r="F91" s="258"/>
      <c r="G91" s="259"/>
      <c r="H91" s="259"/>
      <c r="I91" s="54"/>
    </row>
    <row r="92" spans="6:9">
      <c r="F92" s="258"/>
      <c r="G92" s="259"/>
      <c r="H92" s="259"/>
      <c r="I92" s="54"/>
    </row>
    <row r="93" spans="6:9">
      <c r="F93" s="258"/>
      <c r="G93" s="259"/>
      <c r="H93" s="259"/>
      <c r="I93" s="54"/>
    </row>
    <row r="94" spans="6:9">
      <c r="F94" s="258"/>
      <c r="G94" s="259"/>
      <c r="H94" s="259"/>
      <c r="I94" s="54"/>
    </row>
    <row r="95" spans="6:9">
      <c r="F95" s="258"/>
      <c r="G95" s="259"/>
      <c r="H95" s="259"/>
      <c r="I95" s="54"/>
    </row>
    <row r="96" spans="6:9">
      <c r="F96" s="258"/>
      <c r="G96" s="259"/>
      <c r="H96" s="259"/>
      <c r="I96" s="54"/>
    </row>
    <row r="97" spans="6:9">
      <c r="F97" s="258"/>
      <c r="G97" s="259"/>
      <c r="H97" s="259"/>
      <c r="I97" s="54"/>
    </row>
    <row r="98" spans="6:9">
      <c r="F98" s="258"/>
      <c r="G98" s="259"/>
      <c r="H98" s="259"/>
      <c r="I98" s="54"/>
    </row>
  </sheetData>
  <mergeCells count="4">
    <mergeCell ref="A1:B1"/>
    <mergeCell ref="A2:B2"/>
    <mergeCell ref="G2:I2"/>
    <mergeCell ref="H47:I4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sheetPr codeName="List10"/>
  <dimension ref="A1:CB349"/>
  <sheetViews>
    <sheetView showGridLines="0" showZeros="0" zoomScaleNormal="100" zoomScaleSheetLayoutView="100" workbookViewId="0">
      <selection activeCell="J1" sqref="J1:J65536 K1:K65536"/>
    </sheetView>
  </sheetViews>
  <sheetFormatPr defaultRowHeight="12.75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hidden="1" customWidth="1"/>
    <col min="9" max="9" width="11.5703125" style="261" hidden="1" customWidth="1"/>
    <col min="10" max="10" width="11" style="261" hidden="1" customWidth="1"/>
    <col min="11" max="11" width="10.42578125" style="261" hidden="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>
      <c r="A1" s="260" t="s">
        <v>101</v>
      </c>
      <c r="B1" s="260"/>
      <c r="C1" s="260"/>
      <c r="D1" s="260"/>
      <c r="E1" s="260"/>
      <c r="F1" s="260"/>
      <c r="G1" s="260"/>
    </row>
    <row r="2" spans="1:80" ht="14.25" customHeight="1" thickBot="1">
      <c r="B2" s="262"/>
      <c r="C2" s="263"/>
      <c r="D2" s="263"/>
      <c r="E2" s="264"/>
      <c r="F2" s="263"/>
      <c r="G2" s="263"/>
    </row>
    <row r="3" spans="1:80" ht="13.5" thickTop="1">
      <c r="A3" s="205" t="s">
        <v>2</v>
      </c>
      <c r="B3" s="206"/>
      <c r="C3" s="207" t="s">
        <v>104</v>
      </c>
      <c r="D3" s="265"/>
      <c r="E3" s="266" t="s">
        <v>85</v>
      </c>
      <c r="F3" s="267" t="str">
        <f>'SO 08 42-2019 Rek'!H1</f>
        <v>42-2019</v>
      </c>
      <c r="G3" s="268"/>
    </row>
    <row r="4" spans="1:80" ht="13.5" thickBot="1">
      <c r="A4" s="269" t="s">
        <v>76</v>
      </c>
      <c r="B4" s="214"/>
      <c r="C4" s="215" t="s">
        <v>846</v>
      </c>
      <c r="D4" s="270"/>
      <c r="E4" s="271" t="str">
        <f>'SO 08 42-2019 Rek'!G2</f>
        <v>Stanoviště ST 28- Rumunská 4</v>
      </c>
      <c r="F4" s="272"/>
      <c r="G4" s="273"/>
    </row>
    <row r="5" spans="1:80" ht="13.5" thickTop="1">
      <c r="A5" s="274"/>
      <c r="G5" s="276"/>
    </row>
    <row r="6" spans="1:80" ht="27" customHeight="1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>
      <c r="A7" s="282" t="s">
        <v>97</v>
      </c>
      <c r="B7" s="283" t="s">
        <v>171</v>
      </c>
      <c r="C7" s="284" t="s">
        <v>172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>
      <c r="A8" s="293">
        <v>1</v>
      </c>
      <c r="B8" s="294" t="s">
        <v>182</v>
      </c>
      <c r="C8" s="295" t="s">
        <v>183</v>
      </c>
      <c r="D8" s="296" t="s">
        <v>176</v>
      </c>
      <c r="E8" s="297">
        <v>1.5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>
        <v>-0.13800000000000001</v>
      </c>
      <c r="K8" s="300">
        <f>E8*J8</f>
        <v>-0.20700000000000002</v>
      </c>
      <c r="O8" s="292">
        <v>2</v>
      </c>
      <c r="AA8" s="261">
        <v>1</v>
      </c>
      <c r="AB8" s="261">
        <v>1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1</v>
      </c>
    </row>
    <row r="9" spans="1:80">
      <c r="A9" s="293">
        <v>2</v>
      </c>
      <c r="B9" s="294" t="s">
        <v>563</v>
      </c>
      <c r="C9" s="295" t="s">
        <v>564</v>
      </c>
      <c r="D9" s="296" t="s">
        <v>176</v>
      </c>
      <c r="E9" s="297">
        <v>5.5</v>
      </c>
      <c r="F9" s="297">
        <v>0</v>
      </c>
      <c r="G9" s="298">
        <f>E9*F9</f>
        <v>0</v>
      </c>
      <c r="H9" s="299">
        <v>0</v>
      </c>
      <c r="I9" s="300">
        <f>E9*H9</f>
        <v>0</v>
      </c>
      <c r="J9" s="299">
        <v>-0.55000000000000004</v>
      </c>
      <c r="K9" s="300">
        <f>E9*J9</f>
        <v>-3.0250000000000004</v>
      </c>
      <c r="O9" s="292">
        <v>2</v>
      </c>
      <c r="AA9" s="261">
        <v>1</v>
      </c>
      <c r="AB9" s="261">
        <v>1</v>
      </c>
      <c r="AC9" s="261">
        <v>1</v>
      </c>
      <c r="AZ9" s="261">
        <v>1</v>
      </c>
      <c r="BA9" s="261">
        <f>IF(AZ9=1,G9,0)</f>
        <v>0</v>
      </c>
      <c r="BB9" s="261">
        <f>IF(AZ9=2,G9,0)</f>
        <v>0</v>
      </c>
      <c r="BC9" s="261">
        <f>IF(AZ9=3,G9,0)</f>
        <v>0</v>
      </c>
      <c r="BD9" s="261">
        <f>IF(AZ9=4,G9,0)</f>
        <v>0</v>
      </c>
      <c r="BE9" s="261">
        <f>IF(AZ9=5,G9,0)</f>
        <v>0</v>
      </c>
      <c r="CA9" s="292">
        <v>1</v>
      </c>
      <c r="CB9" s="292">
        <v>1</v>
      </c>
    </row>
    <row r="10" spans="1:80">
      <c r="A10" s="301"/>
      <c r="B10" s="302"/>
      <c r="C10" s="303" t="s">
        <v>565</v>
      </c>
      <c r="D10" s="304"/>
      <c r="E10" s="304"/>
      <c r="F10" s="304"/>
      <c r="G10" s="305"/>
      <c r="I10" s="306"/>
      <c r="K10" s="306"/>
      <c r="L10" s="307" t="s">
        <v>565</v>
      </c>
      <c r="O10" s="292">
        <v>3</v>
      </c>
    </row>
    <row r="11" spans="1:80">
      <c r="A11" s="301"/>
      <c r="B11" s="308"/>
      <c r="C11" s="309" t="s">
        <v>847</v>
      </c>
      <c r="D11" s="310"/>
      <c r="E11" s="311">
        <v>5.5</v>
      </c>
      <c r="F11" s="312"/>
      <c r="G11" s="313"/>
      <c r="H11" s="314"/>
      <c r="I11" s="306"/>
      <c r="J11" s="315"/>
      <c r="K11" s="306"/>
      <c r="M11" s="307" t="s">
        <v>847</v>
      </c>
      <c r="O11" s="292"/>
    </row>
    <row r="12" spans="1:80">
      <c r="A12" s="293">
        <v>3</v>
      </c>
      <c r="B12" s="294" t="s">
        <v>567</v>
      </c>
      <c r="C12" s="295" t="s">
        <v>568</v>
      </c>
      <c r="D12" s="296" t="s">
        <v>176</v>
      </c>
      <c r="E12" s="297">
        <v>5.5</v>
      </c>
      <c r="F12" s="297">
        <v>0</v>
      </c>
      <c r="G12" s="298">
        <f>E12*F12</f>
        <v>0</v>
      </c>
      <c r="H12" s="299">
        <v>0</v>
      </c>
      <c r="I12" s="300">
        <f>E12*H12</f>
        <v>0</v>
      </c>
      <c r="J12" s="299">
        <v>-0.17599999999999999</v>
      </c>
      <c r="K12" s="300">
        <f>E12*J12</f>
        <v>-0.96799999999999997</v>
      </c>
      <c r="O12" s="292">
        <v>2</v>
      </c>
      <c r="AA12" s="261">
        <v>1</v>
      </c>
      <c r="AB12" s="261">
        <v>1</v>
      </c>
      <c r="AC12" s="261">
        <v>1</v>
      </c>
      <c r="AZ12" s="261">
        <v>1</v>
      </c>
      <c r="BA12" s="261">
        <f>IF(AZ12=1,G12,0)</f>
        <v>0</v>
      </c>
      <c r="BB12" s="261">
        <f>IF(AZ12=2,G12,0)</f>
        <v>0</v>
      </c>
      <c r="BC12" s="261">
        <f>IF(AZ12=3,G12,0)</f>
        <v>0</v>
      </c>
      <c r="BD12" s="261">
        <f>IF(AZ12=4,G12,0)</f>
        <v>0</v>
      </c>
      <c r="BE12" s="261">
        <f>IF(AZ12=5,G12,0)</f>
        <v>0</v>
      </c>
      <c r="CA12" s="292">
        <v>1</v>
      </c>
      <c r="CB12" s="292">
        <v>1</v>
      </c>
    </row>
    <row r="13" spans="1:80">
      <c r="A13" s="293">
        <v>4</v>
      </c>
      <c r="B13" s="294" t="s">
        <v>511</v>
      </c>
      <c r="C13" s="295" t="s">
        <v>512</v>
      </c>
      <c r="D13" s="296" t="s">
        <v>176</v>
      </c>
      <c r="E13" s="297">
        <v>5.5</v>
      </c>
      <c r="F13" s="297">
        <v>0</v>
      </c>
      <c r="G13" s="298">
        <f>E13*F13</f>
        <v>0</v>
      </c>
      <c r="H13" s="299">
        <v>0</v>
      </c>
      <c r="I13" s="300">
        <f>E13*H13</f>
        <v>0</v>
      </c>
      <c r="J13" s="299">
        <v>0</v>
      </c>
      <c r="K13" s="300">
        <f>E13*J13</f>
        <v>0</v>
      </c>
      <c r="O13" s="292">
        <v>2</v>
      </c>
      <c r="AA13" s="261">
        <v>1</v>
      </c>
      <c r="AB13" s="261">
        <v>1</v>
      </c>
      <c r="AC13" s="261">
        <v>1</v>
      </c>
      <c r="AZ13" s="261">
        <v>1</v>
      </c>
      <c r="BA13" s="261">
        <f>IF(AZ13=1,G13,0)</f>
        <v>0</v>
      </c>
      <c r="BB13" s="261">
        <f>IF(AZ13=2,G13,0)</f>
        <v>0</v>
      </c>
      <c r="BC13" s="261">
        <f>IF(AZ13=3,G13,0)</f>
        <v>0</v>
      </c>
      <c r="BD13" s="261">
        <f>IF(AZ13=4,G13,0)</f>
        <v>0</v>
      </c>
      <c r="BE13" s="261">
        <f>IF(AZ13=5,G13,0)</f>
        <v>0</v>
      </c>
      <c r="CA13" s="292">
        <v>1</v>
      </c>
      <c r="CB13" s="292">
        <v>1</v>
      </c>
    </row>
    <row r="14" spans="1:80">
      <c r="A14" s="293">
        <v>5</v>
      </c>
      <c r="B14" s="294" t="s">
        <v>569</v>
      </c>
      <c r="C14" s="295" t="s">
        <v>570</v>
      </c>
      <c r="D14" s="296" t="s">
        <v>176</v>
      </c>
      <c r="E14" s="297">
        <v>5.5</v>
      </c>
      <c r="F14" s="297">
        <v>0</v>
      </c>
      <c r="G14" s="298">
        <f>E14*F14</f>
        <v>0</v>
      </c>
      <c r="H14" s="299">
        <v>0</v>
      </c>
      <c r="I14" s="300">
        <f>E14*H14</f>
        <v>0</v>
      </c>
      <c r="J14" s="299">
        <v>-0.30609999999999998</v>
      </c>
      <c r="K14" s="300">
        <f>E14*J14</f>
        <v>-1.6835499999999999</v>
      </c>
      <c r="O14" s="292">
        <v>2</v>
      </c>
      <c r="AA14" s="261">
        <v>1</v>
      </c>
      <c r="AB14" s="261">
        <v>1</v>
      </c>
      <c r="AC14" s="261">
        <v>1</v>
      </c>
      <c r="AZ14" s="261">
        <v>1</v>
      </c>
      <c r="BA14" s="261">
        <f>IF(AZ14=1,G14,0)</f>
        <v>0</v>
      </c>
      <c r="BB14" s="261">
        <f>IF(AZ14=2,G14,0)</f>
        <v>0</v>
      </c>
      <c r="BC14" s="261">
        <f>IF(AZ14=3,G14,0)</f>
        <v>0</v>
      </c>
      <c r="BD14" s="261">
        <f>IF(AZ14=4,G14,0)</f>
        <v>0</v>
      </c>
      <c r="BE14" s="261">
        <f>IF(AZ14=5,G14,0)</f>
        <v>0</v>
      </c>
      <c r="CA14" s="292">
        <v>1</v>
      </c>
      <c r="CB14" s="292">
        <v>1</v>
      </c>
    </row>
    <row r="15" spans="1:80">
      <c r="A15" s="301"/>
      <c r="B15" s="302"/>
      <c r="C15" s="303" t="s">
        <v>565</v>
      </c>
      <c r="D15" s="304"/>
      <c r="E15" s="304"/>
      <c r="F15" s="304"/>
      <c r="G15" s="305"/>
      <c r="I15" s="306"/>
      <c r="K15" s="306"/>
      <c r="L15" s="307" t="s">
        <v>565</v>
      </c>
      <c r="O15" s="292">
        <v>3</v>
      </c>
    </row>
    <row r="16" spans="1:80">
      <c r="A16" s="293">
        <v>6</v>
      </c>
      <c r="B16" s="294" t="s">
        <v>188</v>
      </c>
      <c r="C16" s="295" t="s">
        <v>189</v>
      </c>
      <c r="D16" s="296" t="s">
        <v>190</v>
      </c>
      <c r="E16" s="297">
        <v>13.5</v>
      </c>
      <c r="F16" s="297">
        <v>0</v>
      </c>
      <c r="G16" s="298">
        <f>E16*F16</f>
        <v>0</v>
      </c>
      <c r="H16" s="299">
        <v>0</v>
      </c>
      <c r="I16" s="300">
        <f>E16*H16</f>
        <v>0</v>
      </c>
      <c r="J16" s="299">
        <v>-0.22</v>
      </c>
      <c r="K16" s="300">
        <f>E16*J16</f>
        <v>-2.97</v>
      </c>
      <c r="O16" s="292">
        <v>2</v>
      </c>
      <c r="AA16" s="261">
        <v>1</v>
      </c>
      <c r="AB16" s="261">
        <v>1</v>
      </c>
      <c r="AC16" s="261">
        <v>1</v>
      </c>
      <c r="AZ16" s="261">
        <v>1</v>
      </c>
      <c r="BA16" s="261">
        <f>IF(AZ16=1,G16,0)</f>
        <v>0</v>
      </c>
      <c r="BB16" s="261">
        <f>IF(AZ16=2,G16,0)</f>
        <v>0</v>
      </c>
      <c r="BC16" s="261">
        <f>IF(AZ16=3,G16,0)</f>
        <v>0</v>
      </c>
      <c r="BD16" s="261">
        <f>IF(AZ16=4,G16,0)</f>
        <v>0</v>
      </c>
      <c r="BE16" s="261">
        <f>IF(AZ16=5,G16,0)</f>
        <v>0</v>
      </c>
      <c r="CA16" s="292">
        <v>1</v>
      </c>
      <c r="CB16" s="292">
        <v>1</v>
      </c>
    </row>
    <row r="17" spans="1:80">
      <c r="A17" s="301"/>
      <c r="B17" s="302"/>
      <c r="C17" s="303"/>
      <c r="D17" s="304"/>
      <c r="E17" s="304"/>
      <c r="F17" s="304"/>
      <c r="G17" s="305"/>
      <c r="I17" s="306"/>
      <c r="K17" s="306"/>
      <c r="L17" s="307"/>
      <c r="O17" s="292">
        <v>3</v>
      </c>
    </row>
    <row r="18" spans="1:80">
      <c r="A18" s="301"/>
      <c r="B18" s="308"/>
      <c r="C18" s="309" t="s">
        <v>848</v>
      </c>
      <c r="D18" s="310"/>
      <c r="E18" s="311">
        <v>13.5</v>
      </c>
      <c r="F18" s="312"/>
      <c r="G18" s="313"/>
      <c r="H18" s="314"/>
      <c r="I18" s="306"/>
      <c r="J18" s="315"/>
      <c r="K18" s="306"/>
      <c r="M18" s="307" t="s">
        <v>848</v>
      </c>
      <c r="O18" s="292"/>
    </row>
    <row r="19" spans="1:80">
      <c r="A19" s="293">
        <v>7</v>
      </c>
      <c r="B19" s="294" t="s">
        <v>191</v>
      </c>
      <c r="C19" s="295" t="s">
        <v>192</v>
      </c>
      <c r="D19" s="296" t="s">
        <v>193</v>
      </c>
      <c r="E19" s="297">
        <v>10</v>
      </c>
      <c r="F19" s="297">
        <v>0</v>
      </c>
      <c r="G19" s="298">
        <f>E19*F19</f>
        <v>0</v>
      </c>
      <c r="H19" s="299">
        <v>0</v>
      </c>
      <c r="I19" s="300">
        <f>E19*H19</f>
        <v>0</v>
      </c>
      <c r="J19" s="299">
        <v>0</v>
      </c>
      <c r="K19" s="300">
        <f>E19*J19</f>
        <v>0</v>
      </c>
      <c r="O19" s="292">
        <v>2</v>
      </c>
      <c r="AA19" s="261">
        <v>1</v>
      </c>
      <c r="AB19" s="261">
        <v>1</v>
      </c>
      <c r="AC19" s="261">
        <v>1</v>
      </c>
      <c r="AZ19" s="261">
        <v>1</v>
      </c>
      <c r="BA19" s="261">
        <f>IF(AZ19=1,G19,0)</f>
        <v>0</v>
      </c>
      <c r="BB19" s="261">
        <f>IF(AZ19=2,G19,0)</f>
        <v>0</v>
      </c>
      <c r="BC19" s="261">
        <f>IF(AZ19=3,G19,0)</f>
        <v>0</v>
      </c>
      <c r="BD19" s="261">
        <f>IF(AZ19=4,G19,0)</f>
        <v>0</v>
      </c>
      <c r="BE19" s="261">
        <f>IF(AZ19=5,G19,0)</f>
        <v>0</v>
      </c>
      <c r="CA19" s="292">
        <v>1</v>
      </c>
      <c r="CB19" s="292">
        <v>1</v>
      </c>
    </row>
    <row r="20" spans="1:80">
      <c r="A20" s="293">
        <v>8</v>
      </c>
      <c r="B20" s="294" t="s">
        <v>194</v>
      </c>
      <c r="C20" s="295" t="s">
        <v>195</v>
      </c>
      <c r="D20" s="296" t="s">
        <v>196</v>
      </c>
      <c r="E20" s="297">
        <v>10</v>
      </c>
      <c r="F20" s="297">
        <v>0</v>
      </c>
      <c r="G20" s="298">
        <f>E20*F20</f>
        <v>0</v>
      </c>
      <c r="H20" s="299">
        <v>0</v>
      </c>
      <c r="I20" s="300">
        <f>E20*H20</f>
        <v>0</v>
      </c>
      <c r="J20" s="299">
        <v>0</v>
      </c>
      <c r="K20" s="300">
        <f>E20*J20</f>
        <v>0</v>
      </c>
      <c r="O20" s="292">
        <v>2</v>
      </c>
      <c r="AA20" s="261">
        <v>1</v>
      </c>
      <c r="AB20" s="261">
        <v>1</v>
      </c>
      <c r="AC20" s="261">
        <v>1</v>
      </c>
      <c r="AZ20" s="261">
        <v>1</v>
      </c>
      <c r="BA20" s="261">
        <f>IF(AZ20=1,G20,0)</f>
        <v>0</v>
      </c>
      <c r="BB20" s="261">
        <f>IF(AZ20=2,G20,0)</f>
        <v>0</v>
      </c>
      <c r="BC20" s="261">
        <f>IF(AZ20=3,G20,0)</f>
        <v>0</v>
      </c>
      <c r="BD20" s="261">
        <f>IF(AZ20=4,G20,0)</f>
        <v>0</v>
      </c>
      <c r="BE20" s="261">
        <f>IF(AZ20=5,G20,0)</f>
        <v>0</v>
      </c>
      <c r="CA20" s="292">
        <v>1</v>
      </c>
      <c r="CB20" s="292">
        <v>1</v>
      </c>
    </row>
    <row r="21" spans="1:80">
      <c r="A21" s="293">
        <v>9</v>
      </c>
      <c r="B21" s="294" t="s">
        <v>197</v>
      </c>
      <c r="C21" s="295" t="s">
        <v>198</v>
      </c>
      <c r="D21" s="296" t="s">
        <v>190</v>
      </c>
      <c r="E21" s="297">
        <v>9.6</v>
      </c>
      <c r="F21" s="297">
        <v>0</v>
      </c>
      <c r="G21" s="298">
        <f>E21*F21</f>
        <v>0</v>
      </c>
      <c r="H21" s="299">
        <v>1.2710000000000001E-2</v>
      </c>
      <c r="I21" s="300">
        <f>E21*H21</f>
        <v>0.122016</v>
      </c>
      <c r="J21" s="299">
        <v>0</v>
      </c>
      <c r="K21" s="300">
        <f>E21*J21</f>
        <v>0</v>
      </c>
      <c r="O21" s="292">
        <v>2</v>
      </c>
      <c r="AA21" s="261">
        <v>1</v>
      </c>
      <c r="AB21" s="261">
        <v>1</v>
      </c>
      <c r="AC21" s="261">
        <v>1</v>
      </c>
      <c r="AZ21" s="261">
        <v>1</v>
      </c>
      <c r="BA21" s="261">
        <f>IF(AZ21=1,G21,0)</f>
        <v>0</v>
      </c>
      <c r="BB21" s="261">
        <f>IF(AZ21=2,G21,0)</f>
        <v>0</v>
      </c>
      <c r="BC21" s="261">
        <f>IF(AZ21=3,G21,0)</f>
        <v>0</v>
      </c>
      <c r="BD21" s="261">
        <f>IF(AZ21=4,G21,0)</f>
        <v>0</v>
      </c>
      <c r="BE21" s="261">
        <f>IF(AZ21=5,G21,0)</f>
        <v>0</v>
      </c>
      <c r="CA21" s="292">
        <v>1</v>
      </c>
      <c r="CB21" s="292">
        <v>1</v>
      </c>
    </row>
    <row r="22" spans="1:80">
      <c r="A22" s="301"/>
      <c r="B22" s="302"/>
      <c r="C22" s="303" t="s">
        <v>199</v>
      </c>
      <c r="D22" s="304"/>
      <c r="E22" s="304"/>
      <c r="F22" s="304"/>
      <c r="G22" s="305"/>
      <c r="I22" s="306"/>
      <c r="K22" s="306"/>
      <c r="L22" s="307" t="s">
        <v>199</v>
      </c>
      <c r="O22" s="292">
        <v>3</v>
      </c>
    </row>
    <row r="23" spans="1:80" ht="22.5">
      <c r="A23" s="301"/>
      <c r="B23" s="302"/>
      <c r="C23" s="303" t="s">
        <v>200</v>
      </c>
      <c r="D23" s="304"/>
      <c r="E23" s="304"/>
      <c r="F23" s="304"/>
      <c r="G23" s="305"/>
      <c r="I23" s="306"/>
      <c r="K23" s="306"/>
      <c r="L23" s="307" t="s">
        <v>200</v>
      </c>
      <c r="O23" s="292">
        <v>3</v>
      </c>
    </row>
    <row r="24" spans="1:80">
      <c r="A24" s="301"/>
      <c r="B24" s="308"/>
      <c r="C24" s="309" t="s">
        <v>849</v>
      </c>
      <c r="D24" s="310"/>
      <c r="E24" s="311">
        <v>9.6</v>
      </c>
      <c r="F24" s="312"/>
      <c r="G24" s="313"/>
      <c r="H24" s="314"/>
      <c r="I24" s="306"/>
      <c r="J24" s="315"/>
      <c r="K24" s="306"/>
      <c r="M24" s="307" t="s">
        <v>849</v>
      </c>
      <c r="O24" s="292"/>
    </row>
    <row r="25" spans="1:80">
      <c r="A25" s="316"/>
      <c r="B25" s="317" t="s">
        <v>99</v>
      </c>
      <c r="C25" s="318" t="s">
        <v>173</v>
      </c>
      <c r="D25" s="319"/>
      <c r="E25" s="320"/>
      <c r="F25" s="321"/>
      <c r="G25" s="322">
        <f>SUM(G7:G24)</f>
        <v>0</v>
      </c>
      <c r="H25" s="323"/>
      <c r="I25" s="324">
        <f>SUM(I7:I24)</f>
        <v>0.122016</v>
      </c>
      <c r="J25" s="323"/>
      <c r="K25" s="324">
        <f>SUM(K7:K24)</f>
        <v>-8.8535500000000003</v>
      </c>
      <c r="O25" s="292">
        <v>4</v>
      </c>
      <c r="BA25" s="325">
        <f>SUM(BA7:BA24)</f>
        <v>0</v>
      </c>
      <c r="BB25" s="325">
        <f>SUM(BB7:BB24)</f>
        <v>0</v>
      </c>
      <c r="BC25" s="325">
        <f>SUM(BC7:BC24)</f>
        <v>0</v>
      </c>
      <c r="BD25" s="325">
        <f>SUM(BD7:BD24)</f>
        <v>0</v>
      </c>
      <c r="BE25" s="325">
        <f>SUM(BE7:BE24)</f>
        <v>0</v>
      </c>
    </row>
    <row r="26" spans="1:80">
      <c r="A26" s="282" t="s">
        <v>97</v>
      </c>
      <c r="B26" s="283" t="s">
        <v>205</v>
      </c>
      <c r="C26" s="284" t="s">
        <v>206</v>
      </c>
      <c r="D26" s="285"/>
      <c r="E26" s="286"/>
      <c r="F26" s="286"/>
      <c r="G26" s="287"/>
      <c r="H26" s="288"/>
      <c r="I26" s="289"/>
      <c r="J26" s="290"/>
      <c r="K26" s="291"/>
      <c r="O26" s="292">
        <v>1</v>
      </c>
    </row>
    <row r="27" spans="1:80">
      <c r="A27" s="293">
        <v>10</v>
      </c>
      <c r="B27" s="294" t="s">
        <v>208</v>
      </c>
      <c r="C27" s="295" t="s">
        <v>209</v>
      </c>
      <c r="D27" s="296" t="s">
        <v>109</v>
      </c>
      <c r="E27" s="297">
        <v>5.25</v>
      </c>
      <c r="F27" s="297">
        <v>0</v>
      </c>
      <c r="G27" s="298">
        <f>E27*F27</f>
        <v>0</v>
      </c>
      <c r="H27" s="299">
        <v>0</v>
      </c>
      <c r="I27" s="300">
        <f>E27*H27</f>
        <v>0</v>
      </c>
      <c r="J27" s="299">
        <v>0</v>
      </c>
      <c r="K27" s="300">
        <f>E27*J27</f>
        <v>0</v>
      </c>
      <c r="O27" s="292">
        <v>2</v>
      </c>
      <c r="AA27" s="261">
        <v>1</v>
      </c>
      <c r="AB27" s="261">
        <v>1</v>
      </c>
      <c r="AC27" s="261">
        <v>1</v>
      </c>
      <c r="AZ27" s="261">
        <v>1</v>
      </c>
      <c r="BA27" s="261">
        <f>IF(AZ27=1,G27,0)</f>
        <v>0</v>
      </c>
      <c r="BB27" s="261">
        <f>IF(AZ27=2,G27,0)</f>
        <v>0</v>
      </c>
      <c r="BC27" s="261">
        <f>IF(AZ27=3,G27,0)</f>
        <v>0</v>
      </c>
      <c r="BD27" s="261">
        <f>IF(AZ27=4,G27,0)</f>
        <v>0</v>
      </c>
      <c r="BE27" s="261">
        <f>IF(AZ27=5,G27,0)</f>
        <v>0</v>
      </c>
      <c r="CA27" s="292">
        <v>1</v>
      </c>
      <c r="CB27" s="292">
        <v>1</v>
      </c>
    </row>
    <row r="28" spans="1:80">
      <c r="A28" s="301"/>
      <c r="B28" s="308"/>
      <c r="C28" s="309" t="s">
        <v>850</v>
      </c>
      <c r="D28" s="310"/>
      <c r="E28" s="311">
        <v>5.25</v>
      </c>
      <c r="F28" s="312"/>
      <c r="G28" s="313"/>
      <c r="H28" s="314"/>
      <c r="I28" s="306"/>
      <c r="J28" s="315"/>
      <c r="K28" s="306"/>
      <c r="M28" s="307" t="s">
        <v>850</v>
      </c>
      <c r="O28" s="292"/>
    </row>
    <row r="29" spans="1:80">
      <c r="A29" s="293">
        <v>11</v>
      </c>
      <c r="B29" s="294" t="s">
        <v>211</v>
      </c>
      <c r="C29" s="295" t="s">
        <v>212</v>
      </c>
      <c r="D29" s="296" t="s">
        <v>109</v>
      </c>
      <c r="E29" s="297">
        <v>4.32</v>
      </c>
      <c r="F29" s="297">
        <v>0</v>
      </c>
      <c r="G29" s="298">
        <f>E29*F29</f>
        <v>0</v>
      </c>
      <c r="H29" s="299">
        <v>0</v>
      </c>
      <c r="I29" s="300">
        <f>E29*H29</f>
        <v>0</v>
      </c>
      <c r="J29" s="299">
        <v>0</v>
      </c>
      <c r="K29" s="300">
        <f>E29*J29</f>
        <v>0</v>
      </c>
      <c r="O29" s="292">
        <v>2</v>
      </c>
      <c r="AA29" s="261">
        <v>1</v>
      </c>
      <c r="AB29" s="261">
        <v>1</v>
      </c>
      <c r="AC29" s="261">
        <v>1</v>
      </c>
      <c r="AZ29" s="261">
        <v>1</v>
      </c>
      <c r="BA29" s="261">
        <f>IF(AZ29=1,G29,0)</f>
        <v>0</v>
      </c>
      <c r="BB29" s="261">
        <f>IF(AZ29=2,G29,0)</f>
        <v>0</v>
      </c>
      <c r="BC29" s="261">
        <f>IF(AZ29=3,G29,0)</f>
        <v>0</v>
      </c>
      <c r="BD29" s="261">
        <f>IF(AZ29=4,G29,0)</f>
        <v>0</v>
      </c>
      <c r="BE29" s="261">
        <f>IF(AZ29=5,G29,0)</f>
        <v>0</v>
      </c>
      <c r="CA29" s="292">
        <v>1</v>
      </c>
      <c r="CB29" s="292">
        <v>1</v>
      </c>
    </row>
    <row r="30" spans="1:80">
      <c r="A30" s="301"/>
      <c r="B30" s="308"/>
      <c r="C30" s="309" t="s">
        <v>851</v>
      </c>
      <c r="D30" s="310"/>
      <c r="E30" s="311">
        <v>4.32</v>
      </c>
      <c r="F30" s="312"/>
      <c r="G30" s="313"/>
      <c r="H30" s="314"/>
      <c r="I30" s="306"/>
      <c r="J30" s="315"/>
      <c r="K30" s="306"/>
      <c r="M30" s="307" t="s">
        <v>851</v>
      </c>
      <c r="O30" s="292"/>
    </row>
    <row r="31" spans="1:80">
      <c r="A31" s="293">
        <v>12</v>
      </c>
      <c r="B31" s="294" t="s">
        <v>214</v>
      </c>
      <c r="C31" s="295" t="s">
        <v>215</v>
      </c>
      <c r="D31" s="296" t="s">
        <v>109</v>
      </c>
      <c r="E31" s="297">
        <v>4.32</v>
      </c>
      <c r="F31" s="297">
        <v>0</v>
      </c>
      <c r="G31" s="298">
        <f>E31*F31</f>
        <v>0</v>
      </c>
      <c r="H31" s="299">
        <v>0</v>
      </c>
      <c r="I31" s="300">
        <f>E31*H31</f>
        <v>0</v>
      </c>
      <c r="J31" s="299">
        <v>0</v>
      </c>
      <c r="K31" s="300">
        <f>E31*J31</f>
        <v>0</v>
      </c>
      <c r="O31" s="292">
        <v>2</v>
      </c>
      <c r="AA31" s="261">
        <v>1</v>
      </c>
      <c r="AB31" s="261">
        <v>1</v>
      </c>
      <c r="AC31" s="261">
        <v>1</v>
      </c>
      <c r="AZ31" s="261">
        <v>1</v>
      </c>
      <c r="BA31" s="261">
        <f>IF(AZ31=1,G31,0)</f>
        <v>0</v>
      </c>
      <c r="BB31" s="261">
        <f>IF(AZ31=2,G31,0)</f>
        <v>0</v>
      </c>
      <c r="BC31" s="261">
        <f>IF(AZ31=3,G31,0)</f>
        <v>0</v>
      </c>
      <c r="BD31" s="261">
        <f>IF(AZ31=4,G31,0)</f>
        <v>0</v>
      </c>
      <c r="BE31" s="261">
        <f>IF(AZ31=5,G31,0)</f>
        <v>0</v>
      </c>
      <c r="CA31" s="292">
        <v>1</v>
      </c>
      <c r="CB31" s="292">
        <v>1</v>
      </c>
    </row>
    <row r="32" spans="1:80">
      <c r="A32" s="316"/>
      <c r="B32" s="317" t="s">
        <v>99</v>
      </c>
      <c r="C32" s="318" t="s">
        <v>207</v>
      </c>
      <c r="D32" s="319"/>
      <c r="E32" s="320"/>
      <c r="F32" s="321"/>
      <c r="G32" s="322">
        <f>SUM(G26:G31)</f>
        <v>0</v>
      </c>
      <c r="H32" s="323"/>
      <c r="I32" s="324">
        <f>SUM(I26:I31)</f>
        <v>0</v>
      </c>
      <c r="J32" s="323"/>
      <c r="K32" s="324">
        <f>SUM(K26:K31)</f>
        <v>0</v>
      </c>
      <c r="O32" s="292">
        <v>4</v>
      </c>
      <c r="BA32" s="325">
        <f>SUM(BA26:BA31)</f>
        <v>0</v>
      </c>
      <c r="BB32" s="325">
        <f>SUM(BB26:BB31)</f>
        <v>0</v>
      </c>
      <c r="BC32" s="325">
        <f>SUM(BC26:BC31)</f>
        <v>0</v>
      </c>
      <c r="BD32" s="325">
        <f>SUM(BD26:BD31)</f>
        <v>0</v>
      </c>
      <c r="BE32" s="325">
        <f>SUM(BE26:BE31)</f>
        <v>0</v>
      </c>
    </row>
    <row r="33" spans="1:80">
      <c r="A33" s="282" t="s">
        <v>97</v>
      </c>
      <c r="B33" s="283" t="s">
        <v>216</v>
      </c>
      <c r="C33" s="284" t="s">
        <v>217</v>
      </c>
      <c r="D33" s="285"/>
      <c r="E33" s="286"/>
      <c r="F33" s="286"/>
      <c r="G33" s="287"/>
      <c r="H33" s="288"/>
      <c r="I33" s="289"/>
      <c r="J33" s="290"/>
      <c r="K33" s="291"/>
      <c r="O33" s="292">
        <v>1</v>
      </c>
    </row>
    <row r="34" spans="1:80">
      <c r="A34" s="293">
        <v>13</v>
      </c>
      <c r="B34" s="294" t="s">
        <v>219</v>
      </c>
      <c r="C34" s="295" t="s">
        <v>220</v>
      </c>
      <c r="D34" s="296" t="s">
        <v>109</v>
      </c>
      <c r="E34" s="297">
        <v>4.32</v>
      </c>
      <c r="F34" s="297">
        <v>0</v>
      </c>
      <c r="G34" s="298">
        <f>E34*F34</f>
        <v>0</v>
      </c>
      <c r="H34" s="299">
        <v>0</v>
      </c>
      <c r="I34" s="300">
        <f>E34*H34</f>
        <v>0</v>
      </c>
      <c r="J34" s="299">
        <v>0</v>
      </c>
      <c r="K34" s="300">
        <f>E34*J34</f>
        <v>0</v>
      </c>
      <c r="O34" s="292">
        <v>2</v>
      </c>
      <c r="AA34" s="261">
        <v>1</v>
      </c>
      <c r="AB34" s="261">
        <v>1</v>
      </c>
      <c r="AC34" s="261">
        <v>1</v>
      </c>
      <c r="AZ34" s="261">
        <v>1</v>
      </c>
      <c r="BA34" s="261">
        <f>IF(AZ34=1,G34,0)</f>
        <v>0</v>
      </c>
      <c r="BB34" s="261">
        <f>IF(AZ34=2,G34,0)</f>
        <v>0</v>
      </c>
      <c r="BC34" s="261">
        <f>IF(AZ34=3,G34,0)</f>
        <v>0</v>
      </c>
      <c r="BD34" s="261">
        <f>IF(AZ34=4,G34,0)</f>
        <v>0</v>
      </c>
      <c r="BE34" s="261">
        <f>IF(AZ34=5,G34,0)</f>
        <v>0</v>
      </c>
      <c r="CA34" s="292">
        <v>1</v>
      </c>
      <c r="CB34" s="292">
        <v>1</v>
      </c>
    </row>
    <row r="35" spans="1:80">
      <c r="A35" s="301"/>
      <c r="B35" s="302"/>
      <c r="C35" s="303" t="s">
        <v>852</v>
      </c>
      <c r="D35" s="304"/>
      <c r="E35" s="304"/>
      <c r="F35" s="304"/>
      <c r="G35" s="305"/>
      <c r="I35" s="306"/>
      <c r="K35" s="306"/>
      <c r="L35" s="307" t="s">
        <v>852</v>
      </c>
      <c r="O35" s="292">
        <v>3</v>
      </c>
    </row>
    <row r="36" spans="1:80">
      <c r="A36" s="301"/>
      <c r="B36" s="308"/>
      <c r="C36" s="309" t="s">
        <v>853</v>
      </c>
      <c r="D36" s="310"/>
      <c r="E36" s="311">
        <v>4.32</v>
      </c>
      <c r="F36" s="312"/>
      <c r="G36" s="313"/>
      <c r="H36" s="314"/>
      <c r="I36" s="306"/>
      <c r="J36" s="315"/>
      <c r="K36" s="306"/>
      <c r="M36" s="307" t="s">
        <v>853</v>
      </c>
      <c r="O36" s="292"/>
    </row>
    <row r="37" spans="1:80" ht="22.5">
      <c r="A37" s="293">
        <v>14</v>
      </c>
      <c r="B37" s="294" t="s">
        <v>223</v>
      </c>
      <c r="C37" s="295" t="s">
        <v>224</v>
      </c>
      <c r="D37" s="296" t="s">
        <v>109</v>
      </c>
      <c r="E37" s="297">
        <v>3.6</v>
      </c>
      <c r="F37" s="297">
        <v>0</v>
      </c>
      <c r="G37" s="298">
        <f>E37*F37</f>
        <v>0</v>
      </c>
      <c r="H37" s="299">
        <v>0</v>
      </c>
      <c r="I37" s="300">
        <f>E37*H37</f>
        <v>0</v>
      </c>
      <c r="J37" s="299">
        <v>0</v>
      </c>
      <c r="K37" s="300">
        <f>E37*J37</f>
        <v>0</v>
      </c>
      <c r="O37" s="292">
        <v>2</v>
      </c>
      <c r="AA37" s="261">
        <v>1</v>
      </c>
      <c r="AB37" s="261">
        <v>1</v>
      </c>
      <c r="AC37" s="261">
        <v>1</v>
      </c>
      <c r="AZ37" s="261">
        <v>1</v>
      </c>
      <c r="BA37" s="261">
        <f>IF(AZ37=1,G37,0)</f>
        <v>0</v>
      </c>
      <c r="BB37" s="261">
        <f>IF(AZ37=2,G37,0)</f>
        <v>0</v>
      </c>
      <c r="BC37" s="261">
        <f>IF(AZ37=3,G37,0)</f>
        <v>0</v>
      </c>
      <c r="BD37" s="261">
        <f>IF(AZ37=4,G37,0)</f>
        <v>0</v>
      </c>
      <c r="BE37" s="261">
        <f>IF(AZ37=5,G37,0)</f>
        <v>0</v>
      </c>
      <c r="CA37" s="292">
        <v>1</v>
      </c>
      <c r="CB37" s="292">
        <v>1</v>
      </c>
    </row>
    <row r="38" spans="1:80">
      <c r="A38" s="301"/>
      <c r="B38" s="302"/>
      <c r="C38" s="303" t="s">
        <v>225</v>
      </c>
      <c r="D38" s="304"/>
      <c r="E38" s="304"/>
      <c r="F38" s="304"/>
      <c r="G38" s="305"/>
      <c r="I38" s="306"/>
      <c r="K38" s="306"/>
      <c r="L38" s="307" t="s">
        <v>225</v>
      </c>
      <c r="O38" s="292">
        <v>3</v>
      </c>
    </row>
    <row r="39" spans="1:80">
      <c r="A39" s="301"/>
      <c r="B39" s="308"/>
      <c r="C39" s="309" t="s">
        <v>854</v>
      </c>
      <c r="D39" s="310"/>
      <c r="E39" s="311">
        <v>3.6</v>
      </c>
      <c r="F39" s="312"/>
      <c r="G39" s="313"/>
      <c r="H39" s="314"/>
      <c r="I39" s="306"/>
      <c r="J39" s="315"/>
      <c r="K39" s="306"/>
      <c r="M39" s="307" t="s">
        <v>854</v>
      </c>
      <c r="O39" s="292"/>
    </row>
    <row r="40" spans="1:80">
      <c r="A40" s="293">
        <v>15</v>
      </c>
      <c r="B40" s="294" t="s">
        <v>227</v>
      </c>
      <c r="C40" s="295" t="s">
        <v>228</v>
      </c>
      <c r="D40" s="296" t="s">
        <v>109</v>
      </c>
      <c r="E40" s="297">
        <v>27.416</v>
      </c>
      <c r="F40" s="297">
        <v>0</v>
      </c>
      <c r="G40" s="298">
        <f>E40*F40</f>
        <v>0</v>
      </c>
      <c r="H40" s="299">
        <v>0</v>
      </c>
      <c r="I40" s="300">
        <f>E40*H40</f>
        <v>0</v>
      </c>
      <c r="J40" s="299">
        <v>0</v>
      </c>
      <c r="K40" s="300">
        <f>E40*J40</f>
        <v>0</v>
      </c>
      <c r="O40" s="292">
        <v>2</v>
      </c>
      <c r="AA40" s="261">
        <v>1</v>
      </c>
      <c r="AB40" s="261">
        <v>1</v>
      </c>
      <c r="AC40" s="261">
        <v>1</v>
      </c>
      <c r="AZ40" s="261">
        <v>1</v>
      </c>
      <c r="BA40" s="261">
        <f>IF(AZ40=1,G40,0)</f>
        <v>0</v>
      </c>
      <c r="BB40" s="261">
        <f>IF(AZ40=2,G40,0)</f>
        <v>0</v>
      </c>
      <c r="BC40" s="261">
        <f>IF(AZ40=3,G40,0)</f>
        <v>0</v>
      </c>
      <c r="BD40" s="261">
        <f>IF(AZ40=4,G40,0)</f>
        <v>0</v>
      </c>
      <c r="BE40" s="261">
        <f>IF(AZ40=5,G40,0)</f>
        <v>0</v>
      </c>
      <c r="CA40" s="292">
        <v>1</v>
      </c>
      <c r="CB40" s="292">
        <v>1</v>
      </c>
    </row>
    <row r="41" spans="1:80">
      <c r="A41" s="301"/>
      <c r="B41" s="302"/>
      <c r="C41" s="303" t="s">
        <v>855</v>
      </c>
      <c r="D41" s="304"/>
      <c r="E41" s="304"/>
      <c r="F41" s="304"/>
      <c r="G41" s="305"/>
      <c r="I41" s="306"/>
      <c r="K41" s="306"/>
      <c r="L41" s="307" t="s">
        <v>855</v>
      </c>
      <c r="O41" s="292">
        <v>3</v>
      </c>
    </row>
    <row r="42" spans="1:80">
      <c r="A42" s="301"/>
      <c r="B42" s="308"/>
      <c r="C42" s="337" t="s">
        <v>229</v>
      </c>
      <c r="D42" s="310"/>
      <c r="E42" s="336">
        <v>0</v>
      </c>
      <c r="F42" s="312"/>
      <c r="G42" s="313"/>
      <c r="H42" s="314"/>
      <c r="I42" s="306"/>
      <c r="J42" s="315"/>
      <c r="K42" s="306"/>
      <c r="M42" s="307" t="s">
        <v>229</v>
      </c>
      <c r="O42" s="292"/>
    </row>
    <row r="43" spans="1:80">
      <c r="A43" s="301"/>
      <c r="B43" s="308"/>
      <c r="C43" s="337" t="s">
        <v>856</v>
      </c>
      <c r="D43" s="310"/>
      <c r="E43" s="336">
        <v>66.352000000000004</v>
      </c>
      <c r="F43" s="312"/>
      <c r="G43" s="313"/>
      <c r="H43" s="314"/>
      <c r="I43" s="306"/>
      <c r="J43" s="315"/>
      <c r="K43" s="306"/>
      <c r="M43" s="307" t="s">
        <v>856</v>
      </c>
      <c r="O43" s="292"/>
    </row>
    <row r="44" spans="1:80">
      <c r="A44" s="301"/>
      <c r="B44" s="308"/>
      <c r="C44" s="337" t="s">
        <v>857</v>
      </c>
      <c r="D44" s="310"/>
      <c r="E44" s="336">
        <v>-4.32</v>
      </c>
      <c r="F44" s="312"/>
      <c r="G44" s="313"/>
      <c r="H44" s="314"/>
      <c r="I44" s="306"/>
      <c r="J44" s="315"/>
      <c r="K44" s="306"/>
      <c r="M44" s="307" t="s">
        <v>857</v>
      </c>
      <c r="O44" s="292"/>
    </row>
    <row r="45" spans="1:80">
      <c r="A45" s="301"/>
      <c r="B45" s="308"/>
      <c r="C45" s="337" t="s">
        <v>858</v>
      </c>
      <c r="D45" s="310"/>
      <c r="E45" s="336">
        <v>-5.25</v>
      </c>
      <c r="F45" s="312"/>
      <c r="G45" s="313"/>
      <c r="H45" s="314"/>
      <c r="I45" s="306"/>
      <c r="J45" s="315"/>
      <c r="K45" s="306"/>
      <c r="M45" s="307" t="s">
        <v>858</v>
      </c>
      <c r="O45" s="292"/>
    </row>
    <row r="46" spans="1:80">
      <c r="A46" s="301"/>
      <c r="B46" s="308"/>
      <c r="C46" s="337" t="s">
        <v>859</v>
      </c>
      <c r="D46" s="310"/>
      <c r="E46" s="336">
        <v>-1.65</v>
      </c>
      <c r="F46" s="312"/>
      <c r="G46" s="313"/>
      <c r="H46" s="314"/>
      <c r="I46" s="306"/>
      <c r="J46" s="315"/>
      <c r="K46" s="306"/>
      <c r="M46" s="307" t="s">
        <v>859</v>
      </c>
      <c r="O46" s="292"/>
    </row>
    <row r="47" spans="1:80">
      <c r="A47" s="301"/>
      <c r="B47" s="308"/>
      <c r="C47" s="337" t="s">
        <v>860</v>
      </c>
      <c r="D47" s="310"/>
      <c r="E47" s="336">
        <v>-0.3</v>
      </c>
      <c r="F47" s="312"/>
      <c r="G47" s="313"/>
      <c r="H47" s="314"/>
      <c r="I47" s="306"/>
      <c r="J47" s="315"/>
      <c r="K47" s="306"/>
      <c r="M47" s="307" t="s">
        <v>860</v>
      </c>
      <c r="O47" s="292"/>
    </row>
    <row r="48" spans="1:80">
      <c r="A48" s="301"/>
      <c r="B48" s="308"/>
      <c r="C48" s="337" t="s">
        <v>235</v>
      </c>
      <c r="D48" s="310"/>
      <c r="E48" s="336">
        <v>54.832000000000008</v>
      </c>
      <c r="F48" s="312"/>
      <c r="G48" s="313"/>
      <c r="H48" s="314"/>
      <c r="I48" s="306"/>
      <c r="J48" s="315"/>
      <c r="K48" s="306"/>
      <c r="M48" s="307" t="s">
        <v>235</v>
      </c>
      <c r="O48" s="292"/>
    </row>
    <row r="49" spans="1:80">
      <c r="A49" s="301"/>
      <c r="B49" s="308"/>
      <c r="C49" s="309" t="s">
        <v>861</v>
      </c>
      <c r="D49" s="310"/>
      <c r="E49" s="311">
        <v>27.416</v>
      </c>
      <c r="F49" s="312"/>
      <c r="G49" s="313"/>
      <c r="H49" s="314"/>
      <c r="I49" s="306"/>
      <c r="J49" s="315"/>
      <c r="K49" s="306"/>
      <c r="M49" s="307" t="s">
        <v>861</v>
      </c>
      <c r="O49" s="292"/>
    </row>
    <row r="50" spans="1:80">
      <c r="A50" s="293">
        <v>16</v>
      </c>
      <c r="B50" s="294" t="s">
        <v>237</v>
      </c>
      <c r="C50" s="295" t="s">
        <v>238</v>
      </c>
      <c r="D50" s="296" t="s">
        <v>109</v>
      </c>
      <c r="E50" s="297">
        <v>21.9328</v>
      </c>
      <c r="F50" s="297">
        <v>0</v>
      </c>
      <c r="G50" s="298">
        <f>E50*F50</f>
        <v>0</v>
      </c>
      <c r="H50" s="299">
        <v>0</v>
      </c>
      <c r="I50" s="300">
        <f>E50*H50</f>
        <v>0</v>
      </c>
      <c r="J50" s="299">
        <v>0</v>
      </c>
      <c r="K50" s="300">
        <f>E50*J50</f>
        <v>0</v>
      </c>
      <c r="O50" s="292">
        <v>2</v>
      </c>
      <c r="AA50" s="261">
        <v>1</v>
      </c>
      <c r="AB50" s="261">
        <v>1</v>
      </c>
      <c r="AC50" s="261">
        <v>1</v>
      </c>
      <c r="AZ50" s="261">
        <v>1</v>
      </c>
      <c r="BA50" s="261">
        <f>IF(AZ50=1,G50,0)</f>
        <v>0</v>
      </c>
      <c r="BB50" s="261">
        <f>IF(AZ50=2,G50,0)</f>
        <v>0</v>
      </c>
      <c r="BC50" s="261">
        <f>IF(AZ50=3,G50,0)</f>
        <v>0</v>
      </c>
      <c r="BD50" s="261">
        <f>IF(AZ50=4,G50,0)</f>
        <v>0</v>
      </c>
      <c r="BE50" s="261">
        <f>IF(AZ50=5,G50,0)</f>
        <v>0</v>
      </c>
      <c r="CA50" s="292">
        <v>1</v>
      </c>
      <c r="CB50" s="292">
        <v>1</v>
      </c>
    </row>
    <row r="51" spans="1:80">
      <c r="A51" s="301"/>
      <c r="B51" s="302"/>
      <c r="C51" s="303" t="s">
        <v>239</v>
      </c>
      <c r="D51" s="304"/>
      <c r="E51" s="304"/>
      <c r="F51" s="304"/>
      <c r="G51" s="305"/>
      <c r="I51" s="306"/>
      <c r="K51" s="306"/>
      <c r="L51" s="307" t="s">
        <v>239</v>
      </c>
      <c r="O51" s="292">
        <v>3</v>
      </c>
    </row>
    <row r="52" spans="1:80">
      <c r="A52" s="301"/>
      <c r="B52" s="302"/>
      <c r="C52" s="303" t="s">
        <v>240</v>
      </c>
      <c r="D52" s="304"/>
      <c r="E52" s="304"/>
      <c r="F52" s="304"/>
      <c r="G52" s="305"/>
      <c r="I52" s="306"/>
      <c r="K52" s="306"/>
      <c r="L52" s="307" t="s">
        <v>240</v>
      </c>
      <c r="O52" s="292">
        <v>3</v>
      </c>
    </row>
    <row r="53" spans="1:80">
      <c r="A53" s="301"/>
      <c r="B53" s="302"/>
      <c r="C53" s="303" t="s">
        <v>241</v>
      </c>
      <c r="D53" s="304"/>
      <c r="E53" s="304"/>
      <c r="F53" s="304"/>
      <c r="G53" s="305"/>
      <c r="I53" s="306"/>
      <c r="K53" s="306"/>
      <c r="L53" s="307" t="s">
        <v>241</v>
      </c>
      <c r="O53" s="292">
        <v>3</v>
      </c>
    </row>
    <row r="54" spans="1:80">
      <c r="A54" s="301"/>
      <c r="B54" s="302"/>
      <c r="C54" s="303"/>
      <c r="D54" s="304"/>
      <c r="E54" s="304"/>
      <c r="F54" s="304"/>
      <c r="G54" s="305"/>
      <c r="I54" s="306"/>
      <c r="K54" s="306"/>
      <c r="L54" s="307"/>
      <c r="O54" s="292">
        <v>3</v>
      </c>
    </row>
    <row r="55" spans="1:80">
      <c r="A55" s="301"/>
      <c r="B55" s="308"/>
      <c r="C55" s="337" t="s">
        <v>229</v>
      </c>
      <c r="D55" s="310"/>
      <c r="E55" s="336">
        <v>0</v>
      </c>
      <c r="F55" s="312"/>
      <c r="G55" s="313"/>
      <c r="H55" s="314"/>
      <c r="I55" s="306"/>
      <c r="J55" s="315"/>
      <c r="K55" s="306"/>
      <c r="M55" s="307" t="s">
        <v>229</v>
      </c>
      <c r="O55" s="292"/>
    </row>
    <row r="56" spans="1:80">
      <c r="A56" s="301"/>
      <c r="B56" s="308"/>
      <c r="C56" s="337" t="s">
        <v>856</v>
      </c>
      <c r="D56" s="310"/>
      <c r="E56" s="336">
        <v>66.352000000000004</v>
      </c>
      <c r="F56" s="312"/>
      <c r="G56" s="313"/>
      <c r="H56" s="314"/>
      <c r="I56" s="306"/>
      <c r="J56" s="315"/>
      <c r="K56" s="306"/>
      <c r="M56" s="307" t="s">
        <v>856</v>
      </c>
      <c r="O56" s="292"/>
    </row>
    <row r="57" spans="1:80">
      <c r="A57" s="301"/>
      <c r="B57" s="308"/>
      <c r="C57" s="337" t="s">
        <v>857</v>
      </c>
      <c r="D57" s="310"/>
      <c r="E57" s="336">
        <v>-4.32</v>
      </c>
      <c r="F57" s="312"/>
      <c r="G57" s="313"/>
      <c r="H57" s="314"/>
      <c r="I57" s="306"/>
      <c r="J57" s="315"/>
      <c r="K57" s="306"/>
      <c r="M57" s="307" t="s">
        <v>857</v>
      </c>
      <c r="O57" s="292"/>
    </row>
    <row r="58" spans="1:80">
      <c r="A58" s="301"/>
      <c r="B58" s="308"/>
      <c r="C58" s="337" t="s">
        <v>858</v>
      </c>
      <c r="D58" s="310"/>
      <c r="E58" s="336">
        <v>-5.25</v>
      </c>
      <c r="F58" s="312"/>
      <c r="G58" s="313"/>
      <c r="H58" s="314"/>
      <c r="I58" s="306"/>
      <c r="J58" s="315"/>
      <c r="K58" s="306"/>
      <c r="M58" s="307" t="s">
        <v>858</v>
      </c>
      <c r="O58" s="292"/>
    </row>
    <row r="59" spans="1:80">
      <c r="A59" s="301"/>
      <c r="B59" s="308"/>
      <c r="C59" s="337" t="s">
        <v>859</v>
      </c>
      <c r="D59" s="310"/>
      <c r="E59" s="336">
        <v>-1.65</v>
      </c>
      <c r="F59" s="312"/>
      <c r="G59" s="313"/>
      <c r="H59" s="314"/>
      <c r="I59" s="306"/>
      <c r="J59" s="315"/>
      <c r="K59" s="306"/>
      <c r="M59" s="307" t="s">
        <v>859</v>
      </c>
      <c r="O59" s="292"/>
    </row>
    <row r="60" spans="1:80">
      <c r="A60" s="301"/>
      <c r="B60" s="308"/>
      <c r="C60" s="337" t="s">
        <v>860</v>
      </c>
      <c r="D60" s="310"/>
      <c r="E60" s="336">
        <v>-0.3</v>
      </c>
      <c r="F60" s="312"/>
      <c r="G60" s="313"/>
      <c r="H60" s="314"/>
      <c r="I60" s="306"/>
      <c r="J60" s="315"/>
      <c r="K60" s="306"/>
      <c r="M60" s="307" t="s">
        <v>860</v>
      </c>
      <c r="O60" s="292"/>
    </row>
    <row r="61" spans="1:80">
      <c r="A61" s="301"/>
      <c r="B61" s="308"/>
      <c r="C61" s="337" t="s">
        <v>235</v>
      </c>
      <c r="D61" s="310"/>
      <c r="E61" s="336">
        <v>54.832000000000008</v>
      </c>
      <c r="F61" s="312"/>
      <c r="G61" s="313"/>
      <c r="H61" s="314"/>
      <c r="I61" s="306"/>
      <c r="J61" s="315"/>
      <c r="K61" s="306"/>
      <c r="M61" s="307" t="s">
        <v>235</v>
      </c>
      <c r="O61" s="292"/>
    </row>
    <row r="62" spans="1:80">
      <c r="A62" s="301"/>
      <c r="B62" s="308"/>
      <c r="C62" s="309" t="s">
        <v>862</v>
      </c>
      <c r="D62" s="310"/>
      <c r="E62" s="311">
        <v>21.9328</v>
      </c>
      <c r="F62" s="312"/>
      <c r="G62" s="313"/>
      <c r="H62" s="314"/>
      <c r="I62" s="306"/>
      <c r="J62" s="315"/>
      <c r="K62" s="306"/>
      <c r="M62" s="307" t="s">
        <v>862</v>
      </c>
      <c r="O62" s="292"/>
    </row>
    <row r="63" spans="1:80">
      <c r="A63" s="293">
        <v>17</v>
      </c>
      <c r="B63" s="294" t="s">
        <v>243</v>
      </c>
      <c r="C63" s="295" t="s">
        <v>244</v>
      </c>
      <c r="D63" s="296" t="s">
        <v>109</v>
      </c>
      <c r="E63" s="297">
        <v>21.9328</v>
      </c>
      <c r="F63" s="297">
        <v>0</v>
      </c>
      <c r="G63" s="298">
        <f>E63*F63</f>
        <v>0</v>
      </c>
      <c r="H63" s="299">
        <v>0</v>
      </c>
      <c r="I63" s="300">
        <f>E63*H63</f>
        <v>0</v>
      </c>
      <c r="J63" s="299">
        <v>0</v>
      </c>
      <c r="K63" s="300">
        <f>E63*J63</f>
        <v>0</v>
      </c>
      <c r="O63" s="292">
        <v>2</v>
      </c>
      <c r="AA63" s="261">
        <v>1</v>
      </c>
      <c r="AB63" s="261">
        <v>1</v>
      </c>
      <c r="AC63" s="261">
        <v>1</v>
      </c>
      <c r="AZ63" s="261">
        <v>1</v>
      </c>
      <c r="BA63" s="261">
        <f>IF(AZ63=1,G63,0)</f>
        <v>0</v>
      </c>
      <c r="BB63" s="261">
        <f>IF(AZ63=2,G63,0)</f>
        <v>0</v>
      </c>
      <c r="BC63" s="261">
        <f>IF(AZ63=3,G63,0)</f>
        <v>0</v>
      </c>
      <c r="BD63" s="261">
        <f>IF(AZ63=4,G63,0)</f>
        <v>0</v>
      </c>
      <c r="BE63" s="261">
        <f>IF(AZ63=5,G63,0)</f>
        <v>0</v>
      </c>
      <c r="CA63" s="292">
        <v>1</v>
      </c>
      <c r="CB63" s="292">
        <v>1</v>
      </c>
    </row>
    <row r="64" spans="1:80">
      <c r="A64" s="293">
        <v>18</v>
      </c>
      <c r="B64" s="294" t="s">
        <v>245</v>
      </c>
      <c r="C64" s="295" t="s">
        <v>246</v>
      </c>
      <c r="D64" s="296" t="s">
        <v>109</v>
      </c>
      <c r="E64" s="297">
        <v>5.4832000000000001</v>
      </c>
      <c r="F64" s="297">
        <v>0</v>
      </c>
      <c r="G64" s="298">
        <f>E64*F64</f>
        <v>0</v>
      </c>
      <c r="H64" s="299">
        <v>0</v>
      </c>
      <c r="I64" s="300">
        <f>E64*H64</f>
        <v>0</v>
      </c>
      <c r="J64" s="299">
        <v>0</v>
      </c>
      <c r="K64" s="300">
        <f>E64*J64</f>
        <v>0</v>
      </c>
      <c r="O64" s="292">
        <v>2</v>
      </c>
      <c r="AA64" s="261">
        <v>1</v>
      </c>
      <c r="AB64" s="261">
        <v>0</v>
      </c>
      <c r="AC64" s="261">
        <v>0</v>
      </c>
      <c r="AZ64" s="261">
        <v>1</v>
      </c>
      <c r="BA64" s="261">
        <f>IF(AZ64=1,G64,0)</f>
        <v>0</v>
      </c>
      <c r="BB64" s="261">
        <f>IF(AZ64=2,G64,0)</f>
        <v>0</v>
      </c>
      <c r="BC64" s="261">
        <f>IF(AZ64=3,G64,0)</f>
        <v>0</v>
      </c>
      <c r="BD64" s="261">
        <f>IF(AZ64=4,G64,0)</f>
        <v>0</v>
      </c>
      <c r="BE64" s="261">
        <f>IF(AZ64=5,G64,0)</f>
        <v>0</v>
      </c>
      <c r="CA64" s="292">
        <v>1</v>
      </c>
      <c r="CB64" s="292">
        <v>0</v>
      </c>
    </row>
    <row r="65" spans="1:80">
      <c r="A65" s="301"/>
      <c r="B65" s="308"/>
      <c r="C65" s="337" t="s">
        <v>229</v>
      </c>
      <c r="D65" s="310"/>
      <c r="E65" s="336">
        <v>0</v>
      </c>
      <c r="F65" s="312"/>
      <c r="G65" s="313"/>
      <c r="H65" s="314"/>
      <c r="I65" s="306"/>
      <c r="J65" s="315"/>
      <c r="K65" s="306"/>
      <c r="M65" s="307" t="s">
        <v>229</v>
      </c>
      <c r="O65" s="292"/>
    </row>
    <row r="66" spans="1:80">
      <c r="A66" s="301"/>
      <c r="B66" s="308"/>
      <c r="C66" s="337" t="s">
        <v>856</v>
      </c>
      <c r="D66" s="310"/>
      <c r="E66" s="336">
        <v>66.352000000000004</v>
      </c>
      <c r="F66" s="312"/>
      <c r="G66" s="313"/>
      <c r="H66" s="314"/>
      <c r="I66" s="306"/>
      <c r="J66" s="315"/>
      <c r="K66" s="306"/>
      <c r="M66" s="307" t="s">
        <v>856</v>
      </c>
      <c r="O66" s="292"/>
    </row>
    <row r="67" spans="1:80">
      <c r="A67" s="301"/>
      <c r="B67" s="308"/>
      <c r="C67" s="337" t="s">
        <v>857</v>
      </c>
      <c r="D67" s="310"/>
      <c r="E67" s="336">
        <v>-4.32</v>
      </c>
      <c r="F67" s="312"/>
      <c r="G67" s="313"/>
      <c r="H67" s="314"/>
      <c r="I67" s="306"/>
      <c r="J67" s="315"/>
      <c r="K67" s="306"/>
      <c r="M67" s="307" t="s">
        <v>857</v>
      </c>
      <c r="O67" s="292"/>
    </row>
    <row r="68" spans="1:80">
      <c r="A68" s="301"/>
      <c r="B68" s="308"/>
      <c r="C68" s="337" t="s">
        <v>858</v>
      </c>
      <c r="D68" s="310"/>
      <c r="E68" s="336">
        <v>-5.25</v>
      </c>
      <c r="F68" s="312"/>
      <c r="G68" s="313"/>
      <c r="H68" s="314"/>
      <c r="I68" s="306"/>
      <c r="J68" s="315"/>
      <c r="K68" s="306"/>
      <c r="M68" s="307" t="s">
        <v>858</v>
      </c>
      <c r="O68" s="292"/>
    </row>
    <row r="69" spans="1:80">
      <c r="A69" s="301"/>
      <c r="B69" s="308"/>
      <c r="C69" s="337" t="s">
        <v>859</v>
      </c>
      <c r="D69" s="310"/>
      <c r="E69" s="336">
        <v>-1.65</v>
      </c>
      <c r="F69" s="312"/>
      <c r="G69" s="313"/>
      <c r="H69" s="314"/>
      <c r="I69" s="306"/>
      <c r="J69" s="315"/>
      <c r="K69" s="306"/>
      <c r="M69" s="307" t="s">
        <v>859</v>
      </c>
      <c r="O69" s="292"/>
    </row>
    <row r="70" spans="1:80">
      <c r="A70" s="301"/>
      <c r="B70" s="308"/>
      <c r="C70" s="337" t="s">
        <v>860</v>
      </c>
      <c r="D70" s="310"/>
      <c r="E70" s="336">
        <v>-0.3</v>
      </c>
      <c r="F70" s="312"/>
      <c r="G70" s="313"/>
      <c r="H70" s="314"/>
      <c r="I70" s="306"/>
      <c r="J70" s="315"/>
      <c r="K70" s="306"/>
      <c r="M70" s="307" t="s">
        <v>860</v>
      </c>
      <c r="O70" s="292"/>
    </row>
    <row r="71" spans="1:80">
      <c r="A71" s="301"/>
      <c r="B71" s="308"/>
      <c r="C71" s="337" t="s">
        <v>235</v>
      </c>
      <c r="D71" s="310"/>
      <c r="E71" s="336">
        <v>54.832000000000008</v>
      </c>
      <c r="F71" s="312"/>
      <c r="G71" s="313"/>
      <c r="H71" s="314"/>
      <c r="I71" s="306"/>
      <c r="J71" s="315"/>
      <c r="K71" s="306"/>
      <c r="M71" s="307" t="s">
        <v>235</v>
      </c>
      <c r="O71" s="292"/>
    </row>
    <row r="72" spans="1:80">
      <c r="A72" s="301"/>
      <c r="B72" s="308"/>
      <c r="C72" s="309" t="s">
        <v>863</v>
      </c>
      <c r="D72" s="310"/>
      <c r="E72" s="311">
        <v>5.4832000000000001</v>
      </c>
      <c r="F72" s="312"/>
      <c r="G72" s="313"/>
      <c r="H72" s="314"/>
      <c r="I72" s="306"/>
      <c r="J72" s="315"/>
      <c r="K72" s="306"/>
      <c r="M72" s="307" t="s">
        <v>863</v>
      </c>
      <c r="O72" s="292"/>
    </row>
    <row r="73" spans="1:80">
      <c r="A73" s="293">
        <v>19</v>
      </c>
      <c r="B73" s="294" t="s">
        <v>248</v>
      </c>
      <c r="C73" s="295" t="s">
        <v>249</v>
      </c>
      <c r="D73" s="296" t="s">
        <v>109</v>
      </c>
      <c r="E73" s="297">
        <v>5.4832000000000001</v>
      </c>
      <c r="F73" s="297">
        <v>0</v>
      </c>
      <c r="G73" s="298">
        <f>E73*F73</f>
        <v>0</v>
      </c>
      <c r="H73" s="299">
        <v>0</v>
      </c>
      <c r="I73" s="300">
        <f>E73*H73</f>
        <v>0</v>
      </c>
      <c r="J73" s="299">
        <v>0</v>
      </c>
      <c r="K73" s="300">
        <f>E73*J73</f>
        <v>0</v>
      </c>
      <c r="O73" s="292">
        <v>2</v>
      </c>
      <c r="AA73" s="261">
        <v>1</v>
      </c>
      <c r="AB73" s="261">
        <v>1</v>
      </c>
      <c r="AC73" s="261">
        <v>1</v>
      </c>
      <c r="AZ73" s="261">
        <v>1</v>
      </c>
      <c r="BA73" s="261">
        <f>IF(AZ73=1,G73,0)</f>
        <v>0</v>
      </c>
      <c r="BB73" s="261">
        <f>IF(AZ73=2,G73,0)</f>
        <v>0</v>
      </c>
      <c r="BC73" s="261">
        <f>IF(AZ73=3,G73,0)</f>
        <v>0</v>
      </c>
      <c r="BD73" s="261">
        <f>IF(AZ73=4,G73,0)</f>
        <v>0</v>
      </c>
      <c r="BE73" s="261">
        <f>IF(AZ73=5,G73,0)</f>
        <v>0</v>
      </c>
      <c r="CA73" s="292">
        <v>1</v>
      </c>
      <c r="CB73" s="292">
        <v>1</v>
      </c>
    </row>
    <row r="74" spans="1:80">
      <c r="A74" s="293">
        <v>20</v>
      </c>
      <c r="B74" s="294" t="s">
        <v>250</v>
      </c>
      <c r="C74" s="295" t="s">
        <v>251</v>
      </c>
      <c r="D74" s="296" t="s">
        <v>109</v>
      </c>
      <c r="E74" s="297">
        <v>4.32</v>
      </c>
      <c r="F74" s="297">
        <v>0</v>
      </c>
      <c r="G74" s="298">
        <f>E74*F74</f>
        <v>0</v>
      </c>
      <c r="H74" s="299">
        <v>0</v>
      </c>
      <c r="I74" s="300">
        <f>E74*H74</f>
        <v>0</v>
      </c>
      <c r="J74" s="299">
        <v>0</v>
      </c>
      <c r="K74" s="300">
        <f>E74*J74</f>
        <v>0</v>
      </c>
      <c r="O74" s="292">
        <v>2</v>
      </c>
      <c r="AA74" s="261">
        <v>1</v>
      </c>
      <c r="AB74" s="261">
        <v>1</v>
      </c>
      <c r="AC74" s="261">
        <v>1</v>
      </c>
      <c r="AZ74" s="261">
        <v>1</v>
      </c>
      <c r="BA74" s="261">
        <f>IF(AZ74=1,G74,0)</f>
        <v>0</v>
      </c>
      <c r="BB74" s="261">
        <f>IF(AZ74=2,G74,0)</f>
        <v>0</v>
      </c>
      <c r="BC74" s="261">
        <f>IF(AZ74=3,G74,0)</f>
        <v>0</v>
      </c>
      <c r="BD74" s="261">
        <f>IF(AZ74=4,G74,0)</f>
        <v>0</v>
      </c>
      <c r="BE74" s="261">
        <f>IF(AZ74=5,G74,0)</f>
        <v>0</v>
      </c>
      <c r="CA74" s="292">
        <v>1</v>
      </c>
      <c r="CB74" s="292">
        <v>1</v>
      </c>
    </row>
    <row r="75" spans="1:80">
      <c r="A75" s="301"/>
      <c r="B75" s="308"/>
      <c r="C75" s="309" t="s">
        <v>864</v>
      </c>
      <c r="D75" s="310"/>
      <c r="E75" s="311">
        <v>4.32</v>
      </c>
      <c r="F75" s="312"/>
      <c r="G75" s="313"/>
      <c r="H75" s="314"/>
      <c r="I75" s="306"/>
      <c r="J75" s="315"/>
      <c r="K75" s="306"/>
      <c r="M75" s="307" t="s">
        <v>864</v>
      </c>
      <c r="O75" s="292"/>
    </row>
    <row r="76" spans="1:80">
      <c r="A76" s="316"/>
      <c r="B76" s="317" t="s">
        <v>99</v>
      </c>
      <c r="C76" s="318" t="s">
        <v>218</v>
      </c>
      <c r="D76" s="319"/>
      <c r="E76" s="320"/>
      <c r="F76" s="321"/>
      <c r="G76" s="322">
        <f>SUM(G33:G75)</f>
        <v>0</v>
      </c>
      <c r="H76" s="323"/>
      <c r="I76" s="324">
        <f>SUM(I33:I75)</f>
        <v>0</v>
      </c>
      <c r="J76" s="323"/>
      <c r="K76" s="324">
        <f>SUM(K33:K75)</f>
        <v>0</v>
      </c>
      <c r="O76" s="292">
        <v>4</v>
      </c>
      <c r="BA76" s="325">
        <f>SUM(BA33:BA75)</f>
        <v>0</v>
      </c>
      <c r="BB76" s="325">
        <f>SUM(BB33:BB75)</f>
        <v>0</v>
      </c>
      <c r="BC76" s="325">
        <f>SUM(BC33:BC75)</f>
        <v>0</v>
      </c>
      <c r="BD76" s="325">
        <f>SUM(BD33:BD75)</f>
        <v>0</v>
      </c>
      <c r="BE76" s="325">
        <f>SUM(BE33:BE75)</f>
        <v>0</v>
      </c>
    </row>
    <row r="77" spans="1:80">
      <c r="A77" s="282" t="s">
        <v>97</v>
      </c>
      <c r="B77" s="283" t="s">
        <v>762</v>
      </c>
      <c r="C77" s="284" t="s">
        <v>763</v>
      </c>
      <c r="D77" s="285"/>
      <c r="E77" s="286"/>
      <c r="F77" s="286"/>
      <c r="G77" s="287"/>
      <c r="H77" s="288"/>
      <c r="I77" s="289"/>
      <c r="J77" s="290"/>
      <c r="K77" s="291"/>
      <c r="O77" s="292">
        <v>1</v>
      </c>
    </row>
    <row r="78" spans="1:80">
      <c r="A78" s="293">
        <v>21</v>
      </c>
      <c r="B78" s="294" t="s">
        <v>765</v>
      </c>
      <c r="C78" s="295" t="s">
        <v>766</v>
      </c>
      <c r="D78" s="296" t="s">
        <v>176</v>
      </c>
      <c r="E78" s="297">
        <v>4</v>
      </c>
      <c r="F78" s="297">
        <v>0</v>
      </c>
      <c r="G78" s="298">
        <f>E78*F78</f>
        <v>0</v>
      </c>
      <c r="H78" s="299">
        <v>1.49E-3</v>
      </c>
      <c r="I78" s="300">
        <f>E78*H78</f>
        <v>5.96E-3</v>
      </c>
      <c r="J78" s="299">
        <v>0</v>
      </c>
      <c r="K78" s="300">
        <f>E78*J78</f>
        <v>0</v>
      </c>
      <c r="O78" s="292">
        <v>2</v>
      </c>
      <c r="AA78" s="261">
        <v>1</v>
      </c>
      <c r="AB78" s="261">
        <v>1</v>
      </c>
      <c r="AC78" s="261">
        <v>1</v>
      </c>
      <c r="AZ78" s="261">
        <v>1</v>
      </c>
      <c r="BA78" s="261">
        <f>IF(AZ78=1,G78,0)</f>
        <v>0</v>
      </c>
      <c r="BB78" s="261">
        <f>IF(AZ78=2,G78,0)</f>
        <v>0</v>
      </c>
      <c r="BC78" s="261">
        <f>IF(AZ78=3,G78,0)</f>
        <v>0</v>
      </c>
      <c r="BD78" s="261">
        <f>IF(AZ78=4,G78,0)</f>
        <v>0</v>
      </c>
      <c r="BE78" s="261">
        <f>IF(AZ78=5,G78,0)</f>
        <v>0</v>
      </c>
      <c r="CA78" s="292">
        <v>1</v>
      </c>
      <c r="CB78" s="292">
        <v>1</v>
      </c>
    </row>
    <row r="79" spans="1:80">
      <c r="A79" s="301"/>
      <c r="B79" s="308"/>
      <c r="C79" s="309" t="s">
        <v>767</v>
      </c>
      <c r="D79" s="310"/>
      <c r="E79" s="311">
        <v>4</v>
      </c>
      <c r="F79" s="312"/>
      <c r="G79" s="313"/>
      <c r="H79" s="314"/>
      <c r="I79" s="306"/>
      <c r="J79" s="315"/>
      <c r="K79" s="306"/>
      <c r="M79" s="307" t="s">
        <v>767</v>
      </c>
      <c r="O79" s="292"/>
    </row>
    <row r="80" spans="1:80">
      <c r="A80" s="293">
        <v>22</v>
      </c>
      <c r="B80" s="294" t="s">
        <v>768</v>
      </c>
      <c r="C80" s="295" t="s">
        <v>769</v>
      </c>
      <c r="D80" s="296" t="s">
        <v>176</v>
      </c>
      <c r="E80" s="297">
        <v>4</v>
      </c>
      <c r="F80" s="297">
        <v>0</v>
      </c>
      <c r="G80" s="298">
        <f>E80*F80</f>
        <v>0</v>
      </c>
      <c r="H80" s="299">
        <v>0</v>
      </c>
      <c r="I80" s="300">
        <f>E80*H80</f>
        <v>0</v>
      </c>
      <c r="J80" s="299">
        <v>0</v>
      </c>
      <c r="K80" s="300">
        <f>E80*J80</f>
        <v>0</v>
      </c>
      <c r="O80" s="292">
        <v>2</v>
      </c>
      <c r="AA80" s="261">
        <v>1</v>
      </c>
      <c r="AB80" s="261">
        <v>1</v>
      </c>
      <c r="AC80" s="261">
        <v>1</v>
      </c>
      <c r="AZ80" s="261">
        <v>1</v>
      </c>
      <c r="BA80" s="261">
        <f>IF(AZ80=1,G80,0)</f>
        <v>0</v>
      </c>
      <c r="BB80" s="261">
        <f>IF(AZ80=2,G80,0)</f>
        <v>0</v>
      </c>
      <c r="BC80" s="261">
        <f>IF(AZ80=3,G80,0)</f>
        <v>0</v>
      </c>
      <c r="BD80" s="261">
        <f>IF(AZ80=4,G80,0)</f>
        <v>0</v>
      </c>
      <c r="BE80" s="261">
        <f>IF(AZ80=5,G80,0)</f>
        <v>0</v>
      </c>
      <c r="CA80" s="292">
        <v>1</v>
      </c>
      <c r="CB80" s="292">
        <v>1</v>
      </c>
    </row>
    <row r="81" spans="1:80" ht="22.5">
      <c r="A81" s="293">
        <v>23</v>
      </c>
      <c r="B81" s="294" t="s">
        <v>770</v>
      </c>
      <c r="C81" s="295" t="s">
        <v>771</v>
      </c>
      <c r="D81" s="296" t="s">
        <v>176</v>
      </c>
      <c r="E81" s="297">
        <v>4</v>
      </c>
      <c r="F81" s="297">
        <v>0</v>
      </c>
      <c r="G81" s="298">
        <f>E81*F81</f>
        <v>0</v>
      </c>
      <c r="H81" s="299">
        <v>4.0699999999999998E-3</v>
      </c>
      <c r="I81" s="300">
        <f>E81*H81</f>
        <v>1.6279999999999999E-2</v>
      </c>
      <c r="J81" s="299">
        <v>0</v>
      </c>
      <c r="K81" s="300">
        <f>E81*J81</f>
        <v>0</v>
      </c>
      <c r="O81" s="292">
        <v>2</v>
      </c>
      <c r="AA81" s="261">
        <v>1</v>
      </c>
      <c r="AB81" s="261">
        <v>1</v>
      </c>
      <c r="AC81" s="261">
        <v>1</v>
      </c>
      <c r="AZ81" s="261">
        <v>1</v>
      </c>
      <c r="BA81" s="261">
        <f>IF(AZ81=1,G81,0)</f>
        <v>0</v>
      </c>
      <c r="BB81" s="261">
        <f>IF(AZ81=2,G81,0)</f>
        <v>0</v>
      </c>
      <c r="BC81" s="261">
        <f>IF(AZ81=3,G81,0)</f>
        <v>0</v>
      </c>
      <c r="BD81" s="261">
        <f>IF(AZ81=4,G81,0)</f>
        <v>0</v>
      </c>
      <c r="BE81" s="261">
        <f>IF(AZ81=5,G81,0)</f>
        <v>0</v>
      </c>
      <c r="CA81" s="292">
        <v>1</v>
      </c>
      <c r="CB81" s="292">
        <v>1</v>
      </c>
    </row>
    <row r="82" spans="1:80">
      <c r="A82" s="293">
        <v>24</v>
      </c>
      <c r="B82" s="294" t="s">
        <v>772</v>
      </c>
      <c r="C82" s="295" t="s">
        <v>773</v>
      </c>
      <c r="D82" s="296" t="s">
        <v>176</v>
      </c>
      <c r="E82" s="297">
        <v>4</v>
      </c>
      <c r="F82" s="297">
        <v>0</v>
      </c>
      <c r="G82" s="298">
        <f>E82*F82</f>
        <v>0</v>
      </c>
      <c r="H82" s="299">
        <v>0</v>
      </c>
      <c r="I82" s="300">
        <f>E82*H82</f>
        <v>0</v>
      </c>
      <c r="J82" s="299">
        <v>0</v>
      </c>
      <c r="K82" s="300">
        <f>E82*J82</f>
        <v>0</v>
      </c>
      <c r="O82" s="292">
        <v>2</v>
      </c>
      <c r="AA82" s="261">
        <v>1</v>
      </c>
      <c r="AB82" s="261">
        <v>1</v>
      </c>
      <c r="AC82" s="261">
        <v>1</v>
      </c>
      <c r="AZ82" s="261">
        <v>1</v>
      </c>
      <c r="BA82" s="261">
        <f>IF(AZ82=1,G82,0)</f>
        <v>0</v>
      </c>
      <c r="BB82" s="261">
        <f>IF(AZ82=2,G82,0)</f>
        <v>0</v>
      </c>
      <c r="BC82" s="261">
        <f>IF(AZ82=3,G82,0)</f>
        <v>0</v>
      </c>
      <c r="BD82" s="261">
        <f>IF(AZ82=4,G82,0)</f>
        <v>0</v>
      </c>
      <c r="BE82" s="261">
        <f>IF(AZ82=5,G82,0)</f>
        <v>0</v>
      </c>
      <c r="CA82" s="292">
        <v>1</v>
      </c>
      <c r="CB82" s="292">
        <v>1</v>
      </c>
    </row>
    <row r="83" spans="1:80">
      <c r="A83" s="316"/>
      <c r="B83" s="317" t="s">
        <v>99</v>
      </c>
      <c r="C83" s="318" t="s">
        <v>764</v>
      </c>
      <c r="D83" s="319"/>
      <c r="E83" s="320"/>
      <c r="F83" s="321"/>
      <c r="G83" s="322">
        <f>SUM(G77:G82)</f>
        <v>0</v>
      </c>
      <c r="H83" s="323"/>
      <c r="I83" s="324">
        <f>SUM(I77:I82)</f>
        <v>2.2239999999999999E-2</v>
      </c>
      <c r="J83" s="323"/>
      <c r="K83" s="324">
        <f>SUM(K77:K82)</f>
        <v>0</v>
      </c>
      <c r="O83" s="292">
        <v>4</v>
      </c>
      <c r="BA83" s="325">
        <f>SUM(BA77:BA82)</f>
        <v>0</v>
      </c>
      <c r="BB83" s="325">
        <f>SUM(BB77:BB82)</f>
        <v>0</v>
      </c>
      <c r="BC83" s="325">
        <f>SUM(BC77:BC82)</f>
        <v>0</v>
      </c>
      <c r="BD83" s="325">
        <f>SUM(BD77:BD82)</f>
        <v>0</v>
      </c>
      <c r="BE83" s="325">
        <f>SUM(BE77:BE82)</f>
        <v>0</v>
      </c>
    </row>
    <row r="84" spans="1:80">
      <c r="A84" s="282" t="s">
        <v>97</v>
      </c>
      <c r="B84" s="283" t="s">
        <v>253</v>
      </c>
      <c r="C84" s="284" t="s">
        <v>254</v>
      </c>
      <c r="D84" s="285"/>
      <c r="E84" s="286"/>
      <c r="F84" s="286"/>
      <c r="G84" s="287"/>
      <c r="H84" s="288"/>
      <c r="I84" s="289"/>
      <c r="J84" s="290"/>
      <c r="K84" s="291"/>
      <c r="O84" s="292">
        <v>1</v>
      </c>
    </row>
    <row r="85" spans="1:80">
      <c r="A85" s="293">
        <v>25</v>
      </c>
      <c r="B85" s="294" t="s">
        <v>256</v>
      </c>
      <c r="C85" s="295" t="s">
        <v>257</v>
      </c>
      <c r="D85" s="296" t="s">
        <v>109</v>
      </c>
      <c r="E85" s="297">
        <v>57.712000000000003</v>
      </c>
      <c r="F85" s="297">
        <v>0</v>
      </c>
      <c r="G85" s="298">
        <f>E85*F85</f>
        <v>0</v>
      </c>
      <c r="H85" s="299">
        <v>0</v>
      </c>
      <c r="I85" s="300">
        <f>E85*H85</f>
        <v>0</v>
      </c>
      <c r="J85" s="299">
        <v>0</v>
      </c>
      <c r="K85" s="300">
        <f>E85*J85</f>
        <v>0</v>
      </c>
      <c r="O85" s="292">
        <v>2</v>
      </c>
      <c r="AA85" s="261">
        <v>1</v>
      </c>
      <c r="AB85" s="261">
        <v>1</v>
      </c>
      <c r="AC85" s="261">
        <v>1</v>
      </c>
      <c r="AZ85" s="261">
        <v>1</v>
      </c>
      <c r="BA85" s="261">
        <f>IF(AZ85=1,G85,0)</f>
        <v>0</v>
      </c>
      <c r="BB85" s="261">
        <f>IF(AZ85=2,G85,0)</f>
        <v>0</v>
      </c>
      <c r="BC85" s="261">
        <f>IF(AZ85=3,G85,0)</f>
        <v>0</v>
      </c>
      <c r="BD85" s="261">
        <f>IF(AZ85=4,G85,0)</f>
        <v>0</v>
      </c>
      <c r="BE85" s="261">
        <f>IF(AZ85=5,G85,0)</f>
        <v>0</v>
      </c>
      <c r="CA85" s="292">
        <v>1</v>
      </c>
      <c r="CB85" s="292">
        <v>1</v>
      </c>
    </row>
    <row r="86" spans="1:80">
      <c r="A86" s="301"/>
      <c r="B86" s="308"/>
      <c r="C86" s="309" t="s">
        <v>856</v>
      </c>
      <c r="D86" s="310"/>
      <c r="E86" s="311">
        <v>66.352000000000004</v>
      </c>
      <c r="F86" s="312"/>
      <c r="G86" s="313"/>
      <c r="H86" s="314"/>
      <c r="I86" s="306"/>
      <c r="J86" s="315"/>
      <c r="K86" s="306"/>
      <c r="M86" s="307" t="s">
        <v>856</v>
      </c>
      <c r="O86" s="292"/>
    </row>
    <row r="87" spans="1:80">
      <c r="A87" s="301"/>
      <c r="B87" s="308"/>
      <c r="C87" s="309" t="s">
        <v>865</v>
      </c>
      <c r="D87" s="310"/>
      <c r="E87" s="311">
        <v>-8.64</v>
      </c>
      <c r="F87" s="312"/>
      <c r="G87" s="313"/>
      <c r="H87" s="314"/>
      <c r="I87" s="306"/>
      <c r="J87" s="315"/>
      <c r="K87" s="306"/>
      <c r="M87" s="307" t="s">
        <v>865</v>
      </c>
      <c r="O87" s="292"/>
    </row>
    <row r="88" spans="1:80">
      <c r="A88" s="293">
        <v>26</v>
      </c>
      <c r="B88" s="294" t="s">
        <v>258</v>
      </c>
      <c r="C88" s="295" t="s">
        <v>259</v>
      </c>
      <c r="D88" s="296" t="s">
        <v>109</v>
      </c>
      <c r="E88" s="297">
        <v>50.512</v>
      </c>
      <c r="F88" s="297">
        <v>0</v>
      </c>
      <c r="G88" s="298">
        <f>E88*F88</f>
        <v>0</v>
      </c>
      <c r="H88" s="299">
        <v>0</v>
      </c>
      <c r="I88" s="300">
        <f>E88*H88</f>
        <v>0</v>
      </c>
      <c r="J88" s="299">
        <v>0</v>
      </c>
      <c r="K88" s="300">
        <f>E88*J88</f>
        <v>0</v>
      </c>
      <c r="O88" s="292">
        <v>2</v>
      </c>
      <c r="AA88" s="261">
        <v>1</v>
      </c>
      <c r="AB88" s="261">
        <v>1</v>
      </c>
      <c r="AC88" s="261">
        <v>1</v>
      </c>
      <c r="AZ88" s="261">
        <v>1</v>
      </c>
      <c r="BA88" s="261">
        <f>IF(AZ88=1,G88,0)</f>
        <v>0</v>
      </c>
      <c r="BB88" s="261">
        <f>IF(AZ88=2,G88,0)</f>
        <v>0</v>
      </c>
      <c r="BC88" s="261">
        <f>IF(AZ88=3,G88,0)</f>
        <v>0</v>
      </c>
      <c r="BD88" s="261">
        <f>IF(AZ88=4,G88,0)</f>
        <v>0</v>
      </c>
      <c r="BE88" s="261">
        <f>IF(AZ88=5,G88,0)</f>
        <v>0</v>
      </c>
      <c r="CA88" s="292">
        <v>1</v>
      </c>
      <c r="CB88" s="292">
        <v>1</v>
      </c>
    </row>
    <row r="89" spans="1:80">
      <c r="A89" s="301"/>
      <c r="B89" s="308"/>
      <c r="C89" s="309" t="s">
        <v>856</v>
      </c>
      <c r="D89" s="310"/>
      <c r="E89" s="311">
        <v>66.352000000000004</v>
      </c>
      <c r="F89" s="312"/>
      <c r="G89" s="313"/>
      <c r="H89" s="314"/>
      <c r="I89" s="306"/>
      <c r="J89" s="315"/>
      <c r="K89" s="306"/>
      <c r="M89" s="307" t="s">
        <v>856</v>
      </c>
      <c r="O89" s="292"/>
    </row>
    <row r="90" spans="1:80">
      <c r="A90" s="301"/>
      <c r="B90" s="308"/>
      <c r="C90" s="309" t="s">
        <v>858</v>
      </c>
      <c r="D90" s="310"/>
      <c r="E90" s="311">
        <v>-5.25</v>
      </c>
      <c r="F90" s="312"/>
      <c r="G90" s="313"/>
      <c r="H90" s="314"/>
      <c r="I90" s="306"/>
      <c r="J90" s="315"/>
      <c r="K90" s="306"/>
      <c r="M90" s="307" t="s">
        <v>858</v>
      </c>
      <c r="O90" s="292"/>
    </row>
    <row r="91" spans="1:80">
      <c r="A91" s="301"/>
      <c r="B91" s="308"/>
      <c r="C91" s="309" t="s">
        <v>859</v>
      </c>
      <c r="D91" s="310"/>
      <c r="E91" s="311">
        <v>-1.65</v>
      </c>
      <c r="F91" s="312"/>
      <c r="G91" s="313"/>
      <c r="H91" s="314"/>
      <c r="I91" s="306"/>
      <c r="J91" s="315"/>
      <c r="K91" s="306"/>
      <c r="M91" s="307" t="s">
        <v>859</v>
      </c>
      <c r="O91" s="292"/>
    </row>
    <row r="92" spans="1:80">
      <c r="A92" s="301"/>
      <c r="B92" s="308"/>
      <c r="C92" s="309" t="s">
        <v>860</v>
      </c>
      <c r="D92" s="310"/>
      <c r="E92" s="311">
        <v>-0.3</v>
      </c>
      <c r="F92" s="312"/>
      <c r="G92" s="313"/>
      <c r="H92" s="314"/>
      <c r="I92" s="306"/>
      <c r="J92" s="315"/>
      <c r="K92" s="306"/>
      <c r="M92" s="307" t="s">
        <v>860</v>
      </c>
      <c r="O92" s="292"/>
    </row>
    <row r="93" spans="1:80">
      <c r="A93" s="301"/>
      <c r="B93" s="308"/>
      <c r="C93" s="309" t="s">
        <v>866</v>
      </c>
      <c r="D93" s="310"/>
      <c r="E93" s="311">
        <v>-8.64</v>
      </c>
      <c r="F93" s="312"/>
      <c r="G93" s="313"/>
      <c r="H93" s="314"/>
      <c r="I93" s="306"/>
      <c r="J93" s="315"/>
      <c r="K93" s="306"/>
      <c r="M93" s="307" t="s">
        <v>866</v>
      </c>
      <c r="O93" s="292"/>
    </row>
    <row r="94" spans="1:80">
      <c r="A94" s="316"/>
      <c r="B94" s="317" t="s">
        <v>99</v>
      </c>
      <c r="C94" s="318" t="s">
        <v>255</v>
      </c>
      <c r="D94" s="319"/>
      <c r="E94" s="320"/>
      <c r="F94" s="321"/>
      <c r="G94" s="322">
        <f>SUM(G84:G93)</f>
        <v>0</v>
      </c>
      <c r="H94" s="323"/>
      <c r="I94" s="324">
        <f>SUM(I84:I93)</f>
        <v>0</v>
      </c>
      <c r="J94" s="323"/>
      <c r="K94" s="324">
        <f>SUM(K84:K93)</f>
        <v>0</v>
      </c>
      <c r="O94" s="292">
        <v>4</v>
      </c>
      <c r="BA94" s="325">
        <f>SUM(BA84:BA93)</f>
        <v>0</v>
      </c>
      <c r="BB94" s="325">
        <f>SUM(BB84:BB93)</f>
        <v>0</v>
      </c>
      <c r="BC94" s="325">
        <f>SUM(BC84:BC93)</f>
        <v>0</v>
      </c>
      <c r="BD94" s="325">
        <f>SUM(BD84:BD93)</f>
        <v>0</v>
      </c>
      <c r="BE94" s="325">
        <f>SUM(BE84:BE93)</f>
        <v>0</v>
      </c>
    </row>
    <row r="95" spans="1:80">
      <c r="A95" s="282" t="s">
        <v>97</v>
      </c>
      <c r="B95" s="283" t="s">
        <v>264</v>
      </c>
      <c r="C95" s="284" t="s">
        <v>265</v>
      </c>
      <c r="D95" s="285"/>
      <c r="E95" s="286"/>
      <c r="F95" s="286"/>
      <c r="G95" s="287"/>
      <c r="H95" s="288"/>
      <c r="I95" s="289"/>
      <c r="J95" s="290"/>
      <c r="K95" s="291"/>
      <c r="O95" s="292">
        <v>1</v>
      </c>
    </row>
    <row r="96" spans="1:80">
      <c r="A96" s="293">
        <v>27</v>
      </c>
      <c r="B96" s="294" t="s">
        <v>267</v>
      </c>
      <c r="C96" s="295" t="s">
        <v>268</v>
      </c>
      <c r="D96" s="296" t="s">
        <v>109</v>
      </c>
      <c r="E96" s="297">
        <v>50.512</v>
      </c>
      <c r="F96" s="297">
        <v>0</v>
      </c>
      <c r="G96" s="298">
        <f>E96*F96</f>
        <v>0</v>
      </c>
      <c r="H96" s="299">
        <v>0</v>
      </c>
      <c r="I96" s="300">
        <f>E96*H96</f>
        <v>0</v>
      </c>
      <c r="J96" s="299">
        <v>0</v>
      </c>
      <c r="K96" s="300">
        <f>E96*J96</f>
        <v>0</v>
      </c>
      <c r="O96" s="292">
        <v>2</v>
      </c>
      <c r="AA96" s="261">
        <v>1</v>
      </c>
      <c r="AB96" s="261">
        <v>1</v>
      </c>
      <c r="AC96" s="261">
        <v>1</v>
      </c>
      <c r="AZ96" s="261">
        <v>1</v>
      </c>
      <c r="BA96" s="261">
        <f>IF(AZ96=1,G96,0)</f>
        <v>0</v>
      </c>
      <c r="BB96" s="261">
        <f>IF(AZ96=2,G96,0)</f>
        <v>0</v>
      </c>
      <c r="BC96" s="261">
        <f>IF(AZ96=3,G96,0)</f>
        <v>0</v>
      </c>
      <c r="BD96" s="261">
        <f>IF(AZ96=4,G96,0)</f>
        <v>0</v>
      </c>
      <c r="BE96" s="261">
        <f>IF(AZ96=5,G96,0)</f>
        <v>0</v>
      </c>
      <c r="CA96" s="292">
        <v>1</v>
      </c>
      <c r="CB96" s="292">
        <v>1</v>
      </c>
    </row>
    <row r="97" spans="1:80" ht="22.5">
      <c r="A97" s="293">
        <v>28</v>
      </c>
      <c r="B97" s="294" t="s">
        <v>269</v>
      </c>
      <c r="C97" s="295" t="s">
        <v>270</v>
      </c>
      <c r="D97" s="296" t="s">
        <v>109</v>
      </c>
      <c r="E97" s="297">
        <v>30.380700000000001</v>
      </c>
      <c r="F97" s="297">
        <v>0</v>
      </c>
      <c r="G97" s="298">
        <f>E97*F97</f>
        <v>0</v>
      </c>
      <c r="H97" s="299">
        <v>1.837</v>
      </c>
      <c r="I97" s="300">
        <f>E97*H97</f>
        <v>55.809345900000004</v>
      </c>
      <c r="J97" s="299">
        <v>0</v>
      </c>
      <c r="K97" s="300">
        <f>E97*J97</f>
        <v>0</v>
      </c>
      <c r="O97" s="292">
        <v>2</v>
      </c>
      <c r="AA97" s="261">
        <v>1</v>
      </c>
      <c r="AB97" s="261">
        <v>1</v>
      </c>
      <c r="AC97" s="261">
        <v>1</v>
      </c>
      <c r="AZ97" s="261">
        <v>1</v>
      </c>
      <c r="BA97" s="261">
        <f>IF(AZ97=1,G97,0)</f>
        <v>0</v>
      </c>
      <c r="BB97" s="261">
        <f>IF(AZ97=2,G97,0)</f>
        <v>0</v>
      </c>
      <c r="BC97" s="261">
        <f>IF(AZ97=3,G97,0)</f>
        <v>0</v>
      </c>
      <c r="BD97" s="261">
        <f>IF(AZ97=4,G97,0)</f>
        <v>0</v>
      </c>
      <c r="BE97" s="261">
        <f>IF(AZ97=5,G97,0)</f>
        <v>0</v>
      </c>
      <c r="CA97" s="292">
        <v>1</v>
      </c>
      <c r="CB97" s="292">
        <v>1</v>
      </c>
    </row>
    <row r="98" spans="1:80">
      <c r="A98" s="301"/>
      <c r="B98" s="308"/>
      <c r="C98" s="309" t="s">
        <v>867</v>
      </c>
      <c r="D98" s="310"/>
      <c r="E98" s="311">
        <v>66.352000000000004</v>
      </c>
      <c r="F98" s="312"/>
      <c r="G98" s="313"/>
      <c r="H98" s="314"/>
      <c r="I98" s="306"/>
      <c r="J98" s="315"/>
      <c r="K98" s="306"/>
      <c r="M98" s="307" t="s">
        <v>867</v>
      </c>
      <c r="O98" s="292"/>
    </row>
    <row r="99" spans="1:80">
      <c r="A99" s="301"/>
      <c r="B99" s="308"/>
      <c r="C99" s="309" t="s">
        <v>272</v>
      </c>
      <c r="D99" s="310"/>
      <c r="E99" s="311">
        <v>-8.5015000000000001</v>
      </c>
      <c r="F99" s="312"/>
      <c r="G99" s="313"/>
      <c r="H99" s="314"/>
      <c r="I99" s="306"/>
      <c r="J99" s="315"/>
      <c r="K99" s="306"/>
      <c r="M99" s="307" t="s">
        <v>272</v>
      </c>
      <c r="O99" s="292"/>
    </row>
    <row r="100" spans="1:80">
      <c r="A100" s="301"/>
      <c r="B100" s="308"/>
      <c r="C100" s="309" t="s">
        <v>868</v>
      </c>
      <c r="D100" s="310"/>
      <c r="E100" s="311">
        <v>-1.7663</v>
      </c>
      <c r="F100" s="312"/>
      <c r="G100" s="313"/>
      <c r="H100" s="314"/>
      <c r="I100" s="306"/>
      <c r="J100" s="315"/>
      <c r="K100" s="306"/>
      <c r="M100" s="307" t="s">
        <v>868</v>
      </c>
      <c r="O100" s="292"/>
    </row>
    <row r="101" spans="1:80">
      <c r="A101" s="301"/>
      <c r="B101" s="308"/>
      <c r="C101" s="309" t="s">
        <v>869</v>
      </c>
      <c r="D101" s="310"/>
      <c r="E101" s="311">
        <v>-3.15</v>
      </c>
      <c r="F101" s="312"/>
      <c r="G101" s="313"/>
      <c r="H101" s="314"/>
      <c r="I101" s="306"/>
      <c r="J101" s="315"/>
      <c r="K101" s="306"/>
      <c r="M101" s="307" t="s">
        <v>869</v>
      </c>
      <c r="O101" s="292"/>
    </row>
    <row r="102" spans="1:80">
      <c r="A102" s="301"/>
      <c r="B102" s="308"/>
      <c r="C102" s="309" t="s">
        <v>870</v>
      </c>
      <c r="D102" s="310"/>
      <c r="E102" s="311">
        <v>-3.15</v>
      </c>
      <c r="F102" s="312"/>
      <c r="G102" s="313"/>
      <c r="H102" s="314"/>
      <c r="I102" s="306"/>
      <c r="J102" s="315"/>
      <c r="K102" s="306"/>
      <c r="M102" s="307" t="s">
        <v>870</v>
      </c>
      <c r="O102" s="292"/>
    </row>
    <row r="103" spans="1:80">
      <c r="A103" s="301"/>
      <c r="B103" s="308"/>
      <c r="C103" s="309" t="s">
        <v>871</v>
      </c>
      <c r="D103" s="310"/>
      <c r="E103" s="311">
        <v>-3.15</v>
      </c>
      <c r="F103" s="312"/>
      <c r="G103" s="313"/>
      <c r="H103" s="314"/>
      <c r="I103" s="306"/>
      <c r="J103" s="315"/>
      <c r="K103" s="306"/>
      <c r="M103" s="307" t="s">
        <v>871</v>
      </c>
      <c r="O103" s="292"/>
    </row>
    <row r="104" spans="1:80">
      <c r="A104" s="301"/>
      <c r="B104" s="308"/>
      <c r="C104" s="309" t="s">
        <v>872</v>
      </c>
      <c r="D104" s="310"/>
      <c r="E104" s="311">
        <v>-7.2625000000000002</v>
      </c>
      <c r="F104" s="312"/>
      <c r="G104" s="313"/>
      <c r="H104" s="314"/>
      <c r="I104" s="306"/>
      <c r="J104" s="315"/>
      <c r="K104" s="306"/>
      <c r="M104" s="307" t="s">
        <v>872</v>
      </c>
      <c r="O104" s="292"/>
    </row>
    <row r="105" spans="1:80">
      <c r="A105" s="301"/>
      <c r="B105" s="308"/>
      <c r="C105" s="309" t="s">
        <v>775</v>
      </c>
      <c r="D105" s="310"/>
      <c r="E105" s="311">
        <v>-0.13500000000000001</v>
      </c>
      <c r="F105" s="312"/>
      <c r="G105" s="313"/>
      <c r="H105" s="314"/>
      <c r="I105" s="306"/>
      <c r="J105" s="315"/>
      <c r="K105" s="306"/>
      <c r="M105" s="307" t="s">
        <v>775</v>
      </c>
      <c r="O105" s="292"/>
    </row>
    <row r="106" spans="1:80">
      <c r="A106" s="301"/>
      <c r="B106" s="308"/>
      <c r="C106" s="309" t="s">
        <v>776</v>
      </c>
      <c r="D106" s="310"/>
      <c r="E106" s="311">
        <v>-0.216</v>
      </c>
      <c r="F106" s="312"/>
      <c r="G106" s="313"/>
      <c r="H106" s="314"/>
      <c r="I106" s="306"/>
      <c r="J106" s="315"/>
      <c r="K106" s="306"/>
      <c r="M106" s="307" t="s">
        <v>776</v>
      </c>
      <c r="O106" s="292"/>
    </row>
    <row r="107" spans="1:80">
      <c r="A107" s="301"/>
      <c r="B107" s="308"/>
      <c r="C107" s="309" t="s">
        <v>873</v>
      </c>
      <c r="D107" s="310"/>
      <c r="E107" s="311">
        <v>-8.64</v>
      </c>
      <c r="F107" s="312"/>
      <c r="G107" s="313"/>
      <c r="H107" s="314"/>
      <c r="I107" s="306"/>
      <c r="J107" s="315"/>
      <c r="K107" s="306"/>
      <c r="M107" s="307" t="s">
        <v>873</v>
      </c>
      <c r="O107" s="292"/>
    </row>
    <row r="108" spans="1:80">
      <c r="A108" s="316"/>
      <c r="B108" s="317" t="s">
        <v>99</v>
      </c>
      <c r="C108" s="318" t="s">
        <v>266</v>
      </c>
      <c r="D108" s="319"/>
      <c r="E108" s="320"/>
      <c r="F108" s="321"/>
      <c r="G108" s="322">
        <f>SUM(G95:G107)</f>
        <v>0</v>
      </c>
      <c r="H108" s="323"/>
      <c r="I108" s="324">
        <f>SUM(I95:I107)</f>
        <v>55.809345900000004</v>
      </c>
      <c r="J108" s="323"/>
      <c r="K108" s="324">
        <f>SUM(K95:K107)</f>
        <v>0</v>
      </c>
      <c r="O108" s="292">
        <v>4</v>
      </c>
      <c r="BA108" s="325">
        <f>SUM(BA95:BA107)</f>
        <v>0</v>
      </c>
      <c r="BB108" s="325">
        <f>SUM(BB95:BB107)</f>
        <v>0</v>
      </c>
      <c r="BC108" s="325">
        <f>SUM(BC95:BC107)</f>
        <v>0</v>
      </c>
      <c r="BD108" s="325">
        <f>SUM(BD95:BD107)</f>
        <v>0</v>
      </c>
      <c r="BE108" s="325">
        <f>SUM(BE95:BE107)</f>
        <v>0</v>
      </c>
    </row>
    <row r="109" spans="1:80">
      <c r="A109" s="282" t="s">
        <v>97</v>
      </c>
      <c r="B109" s="283" t="s">
        <v>277</v>
      </c>
      <c r="C109" s="284" t="s">
        <v>278</v>
      </c>
      <c r="D109" s="285"/>
      <c r="E109" s="286"/>
      <c r="F109" s="286"/>
      <c r="G109" s="287"/>
      <c r="H109" s="288"/>
      <c r="I109" s="289"/>
      <c r="J109" s="290"/>
      <c r="K109" s="291"/>
      <c r="O109" s="292">
        <v>1</v>
      </c>
    </row>
    <row r="110" spans="1:80">
      <c r="A110" s="293">
        <v>29</v>
      </c>
      <c r="B110" s="294" t="s">
        <v>280</v>
      </c>
      <c r="C110" s="295" t="s">
        <v>281</v>
      </c>
      <c r="D110" s="296" t="s">
        <v>176</v>
      </c>
      <c r="E110" s="297">
        <v>5.5</v>
      </c>
      <c r="F110" s="297">
        <v>0</v>
      </c>
      <c r="G110" s="298">
        <f>E110*F110</f>
        <v>0</v>
      </c>
      <c r="H110" s="299">
        <v>0</v>
      </c>
      <c r="I110" s="300">
        <f>E110*H110</f>
        <v>0</v>
      </c>
      <c r="J110" s="299">
        <v>0</v>
      </c>
      <c r="K110" s="300">
        <f>E110*J110</f>
        <v>0</v>
      </c>
      <c r="O110" s="292">
        <v>2</v>
      </c>
      <c r="AA110" s="261">
        <v>1</v>
      </c>
      <c r="AB110" s="261">
        <v>0</v>
      </c>
      <c r="AC110" s="261">
        <v>0</v>
      </c>
      <c r="AZ110" s="261">
        <v>1</v>
      </c>
      <c r="BA110" s="261">
        <f>IF(AZ110=1,G110,0)</f>
        <v>0</v>
      </c>
      <c r="BB110" s="261">
        <f>IF(AZ110=2,G110,0)</f>
        <v>0</v>
      </c>
      <c r="BC110" s="261">
        <f>IF(AZ110=3,G110,0)</f>
        <v>0</v>
      </c>
      <c r="BD110" s="261">
        <f>IF(AZ110=4,G110,0)</f>
        <v>0</v>
      </c>
      <c r="BE110" s="261">
        <f>IF(AZ110=5,G110,0)</f>
        <v>0</v>
      </c>
      <c r="CA110" s="292">
        <v>1</v>
      </c>
      <c r="CB110" s="292">
        <v>0</v>
      </c>
    </row>
    <row r="111" spans="1:80">
      <c r="A111" s="293">
        <v>30</v>
      </c>
      <c r="B111" s="294" t="s">
        <v>282</v>
      </c>
      <c r="C111" s="295" t="s">
        <v>283</v>
      </c>
      <c r="D111" s="296" t="s">
        <v>176</v>
      </c>
      <c r="E111" s="297">
        <v>31</v>
      </c>
      <c r="F111" s="297">
        <v>0</v>
      </c>
      <c r="G111" s="298">
        <f>E111*F111</f>
        <v>0</v>
      </c>
      <c r="H111" s="299">
        <v>0</v>
      </c>
      <c r="I111" s="300">
        <f>E111*H111</f>
        <v>0</v>
      </c>
      <c r="J111" s="299">
        <v>0</v>
      </c>
      <c r="K111" s="300">
        <f>E111*J111</f>
        <v>0</v>
      </c>
      <c r="O111" s="292">
        <v>2</v>
      </c>
      <c r="AA111" s="261">
        <v>1</v>
      </c>
      <c r="AB111" s="261">
        <v>1</v>
      </c>
      <c r="AC111" s="261">
        <v>1</v>
      </c>
      <c r="AZ111" s="261">
        <v>1</v>
      </c>
      <c r="BA111" s="261">
        <f>IF(AZ111=1,G111,0)</f>
        <v>0</v>
      </c>
      <c r="BB111" s="261">
        <f>IF(AZ111=2,G111,0)</f>
        <v>0</v>
      </c>
      <c r="BC111" s="261">
        <f>IF(AZ111=3,G111,0)</f>
        <v>0</v>
      </c>
      <c r="BD111" s="261">
        <f>IF(AZ111=4,G111,0)</f>
        <v>0</v>
      </c>
      <c r="BE111" s="261">
        <f>IF(AZ111=5,G111,0)</f>
        <v>0</v>
      </c>
      <c r="CA111" s="292">
        <v>1</v>
      </c>
      <c r="CB111" s="292">
        <v>1</v>
      </c>
    </row>
    <row r="112" spans="1:80">
      <c r="A112" s="301"/>
      <c r="B112" s="308"/>
      <c r="C112" s="309" t="s">
        <v>874</v>
      </c>
      <c r="D112" s="310"/>
      <c r="E112" s="311">
        <v>31</v>
      </c>
      <c r="F112" s="312"/>
      <c r="G112" s="313"/>
      <c r="H112" s="314"/>
      <c r="I112" s="306"/>
      <c r="J112" s="315"/>
      <c r="K112" s="306"/>
      <c r="M112" s="307" t="s">
        <v>874</v>
      </c>
      <c r="O112" s="292"/>
    </row>
    <row r="113" spans="1:80">
      <c r="A113" s="293">
        <v>31</v>
      </c>
      <c r="B113" s="294" t="s">
        <v>285</v>
      </c>
      <c r="C113" s="295" t="s">
        <v>286</v>
      </c>
      <c r="D113" s="296" t="s">
        <v>176</v>
      </c>
      <c r="E113" s="297">
        <v>5.5</v>
      </c>
      <c r="F113" s="297">
        <v>0</v>
      </c>
      <c r="G113" s="298">
        <f>E113*F113</f>
        <v>0</v>
      </c>
      <c r="H113" s="299">
        <v>0</v>
      </c>
      <c r="I113" s="300">
        <f>E113*H113</f>
        <v>0</v>
      </c>
      <c r="J113" s="299">
        <v>0</v>
      </c>
      <c r="K113" s="300">
        <f>E113*J113</f>
        <v>0</v>
      </c>
      <c r="O113" s="292">
        <v>2</v>
      </c>
      <c r="AA113" s="261">
        <v>1</v>
      </c>
      <c r="AB113" s="261">
        <v>1</v>
      </c>
      <c r="AC113" s="261">
        <v>1</v>
      </c>
      <c r="AZ113" s="261">
        <v>1</v>
      </c>
      <c r="BA113" s="261">
        <f>IF(AZ113=1,G113,0)</f>
        <v>0</v>
      </c>
      <c r="BB113" s="261">
        <f>IF(AZ113=2,G113,0)</f>
        <v>0</v>
      </c>
      <c r="BC113" s="261">
        <f>IF(AZ113=3,G113,0)</f>
        <v>0</v>
      </c>
      <c r="BD113" s="261">
        <f>IF(AZ113=4,G113,0)</f>
        <v>0</v>
      </c>
      <c r="BE113" s="261">
        <f>IF(AZ113=5,G113,0)</f>
        <v>0</v>
      </c>
      <c r="CA113" s="292">
        <v>1</v>
      </c>
      <c r="CB113" s="292">
        <v>1</v>
      </c>
    </row>
    <row r="114" spans="1:80">
      <c r="A114" s="293">
        <v>32</v>
      </c>
      <c r="B114" s="294" t="s">
        <v>287</v>
      </c>
      <c r="C114" s="295" t="s">
        <v>288</v>
      </c>
      <c r="D114" s="296" t="s">
        <v>176</v>
      </c>
      <c r="E114" s="297">
        <v>5.5</v>
      </c>
      <c r="F114" s="297">
        <v>0</v>
      </c>
      <c r="G114" s="298">
        <f>E114*F114</f>
        <v>0</v>
      </c>
      <c r="H114" s="299">
        <v>0</v>
      </c>
      <c r="I114" s="300">
        <f>E114*H114</f>
        <v>0</v>
      </c>
      <c r="J114" s="299">
        <v>0</v>
      </c>
      <c r="K114" s="300">
        <f>E114*J114</f>
        <v>0</v>
      </c>
      <c r="O114" s="292">
        <v>2</v>
      </c>
      <c r="AA114" s="261">
        <v>1</v>
      </c>
      <c r="AB114" s="261">
        <v>1</v>
      </c>
      <c r="AC114" s="261">
        <v>1</v>
      </c>
      <c r="AZ114" s="261">
        <v>1</v>
      </c>
      <c r="BA114" s="261">
        <f>IF(AZ114=1,G114,0)</f>
        <v>0</v>
      </c>
      <c r="BB114" s="261">
        <f>IF(AZ114=2,G114,0)</f>
        <v>0</v>
      </c>
      <c r="BC114" s="261">
        <f>IF(AZ114=3,G114,0)</f>
        <v>0</v>
      </c>
      <c r="BD114" s="261">
        <f>IF(AZ114=4,G114,0)</f>
        <v>0</v>
      </c>
      <c r="BE114" s="261">
        <f>IF(AZ114=5,G114,0)</f>
        <v>0</v>
      </c>
      <c r="CA114" s="292">
        <v>1</v>
      </c>
      <c r="CB114" s="292">
        <v>1</v>
      </c>
    </row>
    <row r="115" spans="1:80">
      <c r="A115" s="301"/>
      <c r="B115" s="302"/>
      <c r="C115" s="303" t="s">
        <v>289</v>
      </c>
      <c r="D115" s="304"/>
      <c r="E115" s="304"/>
      <c r="F115" s="304"/>
      <c r="G115" s="305"/>
      <c r="I115" s="306"/>
      <c r="K115" s="306"/>
      <c r="L115" s="307" t="s">
        <v>289</v>
      </c>
      <c r="O115" s="292">
        <v>3</v>
      </c>
    </row>
    <row r="116" spans="1:80">
      <c r="A116" s="293">
        <v>33</v>
      </c>
      <c r="B116" s="294" t="s">
        <v>290</v>
      </c>
      <c r="C116" s="295" t="s">
        <v>291</v>
      </c>
      <c r="D116" s="296" t="s">
        <v>292</v>
      </c>
      <c r="E116" s="297">
        <v>0.15129999999999999</v>
      </c>
      <c r="F116" s="297">
        <v>0</v>
      </c>
      <c r="G116" s="298">
        <f>E116*F116</f>
        <v>0</v>
      </c>
      <c r="H116" s="299">
        <v>0</v>
      </c>
      <c r="I116" s="300">
        <f>E116*H116</f>
        <v>0</v>
      </c>
      <c r="J116" s="299"/>
      <c r="K116" s="300">
        <f>E116*J116</f>
        <v>0</v>
      </c>
      <c r="O116" s="292">
        <v>2</v>
      </c>
      <c r="AA116" s="261">
        <v>3</v>
      </c>
      <c r="AB116" s="261">
        <v>1</v>
      </c>
      <c r="AC116" s="261">
        <v>572497</v>
      </c>
      <c r="AZ116" s="261">
        <v>1</v>
      </c>
      <c r="BA116" s="261">
        <f>IF(AZ116=1,G116,0)</f>
        <v>0</v>
      </c>
      <c r="BB116" s="261">
        <f>IF(AZ116=2,G116,0)</f>
        <v>0</v>
      </c>
      <c r="BC116" s="261">
        <f>IF(AZ116=3,G116,0)</f>
        <v>0</v>
      </c>
      <c r="BD116" s="261">
        <f>IF(AZ116=4,G116,0)</f>
        <v>0</v>
      </c>
      <c r="BE116" s="261">
        <f>IF(AZ116=5,G116,0)</f>
        <v>0</v>
      </c>
      <c r="CA116" s="292">
        <v>3</v>
      </c>
      <c r="CB116" s="292">
        <v>1</v>
      </c>
    </row>
    <row r="117" spans="1:80">
      <c r="A117" s="301"/>
      <c r="B117" s="308"/>
      <c r="C117" s="309" t="s">
        <v>293</v>
      </c>
      <c r="D117" s="310"/>
      <c r="E117" s="311">
        <v>0.15129999999999999</v>
      </c>
      <c r="F117" s="312"/>
      <c r="G117" s="313"/>
      <c r="H117" s="314"/>
      <c r="I117" s="306"/>
      <c r="J117" s="315"/>
      <c r="K117" s="306"/>
      <c r="M117" s="307" t="s">
        <v>293</v>
      </c>
      <c r="O117" s="292"/>
    </row>
    <row r="118" spans="1:80">
      <c r="A118" s="293">
        <v>34</v>
      </c>
      <c r="B118" s="294" t="s">
        <v>294</v>
      </c>
      <c r="C118" s="295" t="s">
        <v>295</v>
      </c>
      <c r="D118" s="296" t="s">
        <v>109</v>
      </c>
      <c r="E118" s="297">
        <v>1.1000000000000001</v>
      </c>
      <c r="F118" s="297">
        <v>0</v>
      </c>
      <c r="G118" s="298">
        <f>E118*F118</f>
        <v>0</v>
      </c>
      <c r="H118" s="299">
        <v>1.67</v>
      </c>
      <c r="I118" s="300">
        <f>E118*H118</f>
        <v>1.837</v>
      </c>
      <c r="J118" s="299"/>
      <c r="K118" s="300">
        <f>E118*J118</f>
        <v>0</v>
      </c>
      <c r="O118" s="292">
        <v>2</v>
      </c>
      <c r="AA118" s="261">
        <v>3</v>
      </c>
      <c r="AB118" s="261">
        <v>1</v>
      </c>
      <c r="AC118" s="261">
        <v>10364200</v>
      </c>
      <c r="AZ118" s="261">
        <v>1</v>
      </c>
      <c r="BA118" s="261">
        <f>IF(AZ118=1,G118,0)</f>
        <v>0</v>
      </c>
      <c r="BB118" s="261">
        <f>IF(AZ118=2,G118,0)</f>
        <v>0</v>
      </c>
      <c r="BC118" s="261">
        <f>IF(AZ118=3,G118,0)</f>
        <v>0</v>
      </c>
      <c r="BD118" s="261">
        <f>IF(AZ118=4,G118,0)</f>
        <v>0</v>
      </c>
      <c r="BE118" s="261">
        <f>IF(AZ118=5,G118,0)</f>
        <v>0</v>
      </c>
      <c r="CA118" s="292">
        <v>3</v>
      </c>
      <c r="CB118" s="292">
        <v>1</v>
      </c>
    </row>
    <row r="119" spans="1:80">
      <c r="A119" s="301"/>
      <c r="B119" s="308"/>
      <c r="C119" s="309" t="s">
        <v>296</v>
      </c>
      <c r="D119" s="310"/>
      <c r="E119" s="311">
        <v>1.1000000000000001</v>
      </c>
      <c r="F119" s="312"/>
      <c r="G119" s="313"/>
      <c r="H119" s="314"/>
      <c r="I119" s="306"/>
      <c r="J119" s="315"/>
      <c r="K119" s="306"/>
      <c r="M119" s="307" t="s">
        <v>296</v>
      </c>
      <c r="O119" s="292"/>
    </row>
    <row r="120" spans="1:80">
      <c r="A120" s="316"/>
      <c r="B120" s="317" t="s">
        <v>99</v>
      </c>
      <c r="C120" s="318" t="s">
        <v>279</v>
      </c>
      <c r="D120" s="319"/>
      <c r="E120" s="320"/>
      <c r="F120" s="321"/>
      <c r="G120" s="322">
        <f>SUM(G109:G119)</f>
        <v>0</v>
      </c>
      <c r="H120" s="323"/>
      <c r="I120" s="324">
        <f>SUM(I109:I119)</f>
        <v>1.837</v>
      </c>
      <c r="J120" s="323"/>
      <c r="K120" s="324">
        <f>SUM(K109:K119)</f>
        <v>0</v>
      </c>
      <c r="O120" s="292">
        <v>4</v>
      </c>
      <c r="BA120" s="325">
        <f>SUM(BA109:BA119)</f>
        <v>0</v>
      </c>
      <c r="BB120" s="325">
        <f>SUM(BB109:BB119)</f>
        <v>0</v>
      </c>
      <c r="BC120" s="325">
        <f>SUM(BC109:BC119)</f>
        <v>0</v>
      </c>
      <c r="BD120" s="325">
        <f>SUM(BD109:BD119)</f>
        <v>0</v>
      </c>
      <c r="BE120" s="325">
        <f>SUM(BE109:BE119)</f>
        <v>0</v>
      </c>
    </row>
    <row r="121" spans="1:80">
      <c r="A121" s="282" t="s">
        <v>97</v>
      </c>
      <c r="B121" s="283" t="s">
        <v>297</v>
      </c>
      <c r="C121" s="284" t="s">
        <v>298</v>
      </c>
      <c r="D121" s="285"/>
      <c r="E121" s="286"/>
      <c r="F121" s="286"/>
      <c r="G121" s="287"/>
      <c r="H121" s="288"/>
      <c r="I121" s="289"/>
      <c r="J121" s="290"/>
      <c r="K121" s="291"/>
      <c r="O121" s="292">
        <v>1</v>
      </c>
    </row>
    <row r="122" spans="1:80">
      <c r="A122" s="293">
        <v>35</v>
      </c>
      <c r="B122" s="294" t="s">
        <v>300</v>
      </c>
      <c r="C122" s="295" t="s">
        <v>301</v>
      </c>
      <c r="D122" s="296" t="s">
        <v>109</v>
      </c>
      <c r="E122" s="297">
        <v>50.512</v>
      </c>
      <c r="F122" s="297">
        <v>0</v>
      </c>
      <c r="G122" s="298">
        <f>E122*F122</f>
        <v>0</v>
      </c>
      <c r="H122" s="299">
        <v>0</v>
      </c>
      <c r="I122" s="300">
        <f>E122*H122</f>
        <v>0</v>
      </c>
      <c r="J122" s="299">
        <v>0</v>
      </c>
      <c r="K122" s="300">
        <f>E122*J122</f>
        <v>0</v>
      </c>
      <c r="O122" s="292">
        <v>2</v>
      </c>
      <c r="AA122" s="261">
        <v>1</v>
      </c>
      <c r="AB122" s="261">
        <v>1</v>
      </c>
      <c r="AC122" s="261">
        <v>1</v>
      </c>
      <c r="AZ122" s="261">
        <v>1</v>
      </c>
      <c r="BA122" s="261">
        <f>IF(AZ122=1,G122,0)</f>
        <v>0</v>
      </c>
      <c r="BB122" s="261">
        <f>IF(AZ122=2,G122,0)</f>
        <v>0</v>
      </c>
      <c r="BC122" s="261">
        <f>IF(AZ122=3,G122,0)</f>
        <v>0</v>
      </c>
      <c r="BD122" s="261">
        <f>IF(AZ122=4,G122,0)</f>
        <v>0</v>
      </c>
      <c r="BE122" s="261">
        <f>IF(AZ122=5,G122,0)</f>
        <v>0</v>
      </c>
      <c r="CA122" s="292">
        <v>1</v>
      </c>
      <c r="CB122" s="292">
        <v>1</v>
      </c>
    </row>
    <row r="123" spans="1:80">
      <c r="A123" s="316"/>
      <c r="B123" s="317" t="s">
        <v>99</v>
      </c>
      <c r="C123" s="318" t="s">
        <v>299</v>
      </c>
      <c r="D123" s="319"/>
      <c r="E123" s="320"/>
      <c r="F123" s="321"/>
      <c r="G123" s="322">
        <f>SUM(G121:G122)</f>
        <v>0</v>
      </c>
      <c r="H123" s="323"/>
      <c r="I123" s="324">
        <f>SUM(I121:I122)</f>
        <v>0</v>
      </c>
      <c r="J123" s="323"/>
      <c r="K123" s="324">
        <f>SUM(K121:K122)</f>
        <v>0</v>
      </c>
      <c r="O123" s="292">
        <v>4</v>
      </c>
      <c r="BA123" s="325">
        <f>SUM(BA121:BA122)</f>
        <v>0</v>
      </c>
      <c r="BB123" s="325">
        <f>SUM(BB121:BB122)</f>
        <v>0</v>
      </c>
      <c r="BC123" s="325">
        <f>SUM(BC121:BC122)</f>
        <v>0</v>
      </c>
      <c r="BD123" s="325">
        <f>SUM(BD121:BD122)</f>
        <v>0</v>
      </c>
      <c r="BE123" s="325">
        <f>SUM(BE121:BE122)</f>
        <v>0</v>
      </c>
    </row>
    <row r="124" spans="1:80">
      <c r="A124" s="282" t="s">
        <v>97</v>
      </c>
      <c r="B124" s="283" t="s">
        <v>302</v>
      </c>
      <c r="C124" s="284" t="s">
        <v>303</v>
      </c>
      <c r="D124" s="285"/>
      <c r="E124" s="286"/>
      <c r="F124" s="286"/>
      <c r="G124" s="287"/>
      <c r="H124" s="288"/>
      <c r="I124" s="289"/>
      <c r="J124" s="290"/>
      <c r="K124" s="291"/>
      <c r="O124" s="292">
        <v>1</v>
      </c>
    </row>
    <row r="125" spans="1:80" ht="22.5">
      <c r="A125" s="293">
        <v>36</v>
      </c>
      <c r="B125" s="294" t="s">
        <v>305</v>
      </c>
      <c r="C125" s="295" t="s">
        <v>306</v>
      </c>
      <c r="D125" s="296" t="s">
        <v>176</v>
      </c>
      <c r="E125" s="297">
        <v>35.5</v>
      </c>
      <c r="F125" s="297">
        <v>0</v>
      </c>
      <c r="G125" s="298">
        <f>E125*F125</f>
        <v>0</v>
      </c>
      <c r="H125" s="299">
        <v>0</v>
      </c>
      <c r="I125" s="300">
        <f>E125*H125</f>
        <v>0</v>
      </c>
      <c r="J125" s="299">
        <v>0</v>
      </c>
      <c r="K125" s="300">
        <f>E125*J125</f>
        <v>0</v>
      </c>
      <c r="O125" s="292">
        <v>2</v>
      </c>
      <c r="AA125" s="261">
        <v>1</v>
      </c>
      <c r="AB125" s="261">
        <v>1</v>
      </c>
      <c r="AC125" s="261">
        <v>1</v>
      </c>
      <c r="AZ125" s="261">
        <v>1</v>
      </c>
      <c r="BA125" s="261">
        <f>IF(AZ125=1,G125,0)</f>
        <v>0</v>
      </c>
      <c r="BB125" s="261">
        <f>IF(AZ125=2,G125,0)</f>
        <v>0</v>
      </c>
      <c r="BC125" s="261">
        <f>IF(AZ125=3,G125,0)</f>
        <v>0</v>
      </c>
      <c r="BD125" s="261">
        <f>IF(AZ125=4,G125,0)</f>
        <v>0</v>
      </c>
      <c r="BE125" s="261">
        <f>IF(AZ125=5,G125,0)</f>
        <v>0</v>
      </c>
      <c r="CA125" s="292">
        <v>1</v>
      </c>
      <c r="CB125" s="292">
        <v>1</v>
      </c>
    </row>
    <row r="126" spans="1:80">
      <c r="A126" s="301"/>
      <c r="B126" s="302"/>
      <c r="C126" s="303"/>
      <c r="D126" s="304"/>
      <c r="E126" s="304"/>
      <c r="F126" s="304"/>
      <c r="G126" s="305"/>
      <c r="I126" s="306"/>
      <c r="K126" s="306"/>
      <c r="L126" s="307"/>
      <c r="O126" s="292">
        <v>3</v>
      </c>
    </row>
    <row r="127" spans="1:80">
      <c r="A127" s="301"/>
      <c r="B127" s="308"/>
      <c r="C127" s="309" t="s">
        <v>875</v>
      </c>
      <c r="D127" s="310"/>
      <c r="E127" s="311">
        <v>31.5</v>
      </c>
      <c r="F127" s="312"/>
      <c r="G127" s="313"/>
      <c r="H127" s="314"/>
      <c r="I127" s="306"/>
      <c r="J127" s="315"/>
      <c r="K127" s="306"/>
      <c r="M127" s="307" t="s">
        <v>875</v>
      </c>
      <c r="O127" s="292"/>
    </row>
    <row r="128" spans="1:80">
      <c r="A128" s="301"/>
      <c r="B128" s="308"/>
      <c r="C128" s="309" t="s">
        <v>876</v>
      </c>
      <c r="D128" s="310"/>
      <c r="E128" s="311">
        <v>4</v>
      </c>
      <c r="F128" s="312"/>
      <c r="G128" s="313"/>
      <c r="H128" s="314"/>
      <c r="I128" s="306"/>
      <c r="J128" s="315"/>
      <c r="K128" s="306"/>
      <c r="M128" s="307" t="s">
        <v>876</v>
      </c>
      <c r="O128" s="292"/>
    </row>
    <row r="129" spans="1:80">
      <c r="A129" s="316"/>
      <c r="B129" s="317" t="s">
        <v>99</v>
      </c>
      <c r="C129" s="318" t="s">
        <v>304</v>
      </c>
      <c r="D129" s="319"/>
      <c r="E129" s="320"/>
      <c r="F129" s="321"/>
      <c r="G129" s="322">
        <f>SUM(G124:G128)</f>
        <v>0</v>
      </c>
      <c r="H129" s="323"/>
      <c r="I129" s="324">
        <f>SUM(I124:I128)</f>
        <v>0</v>
      </c>
      <c r="J129" s="323"/>
      <c r="K129" s="324">
        <f>SUM(K124:K128)</f>
        <v>0</v>
      </c>
      <c r="O129" s="292">
        <v>4</v>
      </c>
      <c r="BA129" s="325">
        <f>SUM(BA124:BA128)</f>
        <v>0</v>
      </c>
      <c r="BB129" s="325">
        <f>SUM(BB124:BB128)</f>
        <v>0</v>
      </c>
      <c r="BC129" s="325">
        <f>SUM(BC124:BC128)</f>
        <v>0</v>
      </c>
      <c r="BD129" s="325">
        <f>SUM(BD124:BD128)</f>
        <v>0</v>
      </c>
      <c r="BE129" s="325">
        <f>SUM(BE124:BE128)</f>
        <v>0</v>
      </c>
    </row>
    <row r="130" spans="1:80">
      <c r="A130" s="282" t="s">
        <v>97</v>
      </c>
      <c r="B130" s="283" t="s">
        <v>308</v>
      </c>
      <c r="C130" s="284" t="s">
        <v>309</v>
      </c>
      <c r="D130" s="285"/>
      <c r="E130" s="286"/>
      <c r="F130" s="286"/>
      <c r="G130" s="287"/>
      <c r="H130" s="288"/>
      <c r="I130" s="289"/>
      <c r="J130" s="290"/>
      <c r="K130" s="291"/>
      <c r="O130" s="292">
        <v>1</v>
      </c>
    </row>
    <row r="131" spans="1:80">
      <c r="A131" s="293">
        <v>37</v>
      </c>
      <c r="B131" s="294" t="s">
        <v>311</v>
      </c>
      <c r="C131" s="295" t="s">
        <v>312</v>
      </c>
      <c r="D131" s="296" t="s">
        <v>109</v>
      </c>
      <c r="E131" s="297">
        <v>3.15</v>
      </c>
      <c r="F131" s="297">
        <v>0</v>
      </c>
      <c r="G131" s="298">
        <f>E131*F131</f>
        <v>0</v>
      </c>
      <c r="H131" s="299">
        <v>2.16</v>
      </c>
      <c r="I131" s="300">
        <f>E131*H131</f>
        <v>6.8040000000000003</v>
      </c>
      <c r="J131" s="299">
        <v>0</v>
      </c>
      <c r="K131" s="300">
        <f>E131*J131</f>
        <v>0</v>
      </c>
      <c r="O131" s="292">
        <v>2</v>
      </c>
      <c r="AA131" s="261">
        <v>1</v>
      </c>
      <c r="AB131" s="261">
        <v>1</v>
      </c>
      <c r="AC131" s="261">
        <v>1</v>
      </c>
      <c r="AZ131" s="261">
        <v>1</v>
      </c>
      <c r="BA131" s="261">
        <f>IF(AZ131=1,G131,0)</f>
        <v>0</v>
      </c>
      <c r="BB131" s="261">
        <f>IF(AZ131=2,G131,0)</f>
        <v>0</v>
      </c>
      <c r="BC131" s="261">
        <f>IF(AZ131=3,G131,0)</f>
        <v>0</v>
      </c>
      <c r="BD131" s="261">
        <f>IF(AZ131=4,G131,0)</f>
        <v>0</v>
      </c>
      <c r="BE131" s="261">
        <f>IF(AZ131=5,G131,0)</f>
        <v>0</v>
      </c>
      <c r="CA131" s="292">
        <v>1</v>
      </c>
      <c r="CB131" s="292">
        <v>1</v>
      </c>
    </row>
    <row r="132" spans="1:80">
      <c r="A132" s="301"/>
      <c r="B132" s="302"/>
      <c r="C132" s="303" t="s">
        <v>313</v>
      </c>
      <c r="D132" s="304"/>
      <c r="E132" s="304"/>
      <c r="F132" s="304"/>
      <c r="G132" s="305"/>
      <c r="I132" s="306"/>
      <c r="K132" s="306"/>
      <c r="L132" s="307" t="s">
        <v>313</v>
      </c>
      <c r="O132" s="292">
        <v>3</v>
      </c>
    </row>
    <row r="133" spans="1:80">
      <c r="A133" s="301"/>
      <c r="B133" s="308"/>
      <c r="C133" s="309" t="s">
        <v>877</v>
      </c>
      <c r="D133" s="310"/>
      <c r="E133" s="311">
        <v>3.15</v>
      </c>
      <c r="F133" s="312"/>
      <c r="G133" s="313"/>
      <c r="H133" s="314"/>
      <c r="I133" s="306"/>
      <c r="J133" s="315"/>
      <c r="K133" s="306"/>
      <c r="M133" s="307" t="s">
        <v>877</v>
      </c>
      <c r="O133" s="292"/>
    </row>
    <row r="134" spans="1:80">
      <c r="A134" s="293">
        <v>38</v>
      </c>
      <c r="B134" s="294" t="s">
        <v>315</v>
      </c>
      <c r="C134" s="295" t="s">
        <v>316</v>
      </c>
      <c r="D134" s="296" t="s">
        <v>109</v>
      </c>
      <c r="E134" s="297">
        <v>3.15</v>
      </c>
      <c r="F134" s="297">
        <v>0</v>
      </c>
      <c r="G134" s="298">
        <f>E134*F134</f>
        <v>0</v>
      </c>
      <c r="H134" s="299">
        <v>2.5249999999999999</v>
      </c>
      <c r="I134" s="300">
        <f>E134*H134</f>
        <v>7.9537499999999994</v>
      </c>
      <c r="J134" s="299">
        <v>0</v>
      </c>
      <c r="K134" s="300">
        <f>E134*J134</f>
        <v>0</v>
      </c>
      <c r="O134" s="292">
        <v>2</v>
      </c>
      <c r="AA134" s="261">
        <v>1</v>
      </c>
      <c r="AB134" s="261">
        <v>1</v>
      </c>
      <c r="AC134" s="261">
        <v>1</v>
      </c>
      <c r="AZ134" s="261">
        <v>1</v>
      </c>
      <c r="BA134" s="261">
        <f>IF(AZ134=1,G134,0)</f>
        <v>0</v>
      </c>
      <c r="BB134" s="261">
        <f>IF(AZ134=2,G134,0)</f>
        <v>0</v>
      </c>
      <c r="BC134" s="261">
        <f>IF(AZ134=3,G134,0)</f>
        <v>0</v>
      </c>
      <c r="BD134" s="261">
        <f>IF(AZ134=4,G134,0)</f>
        <v>0</v>
      </c>
      <c r="BE134" s="261">
        <f>IF(AZ134=5,G134,0)</f>
        <v>0</v>
      </c>
      <c r="CA134" s="292">
        <v>1</v>
      </c>
      <c r="CB134" s="292">
        <v>1</v>
      </c>
    </row>
    <row r="135" spans="1:80">
      <c r="A135" s="301"/>
      <c r="B135" s="308"/>
      <c r="C135" s="309" t="s">
        <v>878</v>
      </c>
      <c r="D135" s="310"/>
      <c r="E135" s="311">
        <v>3.15</v>
      </c>
      <c r="F135" s="312"/>
      <c r="G135" s="313"/>
      <c r="H135" s="314"/>
      <c r="I135" s="306"/>
      <c r="J135" s="315"/>
      <c r="K135" s="306"/>
      <c r="M135" s="307" t="s">
        <v>878</v>
      </c>
      <c r="O135" s="292"/>
    </row>
    <row r="136" spans="1:80">
      <c r="A136" s="293">
        <v>39</v>
      </c>
      <c r="B136" s="294" t="s">
        <v>318</v>
      </c>
      <c r="C136" s="295" t="s">
        <v>319</v>
      </c>
      <c r="D136" s="296" t="s">
        <v>109</v>
      </c>
      <c r="E136" s="297">
        <v>3.1815000000000002</v>
      </c>
      <c r="F136" s="297">
        <v>0</v>
      </c>
      <c r="G136" s="298">
        <f>E136*F136</f>
        <v>0</v>
      </c>
      <c r="H136" s="299">
        <v>2.5249999999999999</v>
      </c>
      <c r="I136" s="300">
        <f>E136*H136</f>
        <v>8.0332875000000001</v>
      </c>
      <c r="J136" s="299">
        <v>0</v>
      </c>
      <c r="K136" s="300">
        <f>E136*J136</f>
        <v>0</v>
      </c>
      <c r="O136" s="292">
        <v>2</v>
      </c>
      <c r="AA136" s="261">
        <v>1</v>
      </c>
      <c r="AB136" s="261">
        <v>1</v>
      </c>
      <c r="AC136" s="261">
        <v>1</v>
      </c>
      <c r="AZ136" s="261">
        <v>1</v>
      </c>
      <c r="BA136" s="261">
        <f>IF(AZ136=1,G136,0)</f>
        <v>0</v>
      </c>
      <c r="BB136" s="261">
        <f>IF(AZ136=2,G136,0)</f>
        <v>0</v>
      </c>
      <c r="BC136" s="261">
        <f>IF(AZ136=3,G136,0)</f>
        <v>0</v>
      </c>
      <c r="BD136" s="261">
        <f>IF(AZ136=4,G136,0)</f>
        <v>0</v>
      </c>
      <c r="BE136" s="261">
        <f>IF(AZ136=5,G136,0)</f>
        <v>0</v>
      </c>
      <c r="CA136" s="292">
        <v>1</v>
      </c>
      <c r="CB136" s="292">
        <v>1</v>
      </c>
    </row>
    <row r="137" spans="1:80">
      <c r="A137" s="301"/>
      <c r="B137" s="302"/>
      <c r="C137" s="303" t="s">
        <v>320</v>
      </c>
      <c r="D137" s="304"/>
      <c r="E137" s="304"/>
      <c r="F137" s="304"/>
      <c r="G137" s="305"/>
      <c r="I137" s="306"/>
      <c r="K137" s="306"/>
      <c r="L137" s="307" t="s">
        <v>320</v>
      </c>
      <c r="O137" s="292">
        <v>3</v>
      </c>
    </row>
    <row r="138" spans="1:80">
      <c r="A138" s="301"/>
      <c r="B138" s="308"/>
      <c r="C138" s="309" t="s">
        <v>879</v>
      </c>
      <c r="D138" s="310"/>
      <c r="E138" s="311">
        <v>3.1815000000000002</v>
      </c>
      <c r="F138" s="312"/>
      <c r="G138" s="313"/>
      <c r="H138" s="314"/>
      <c r="I138" s="306"/>
      <c r="J138" s="315"/>
      <c r="K138" s="306"/>
      <c r="M138" s="307" t="s">
        <v>879</v>
      </c>
      <c r="O138" s="292"/>
    </row>
    <row r="139" spans="1:80">
      <c r="A139" s="293">
        <v>40</v>
      </c>
      <c r="B139" s="294" t="s">
        <v>322</v>
      </c>
      <c r="C139" s="295" t="s">
        <v>323</v>
      </c>
      <c r="D139" s="296" t="s">
        <v>324</v>
      </c>
      <c r="E139" s="297">
        <v>1.43E-2</v>
      </c>
      <c r="F139" s="297">
        <v>0</v>
      </c>
      <c r="G139" s="298">
        <f>E139*F139</f>
        <v>0</v>
      </c>
      <c r="H139" s="299">
        <v>1.0217400000000001</v>
      </c>
      <c r="I139" s="300">
        <f>E139*H139</f>
        <v>1.4610882000000002E-2</v>
      </c>
      <c r="J139" s="299">
        <v>0</v>
      </c>
      <c r="K139" s="300">
        <f>E139*J139</f>
        <v>0</v>
      </c>
      <c r="O139" s="292">
        <v>2</v>
      </c>
      <c r="AA139" s="261">
        <v>1</v>
      </c>
      <c r="AB139" s="261">
        <v>1</v>
      </c>
      <c r="AC139" s="261">
        <v>1</v>
      </c>
      <c r="AZ139" s="261">
        <v>1</v>
      </c>
      <c r="BA139" s="261">
        <f>IF(AZ139=1,G139,0)</f>
        <v>0</v>
      </c>
      <c r="BB139" s="261">
        <f>IF(AZ139=2,G139,0)</f>
        <v>0</v>
      </c>
      <c r="BC139" s="261">
        <f>IF(AZ139=3,G139,0)</f>
        <v>0</v>
      </c>
      <c r="BD139" s="261">
        <f>IF(AZ139=4,G139,0)</f>
        <v>0</v>
      </c>
      <c r="BE139" s="261">
        <f>IF(AZ139=5,G139,0)</f>
        <v>0</v>
      </c>
      <c r="CA139" s="292">
        <v>1</v>
      </c>
      <c r="CB139" s="292">
        <v>1</v>
      </c>
    </row>
    <row r="140" spans="1:80">
      <c r="A140" s="301"/>
      <c r="B140" s="302"/>
      <c r="C140" s="303"/>
      <c r="D140" s="304"/>
      <c r="E140" s="304"/>
      <c r="F140" s="304"/>
      <c r="G140" s="305"/>
      <c r="I140" s="306"/>
      <c r="K140" s="306"/>
      <c r="L140" s="307"/>
      <c r="O140" s="292">
        <v>3</v>
      </c>
    </row>
    <row r="141" spans="1:80">
      <c r="A141" s="301"/>
      <c r="B141" s="308"/>
      <c r="C141" s="309" t="s">
        <v>603</v>
      </c>
      <c r="D141" s="310"/>
      <c r="E141" s="311">
        <v>1.43E-2</v>
      </c>
      <c r="F141" s="312"/>
      <c r="G141" s="313"/>
      <c r="H141" s="314"/>
      <c r="I141" s="306"/>
      <c r="J141" s="315"/>
      <c r="K141" s="306"/>
      <c r="M141" s="307" t="s">
        <v>603</v>
      </c>
      <c r="O141" s="292"/>
    </row>
    <row r="142" spans="1:80">
      <c r="A142" s="293">
        <v>41</v>
      </c>
      <c r="B142" s="294" t="s">
        <v>783</v>
      </c>
      <c r="C142" s="295" t="s">
        <v>784</v>
      </c>
      <c r="D142" s="296" t="s">
        <v>109</v>
      </c>
      <c r="E142" s="297">
        <v>0.216</v>
      </c>
      <c r="F142" s="297">
        <v>0</v>
      </c>
      <c r="G142" s="298">
        <f>E142*F142</f>
        <v>0</v>
      </c>
      <c r="H142" s="299">
        <v>2.5249999999999999</v>
      </c>
      <c r="I142" s="300">
        <f>E142*H142</f>
        <v>0.5454</v>
      </c>
      <c r="J142" s="299">
        <v>0</v>
      </c>
      <c r="K142" s="300">
        <f>E142*J142</f>
        <v>0</v>
      </c>
      <c r="O142" s="292">
        <v>2</v>
      </c>
      <c r="AA142" s="261">
        <v>1</v>
      </c>
      <c r="AB142" s="261">
        <v>1</v>
      </c>
      <c r="AC142" s="261">
        <v>1</v>
      </c>
      <c r="AZ142" s="261">
        <v>1</v>
      </c>
      <c r="BA142" s="261">
        <f>IF(AZ142=1,G142,0)</f>
        <v>0</v>
      </c>
      <c r="BB142" s="261">
        <f>IF(AZ142=2,G142,0)</f>
        <v>0</v>
      </c>
      <c r="BC142" s="261">
        <f>IF(AZ142=3,G142,0)</f>
        <v>0</v>
      </c>
      <c r="BD142" s="261">
        <f>IF(AZ142=4,G142,0)</f>
        <v>0</v>
      </c>
      <c r="BE142" s="261">
        <f>IF(AZ142=5,G142,0)</f>
        <v>0</v>
      </c>
      <c r="CA142" s="292">
        <v>1</v>
      </c>
      <c r="CB142" s="292">
        <v>1</v>
      </c>
    </row>
    <row r="143" spans="1:80">
      <c r="A143" s="301"/>
      <c r="B143" s="302"/>
      <c r="C143" s="303" t="s">
        <v>785</v>
      </c>
      <c r="D143" s="304"/>
      <c r="E143" s="304"/>
      <c r="F143" s="304"/>
      <c r="G143" s="305"/>
      <c r="I143" s="306"/>
      <c r="K143" s="306"/>
      <c r="L143" s="307" t="s">
        <v>785</v>
      </c>
      <c r="O143" s="292">
        <v>3</v>
      </c>
    </row>
    <row r="144" spans="1:80">
      <c r="A144" s="301"/>
      <c r="B144" s="308"/>
      <c r="C144" s="309" t="s">
        <v>786</v>
      </c>
      <c r="D144" s="310"/>
      <c r="E144" s="311">
        <v>0.216</v>
      </c>
      <c r="F144" s="312"/>
      <c r="G144" s="313"/>
      <c r="H144" s="314"/>
      <c r="I144" s="306"/>
      <c r="J144" s="315"/>
      <c r="K144" s="306"/>
      <c r="M144" s="307" t="s">
        <v>786</v>
      </c>
      <c r="O144" s="292"/>
    </row>
    <row r="145" spans="1:80">
      <c r="A145" s="293">
        <v>42</v>
      </c>
      <c r="B145" s="294" t="s">
        <v>787</v>
      </c>
      <c r="C145" s="295" t="s">
        <v>788</v>
      </c>
      <c r="D145" s="296" t="s">
        <v>176</v>
      </c>
      <c r="E145" s="297">
        <v>1.08</v>
      </c>
      <c r="F145" s="297">
        <v>0</v>
      </c>
      <c r="G145" s="298">
        <f>E145*F145</f>
        <v>0</v>
      </c>
      <c r="H145" s="299">
        <v>3.916E-2</v>
      </c>
      <c r="I145" s="300">
        <f>E145*H145</f>
        <v>4.2292800000000005E-2</v>
      </c>
      <c r="J145" s="299">
        <v>0</v>
      </c>
      <c r="K145" s="300">
        <f>E145*J145</f>
        <v>0</v>
      </c>
      <c r="O145" s="292">
        <v>2</v>
      </c>
      <c r="AA145" s="261">
        <v>1</v>
      </c>
      <c r="AB145" s="261">
        <v>1</v>
      </c>
      <c r="AC145" s="261">
        <v>1</v>
      </c>
      <c r="AZ145" s="261">
        <v>1</v>
      </c>
      <c r="BA145" s="261">
        <f>IF(AZ145=1,G145,0)</f>
        <v>0</v>
      </c>
      <c r="BB145" s="261">
        <f>IF(AZ145=2,G145,0)</f>
        <v>0</v>
      </c>
      <c r="BC145" s="261">
        <f>IF(AZ145=3,G145,0)</f>
        <v>0</v>
      </c>
      <c r="BD145" s="261">
        <f>IF(AZ145=4,G145,0)</f>
        <v>0</v>
      </c>
      <c r="BE145" s="261">
        <f>IF(AZ145=5,G145,0)</f>
        <v>0</v>
      </c>
      <c r="CA145" s="292">
        <v>1</v>
      </c>
      <c r="CB145" s="292">
        <v>1</v>
      </c>
    </row>
    <row r="146" spans="1:80">
      <c r="A146" s="301"/>
      <c r="B146" s="308"/>
      <c r="C146" s="309" t="s">
        <v>789</v>
      </c>
      <c r="D146" s="310"/>
      <c r="E146" s="311">
        <v>1.08</v>
      </c>
      <c r="F146" s="312"/>
      <c r="G146" s="313"/>
      <c r="H146" s="314"/>
      <c r="I146" s="306"/>
      <c r="J146" s="315"/>
      <c r="K146" s="306"/>
      <c r="M146" s="307" t="s">
        <v>789</v>
      </c>
      <c r="O146" s="292"/>
    </row>
    <row r="147" spans="1:80">
      <c r="A147" s="293">
        <v>43</v>
      </c>
      <c r="B147" s="294" t="s">
        <v>790</v>
      </c>
      <c r="C147" s="295" t="s">
        <v>791</v>
      </c>
      <c r="D147" s="296" t="s">
        <v>176</v>
      </c>
      <c r="E147" s="297">
        <v>1.08</v>
      </c>
      <c r="F147" s="297">
        <v>0</v>
      </c>
      <c r="G147" s="298">
        <f>E147*F147</f>
        <v>0</v>
      </c>
      <c r="H147" s="299">
        <v>0</v>
      </c>
      <c r="I147" s="300">
        <f>E147*H147</f>
        <v>0</v>
      </c>
      <c r="J147" s="299">
        <v>0</v>
      </c>
      <c r="K147" s="300">
        <f>E147*J147</f>
        <v>0</v>
      </c>
      <c r="O147" s="292">
        <v>2</v>
      </c>
      <c r="AA147" s="261">
        <v>1</v>
      </c>
      <c r="AB147" s="261">
        <v>1</v>
      </c>
      <c r="AC147" s="261">
        <v>1</v>
      </c>
      <c r="AZ147" s="261">
        <v>1</v>
      </c>
      <c r="BA147" s="261">
        <f>IF(AZ147=1,G147,0)</f>
        <v>0</v>
      </c>
      <c r="BB147" s="261">
        <f>IF(AZ147=2,G147,0)</f>
        <v>0</v>
      </c>
      <c r="BC147" s="261">
        <f>IF(AZ147=3,G147,0)</f>
        <v>0</v>
      </c>
      <c r="BD147" s="261">
        <f>IF(AZ147=4,G147,0)</f>
        <v>0</v>
      </c>
      <c r="BE147" s="261">
        <f>IF(AZ147=5,G147,0)</f>
        <v>0</v>
      </c>
      <c r="CA147" s="292">
        <v>1</v>
      </c>
      <c r="CB147" s="292">
        <v>1</v>
      </c>
    </row>
    <row r="148" spans="1:80">
      <c r="A148" s="293">
        <v>44</v>
      </c>
      <c r="B148" s="294" t="s">
        <v>792</v>
      </c>
      <c r="C148" s="295" t="s">
        <v>793</v>
      </c>
      <c r="D148" s="296" t="s">
        <v>324</v>
      </c>
      <c r="E148" s="297">
        <v>6.4999999999999997E-3</v>
      </c>
      <c r="F148" s="297">
        <v>0</v>
      </c>
      <c r="G148" s="298">
        <f>E148*F148</f>
        <v>0</v>
      </c>
      <c r="H148" s="299">
        <v>1.0502800000000001</v>
      </c>
      <c r="I148" s="300">
        <f>E148*H148</f>
        <v>6.8268199999999999E-3</v>
      </c>
      <c r="J148" s="299">
        <v>0</v>
      </c>
      <c r="K148" s="300">
        <f>E148*J148</f>
        <v>0</v>
      </c>
      <c r="O148" s="292">
        <v>2</v>
      </c>
      <c r="AA148" s="261">
        <v>1</v>
      </c>
      <c r="AB148" s="261">
        <v>1</v>
      </c>
      <c r="AC148" s="261">
        <v>1</v>
      </c>
      <c r="AZ148" s="261">
        <v>1</v>
      </c>
      <c r="BA148" s="261">
        <f>IF(AZ148=1,G148,0)</f>
        <v>0</v>
      </c>
      <c r="BB148" s="261">
        <f>IF(AZ148=2,G148,0)</f>
        <v>0</v>
      </c>
      <c r="BC148" s="261">
        <f>IF(AZ148=3,G148,0)</f>
        <v>0</v>
      </c>
      <c r="BD148" s="261">
        <f>IF(AZ148=4,G148,0)</f>
        <v>0</v>
      </c>
      <c r="BE148" s="261">
        <f>IF(AZ148=5,G148,0)</f>
        <v>0</v>
      </c>
      <c r="CA148" s="292">
        <v>1</v>
      </c>
      <c r="CB148" s="292">
        <v>1</v>
      </c>
    </row>
    <row r="149" spans="1:80">
      <c r="A149" s="301"/>
      <c r="B149" s="302"/>
      <c r="C149" s="303" t="s">
        <v>794</v>
      </c>
      <c r="D149" s="304"/>
      <c r="E149" s="304"/>
      <c r="F149" s="304"/>
      <c r="G149" s="305"/>
      <c r="I149" s="306"/>
      <c r="K149" s="306"/>
      <c r="L149" s="307" t="s">
        <v>794</v>
      </c>
      <c r="O149" s="292">
        <v>3</v>
      </c>
    </row>
    <row r="150" spans="1:80">
      <c r="A150" s="301"/>
      <c r="B150" s="308"/>
      <c r="C150" s="309" t="s">
        <v>795</v>
      </c>
      <c r="D150" s="310"/>
      <c r="E150" s="311">
        <v>6.4999999999999997E-3</v>
      </c>
      <c r="F150" s="312"/>
      <c r="G150" s="313"/>
      <c r="H150" s="314"/>
      <c r="I150" s="306"/>
      <c r="J150" s="315"/>
      <c r="K150" s="306"/>
      <c r="M150" s="307" t="s">
        <v>795</v>
      </c>
      <c r="O150" s="292"/>
    </row>
    <row r="151" spans="1:80">
      <c r="A151" s="316"/>
      <c r="B151" s="317" t="s">
        <v>99</v>
      </c>
      <c r="C151" s="318" t="s">
        <v>310</v>
      </c>
      <c r="D151" s="319"/>
      <c r="E151" s="320"/>
      <c r="F151" s="321"/>
      <c r="G151" s="322">
        <f>SUM(G130:G150)</f>
        <v>0</v>
      </c>
      <c r="H151" s="323"/>
      <c r="I151" s="324">
        <f>SUM(I130:I150)</f>
        <v>23.400168002000001</v>
      </c>
      <c r="J151" s="323"/>
      <c r="K151" s="324">
        <f>SUM(K130:K150)</f>
        <v>0</v>
      </c>
      <c r="O151" s="292">
        <v>4</v>
      </c>
      <c r="BA151" s="325">
        <f>SUM(BA130:BA150)</f>
        <v>0</v>
      </c>
      <c r="BB151" s="325">
        <f>SUM(BB130:BB150)</f>
        <v>0</v>
      </c>
      <c r="BC151" s="325">
        <f>SUM(BC130:BC150)</f>
        <v>0</v>
      </c>
      <c r="BD151" s="325">
        <f>SUM(BD130:BD150)</f>
        <v>0</v>
      </c>
      <c r="BE151" s="325">
        <f>SUM(BE130:BE150)</f>
        <v>0</v>
      </c>
    </row>
    <row r="152" spans="1:80">
      <c r="A152" s="282" t="s">
        <v>97</v>
      </c>
      <c r="B152" s="283" t="s">
        <v>326</v>
      </c>
      <c r="C152" s="284" t="s">
        <v>327</v>
      </c>
      <c r="D152" s="285"/>
      <c r="E152" s="286"/>
      <c r="F152" s="286"/>
      <c r="G152" s="287"/>
      <c r="H152" s="288"/>
      <c r="I152" s="289"/>
      <c r="J152" s="290"/>
      <c r="K152" s="291"/>
      <c r="O152" s="292">
        <v>1</v>
      </c>
    </row>
    <row r="153" spans="1:80" ht="22.5">
      <c r="A153" s="293">
        <v>45</v>
      </c>
      <c r="B153" s="294" t="s">
        <v>329</v>
      </c>
      <c r="C153" s="295" t="s">
        <v>330</v>
      </c>
      <c r="D153" s="296" t="s">
        <v>109</v>
      </c>
      <c r="E153" s="297">
        <v>0.34649999999999997</v>
      </c>
      <c r="F153" s="297">
        <v>0</v>
      </c>
      <c r="G153" s="298">
        <f>E153*F153</f>
        <v>0</v>
      </c>
      <c r="H153" s="299">
        <v>1.7671600000000001</v>
      </c>
      <c r="I153" s="300">
        <f>E153*H153</f>
        <v>0.61232093999999992</v>
      </c>
      <c r="J153" s="299">
        <v>0</v>
      </c>
      <c r="K153" s="300">
        <f>E153*J153</f>
        <v>0</v>
      </c>
      <c r="O153" s="292">
        <v>2</v>
      </c>
      <c r="AA153" s="261">
        <v>1</v>
      </c>
      <c r="AB153" s="261">
        <v>1</v>
      </c>
      <c r="AC153" s="261">
        <v>1</v>
      </c>
      <c r="AZ153" s="261">
        <v>1</v>
      </c>
      <c r="BA153" s="261">
        <f>IF(AZ153=1,G153,0)</f>
        <v>0</v>
      </c>
      <c r="BB153" s="261">
        <f>IF(AZ153=2,G153,0)</f>
        <v>0</v>
      </c>
      <c r="BC153" s="261">
        <f>IF(AZ153=3,G153,0)</f>
        <v>0</v>
      </c>
      <c r="BD153" s="261">
        <f>IF(AZ153=4,G153,0)</f>
        <v>0</v>
      </c>
      <c r="BE153" s="261">
        <f>IF(AZ153=5,G153,0)</f>
        <v>0</v>
      </c>
      <c r="CA153" s="292">
        <v>1</v>
      </c>
      <c r="CB153" s="292">
        <v>1</v>
      </c>
    </row>
    <row r="154" spans="1:80">
      <c r="A154" s="301"/>
      <c r="B154" s="302"/>
      <c r="C154" s="303" t="s">
        <v>331</v>
      </c>
      <c r="D154" s="304"/>
      <c r="E154" s="304"/>
      <c r="F154" s="304"/>
      <c r="G154" s="305"/>
      <c r="I154" s="306"/>
      <c r="K154" s="306"/>
      <c r="L154" s="307" t="s">
        <v>331</v>
      </c>
      <c r="O154" s="292">
        <v>3</v>
      </c>
    </row>
    <row r="155" spans="1:80">
      <c r="A155" s="301"/>
      <c r="B155" s="308"/>
      <c r="C155" s="309" t="s">
        <v>332</v>
      </c>
      <c r="D155" s="310"/>
      <c r="E155" s="311">
        <v>0.34649999999999997</v>
      </c>
      <c r="F155" s="312"/>
      <c r="G155" s="313"/>
      <c r="H155" s="314"/>
      <c r="I155" s="306"/>
      <c r="J155" s="315"/>
      <c r="K155" s="306"/>
      <c r="M155" s="307" t="s">
        <v>332</v>
      </c>
      <c r="O155" s="292"/>
    </row>
    <row r="156" spans="1:80" ht="22.5">
      <c r="A156" s="293">
        <v>46</v>
      </c>
      <c r="B156" s="294" t="s">
        <v>796</v>
      </c>
      <c r="C156" s="295" t="s">
        <v>797</v>
      </c>
      <c r="D156" s="296" t="s">
        <v>176</v>
      </c>
      <c r="E156" s="297">
        <v>0.67500000000000004</v>
      </c>
      <c r="F156" s="297">
        <v>0</v>
      </c>
      <c r="G156" s="298">
        <f>E156*F156</f>
        <v>0</v>
      </c>
      <c r="H156" s="299">
        <v>0.50065000000000004</v>
      </c>
      <c r="I156" s="300">
        <f>E156*H156</f>
        <v>0.33793875000000007</v>
      </c>
      <c r="J156" s="299">
        <v>0</v>
      </c>
      <c r="K156" s="300">
        <f>E156*J156</f>
        <v>0</v>
      </c>
      <c r="O156" s="292">
        <v>2</v>
      </c>
      <c r="AA156" s="261">
        <v>1</v>
      </c>
      <c r="AB156" s="261">
        <v>1</v>
      </c>
      <c r="AC156" s="261">
        <v>1</v>
      </c>
      <c r="AZ156" s="261">
        <v>1</v>
      </c>
      <c r="BA156" s="261">
        <f>IF(AZ156=1,G156,0)</f>
        <v>0</v>
      </c>
      <c r="BB156" s="261">
        <f>IF(AZ156=2,G156,0)</f>
        <v>0</v>
      </c>
      <c r="BC156" s="261">
        <f>IF(AZ156=3,G156,0)</f>
        <v>0</v>
      </c>
      <c r="BD156" s="261">
        <f>IF(AZ156=4,G156,0)</f>
        <v>0</v>
      </c>
      <c r="BE156" s="261">
        <f>IF(AZ156=5,G156,0)</f>
        <v>0</v>
      </c>
      <c r="CA156" s="292">
        <v>1</v>
      </c>
      <c r="CB156" s="292">
        <v>1</v>
      </c>
    </row>
    <row r="157" spans="1:80">
      <c r="A157" s="301"/>
      <c r="B157" s="308"/>
      <c r="C157" s="309" t="s">
        <v>798</v>
      </c>
      <c r="D157" s="310"/>
      <c r="E157" s="311">
        <v>0.67500000000000004</v>
      </c>
      <c r="F157" s="312"/>
      <c r="G157" s="313"/>
      <c r="H157" s="314"/>
      <c r="I157" s="306"/>
      <c r="J157" s="315"/>
      <c r="K157" s="306"/>
      <c r="M157" s="307" t="s">
        <v>798</v>
      </c>
      <c r="O157" s="292"/>
    </row>
    <row r="158" spans="1:80">
      <c r="A158" s="316"/>
      <c r="B158" s="317" t="s">
        <v>99</v>
      </c>
      <c r="C158" s="318" t="s">
        <v>328</v>
      </c>
      <c r="D158" s="319"/>
      <c r="E158" s="320"/>
      <c r="F158" s="321"/>
      <c r="G158" s="322">
        <f>SUM(G152:G157)</f>
        <v>0</v>
      </c>
      <c r="H158" s="323"/>
      <c r="I158" s="324">
        <f>SUM(I152:I157)</f>
        <v>0.95025968999999999</v>
      </c>
      <c r="J158" s="323"/>
      <c r="K158" s="324">
        <f>SUM(K152:K157)</f>
        <v>0</v>
      </c>
      <c r="O158" s="292">
        <v>4</v>
      </c>
      <c r="BA158" s="325">
        <f>SUM(BA152:BA157)</f>
        <v>0</v>
      </c>
      <c r="BB158" s="325">
        <f>SUM(BB152:BB157)</f>
        <v>0</v>
      </c>
      <c r="BC158" s="325">
        <f>SUM(BC152:BC157)</f>
        <v>0</v>
      </c>
      <c r="BD158" s="325">
        <f>SUM(BD152:BD157)</f>
        <v>0</v>
      </c>
      <c r="BE158" s="325">
        <f>SUM(BE152:BE157)</f>
        <v>0</v>
      </c>
    </row>
    <row r="159" spans="1:80">
      <c r="A159" s="282" t="s">
        <v>97</v>
      </c>
      <c r="B159" s="283" t="s">
        <v>333</v>
      </c>
      <c r="C159" s="284" t="s">
        <v>334</v>
      </c>
      <c r="D159" s="285"/>
      <c r="E159" s="286"/>
      <c r="F159" s="286"/>
      <c r="G159" s="287"/>
      <c r="H159" s="288"/>
      <c r="I159" s="289"/>
      <c r="J159" s="290"/>
      <c r="K159" s="291"/>
      <c r="O159" s="292">
        <v>1</v>
      </c>
    </row>
    <row r="160" spans="1:80">
      <c r="A160" s="293">
        <v>47</v>
      </c>
      <c r="B160" s="294" t="s">
        <v>336</v>
      </c>
      <c r="C160" s="295" t="s">
        <v>337</v>
      </c>
      <c r="D160" s="296" t="s">
        <v>190</v>
      </c>
      <c r="E160" s="297">
        <v>6</v>
      </c>
      <c r="F160" s="297">
        <v>0</v>
      </c>
      <c r="G160" s="298">
        <f>E160*F160</f>
        <v>0</v>
      </c>
      <c r="H160" s="299">
        <v>1.17E-3</v>
      </c>
      <c r="I160" s="300">
        <f>E160*H160</f>
        <v>7.0200000000000002E-3</v>
      </c>
      <c r="J160" s="299">
        <v>0</v>
      </c>
      <c r="K160" s="300">
        <f>E160*J160</f>
        <v>0</v>
      </c>
      <c r="O160" s="292">
        <v>2</v>
      </c>
      <c r="AA160" s="261">
        <v>1</v>
      </c>
      <c r="AB160" s="261">
        <v>1</v>
      </c>
      <c r="AC160" s="261">
        <v>1</v>
      </c>
      <c r="AZ160" s="261">
        <v>1</v>
      </c>
      <c r="BA160" s="261">
        <f>IF(AZ160=1,G160,0)</f>
        <v>0</v>
      </c>
      <c r="BB160" s="261">
        <f>IF(AZ160=2,G160,0)</f>
        <v>0</v>
      </c>
      <c r="BC160" s="261">
        <f>IF(AZ160=3,G160,0)</f>
        <v>0</v>
      </c>
      <c r="BD160" s="261">
        <f>IF(AZ160=4,G160,0)</f>
        <v>0</v>
      </c>
      <c r="BE160" s="261">
        <f>IF(AZ160=5,G160,0)</f>
        <v>0</v>
      </c>
      <c r="CA160" s="292">
        <v>1</v>
      </c>
      <c r="CB160" s="292">
        <v>1</v>
      </c>
    </row>
    <row r="161" spans="1:80">
      <c r="A161" s="301"/>
      <c r="B161" s="302"/>
      <c r="C161" s="303" t="s">
        <v>540</v>
      </c>
      <c r="D161" s="304"/>
      <c r="E161" s="304"/>
      <c r="F161" s="304"/>
      <c r="G161" s="305"/>
      <c r="I161" s="306"/>
      <c r="K161" s="306"/>
      <c r="L161" s="307" t="s">
        <v>540</v>
      </c>
      <c r="O161" s="292">
        <v>3</v>
      </c>
    </row>
    <row r="162" spans="1:80">
      <c r="A162" s="316"/>
      <c r="B162" s="317" t="s">
        <v>99</v>
      </c>
      <c r="C162" s="318" t="s">
        <v>335</v>
      </c>
      <c r="D162" s="319"/>
      <c r="E162" s="320"/>
      <c r="F162" s="321"/>
      <c r="G162" s="322">
        <f>SUM(G159:G161)</f>
        <v>0</v>
      </c>
      <c r="H162" s="323"/>
      <c r="I162" s="324">
        <f>SUM(I159:I161)</f>
        <v>7.0200000000000002E-3</v>
      </c>
      <c r="J162" s="323"/>
      <c r="K162" s="324">
        <f>SUM(K159:K161)</f>
        <v>0</v>
      </c>
      <c r="O162" s="292">
        <v>4</v>
      </c>
      <c r="BA162" s="325">
        <f>SUM(BA159:BA161)</f>
        <v>0</v>
      </c>
      <c r="BB162" s="325">
        <f>SUM(BB159:BB161)</f>
        <v>0</v>
      </c>
      <c r="BC162" s="325">
        <f>SUM(BC159:BC161)</f>
        <v>0</v>
      </c>
      <c r="BD162" s="325">
        <f>SUM(BD159:BD161)</f>
        <v>0</v>
      </c>
      <c r="BE162" s="325">
        <f>SUM(BE159:BE161)</f>
        <v>0</v>
      </c>
    </row>
    <row r="163" spans="1:80">
      <c r="A163" s="282" t="s">
        <v>97</v>
      </c>
      <c r="B163" s="283" t="s">
        <v>345</v>
      </c>
      <c r="C163" s="284" t="s">
        <v>346</v>
      </c>
      <c r="D163" s="285"/>
      <c r="E163" s="286"/>
      <c r="F163" s="286"/>
      <c r="G163" s="287"/>
      <c r="H163" s="288"/>
      <c r="I163" s="289"/>
      <c r="J163" s="290"/>
      <c r="K163" s="291"/>
      <c r="O163" s="292">
        <v>1</v>
      </c>
    </row>
    <row r="164" spans="1:80">
      <c r="A164" s="293">
        <v>48</v>
      </c>
      <c r="B164" s="294" t="s">
        <v>605</v>
      </c>
      <c r="C164" s="295" t="s">
        <v>606</v>
      </c>
      <c r="D164" s="296" t="s">
        <v>176</v>
      </c>
      <c r="E164" s="297">
        <v>4</v>
      </c>
      <c r="F164" s="297">
        <v>0</v>
      </c>
      <c r="G164" s="298">
        <f>E164*F164</f>
        <v>0</v>
      </c>
      <c r="H164" s="299">
        <v>0.441</v>
      </c>
      <c r="I164" s="300">
        <f>E164*H164</f>
        <v>1.764</v>
      </c>
      <c r="J164" s="299">
        <v>0</v>
      </c>
      <c r="K164" s="300">
        <f>E164*J164</f>
        <v>0</v>
      </c>
      <c r="O164" s="292">
        <v>2</v>
      </c>
      <c r="AA164" s="261">
        <v>1</v>
      </c>
      <c r="AB164" s="261">
        <v>1</v>
      </c>
      <c r="AC164" s="261">
        <v>1</v>
      </c>
      <c r="AZ164" s="261">
        <v>1</v>
      </c>
      <c r="BA164" s="261">
        <f>IF(AZ164=1,G164,0)</f>
        <v>0</v>
      </c>
      <c r="BB164" s="261">
        <f>IF(AZ164=2,G164,0)</f>
        <v>0</v>
      </c>
      <c r="BC164" s="261">
        <f>IF(AZ164=3,G164,0)</f>
        <v>0</v>
      </c>
      <c r="BD164" s="261">
        <f>IF(AZ164=4,G164,0)</f>
        <v>0</v>
      </c>
      <c r="BE164" s="261">
        <f>IF(AZ164=5,G164,0)</f>
        <v>0</v>
      </c>
      <c r="CA164" s="292">
        <v>1</v>
      </c>
      <c r="CB164" s="292">
        <v>1</v>
      </c>
    </row>
    <row r="165" spans="1:80">
      <c r="A165" s="301"/>
      <c r="B165" s="302"/>
      <c r="C165" s="303" t="s">
        <v>395</v>
      </c>
      <c r="D165" s="304"/>
      <c r="E165" s="304"/>
      <c r="F165" s="304"/>
      <c r="G165" s="305"/>
      <c r="I165" s="306"/>
      <c r="K165" s="306"/>
      <c r="L165" s="307" t="s">
        <v>395</v>
      </c>
      <c r="O165" s="292">
        <v>3</v>
      </c>
    </row>
    <row r="166" spans="1:80">
      <c r="A166" s="301"/>
      <c r="B166" s="308"/>
      <c r="C166" s="309" t="s">
        <v>876</v>
      </c>
      <c r="D166" s="310"/>
      <c r="E166" s="311">
        <v>4</v>
      </c>
      <c r="F166" s="312"/>
      <c r="G166" s="313"/>
      <c r="H166" s="314"/>
      <c r="I166" s="306"/>
      <c r="J166" s="315"/>
      <c r="K166" s="306"/>
      <c r="M166" s="307" t="s">
        <v>876</v>
      </c>
      <c r="O166" s="292"/>
    </row>
    <row r="167" spans="1:80">
      <c r="A167" s="293">
        <v>49</v>
      </c>
      <c r="B167" s="294" t="s">
        <v>880</v>
      </c>
      <c r="C167" s="295" t="s">
        <v>881</v>
      </c>
      <c r="D167" s="296" t="s">
        <v>176</v>
      </c>
      <c r="E167" s="297">
        <v>21.5</v>
      </c>
      <c r="F167" s="297">
        <v>0</v>
      </c>
      <c r="G167" s="298">
        <f>E167*F167</f>
        <v>0</v>
      </c>
      <c r="H167" s="299">
        <v>0.5292</v>
      </c>
      <c r="I167" s="300">
        <f>E167*H167</f>
        <v>11.377800000000001</v>
      </c>
      <c r="J167" s="299">
        <v>0</v>
      </c>
      <c r="K167" s="300">
        <f>E167*J167</f>
        <v>0</v>
      </c>
      <c r="O167" s="292">
        <v>2</v>
      </c>
      <c r="AA167" s="261">
        <v>1</v>
      </c>
      <c r="AB167" s="261">
        <v>0</v>
      </c>
      <c r="AC167" s="261">
        <v>0</v>
      </c>
      <c r="AZ167" s="261">
        <v>1</v>
      </c>
      <c r="BA167" s="261">
        <f>IF(AZ167=1,G167,0)</f>
        <v>0</v>
      </c>
      <c r="BB167" s="261">
        <f>IF(AZ167=2,G167,0)</f>
        <v>0</v>
      </c>
      <c r="BC167" s="261">
        <f>IF(AZ167=3,G167,0)</f>
        <v>0</v>
      </c>
      <c r="BD167" s="261">
        <f>IF(AZ167=4,G167,0)</f>
        <v>0</v>
      </c>
      <c r="BE167" s="261">
        <f>IF(AZ167=5,G167,0)</f>
        <v>0</v>
      </c>
      <c r="CA167" s="292">
        <v>1</v>
      </c>
      <c r="CB167" s="292">
        <v>0</v>
      </c>
    </row>
    <row r="168" spans="1:80">
      <c r="A168" s="301"/>
      <c r="B168" s="302"/>
      <c r="C168" s="303" t="s">
        <v>882</v>
      </c>
      <c r="D168" s="304"/>
      <c r="E168" s="304"/>
      <c r="F168" s="304"/>
      <c r="G168" s="305"/>
      <c r="I168" s="306"/>
      <c r="K168" s="306"/>
      <c r="L168" s="307" t="s">
        <v>882</v>
      </c>
      <c r="O168" s="292">
        <v>3</v>
      </c>
    </row>
    <row r="169" spans="1:80">
      <c r="A169" s="301"/>
      <c r="B169" s="308"/>
      <c r="C169" s="309" t="s">
        <v>883</v>
      </c>
      <c r="D169" s="310"/>
      <c r="E169" s="311">
        <v>21.5</v>
      </c>
      <c r="F169" s="312"/>
      <c r="G169" s="313"/>
      <c r="H169" s="314"/>
      <c r="I169" s="306"/>
      <c r="J169" s="315"/>
      <c r="K169" s="306"/>
      <c r="M169" s="307" t="s">
        <v>883</v>
      </c>
      <c r="O169" s="292"/>
    </row>
    <row r="170" spans="1:80">
      <c r="A170" s="293">
        <v>50</v>
      </c>
      <c r="B170" s="294" t="s">
        <v>607</v>
      </c>
      <c r="C170" s="295" t="s">
        <v>608</v>
      </c>
      <c r="D170" s="296" t="s">
        <v>176</v>
      </c>
      <c r="E170" s="297">
        <v>4</v>
      </c>
      <c r="F170" s="297">
        <v>0</v>
      </c>
      <c r="G170" s="298">
        <f>E170*F170</f>
        <v>0</v>
      </c>
      <c r="H170" s="299">
        <v>0.18462999999999999</v>
      </c>
      <c r="I170" s="300">
        <f>E170*H170</f>
        <v>0.73851999999999995</v>
      </c>
      <c r="J170" s="299">
        <v>0</v>
      </c>
      <c r="K170" s="300">
        <f>E170*J170</f>
        <v>0</v>
      </c>
      <c r="O170" s="292">
        <v>2</v>
      </c>
      <c r="AA170" s="261">
        <v>1</v>
      </c>
      <c r="AB170" s="261">
        <v>1</v>
      </c>
      <c r="AC170" s="261">
        <v>1</v>
      </c>
      <c r="AZ170" s="261">
        <v>1</v>
      </c>
      <c r="BA170" s="261">
        <f>IF(AZ170=1,G170,0)</f>
        <v>0</v>
      </c>
      <c r="BB170" s="261">
        <f>IF(AZ170=2,G170,0)</f>
        <v>0</v>
      </c>
      <c r="BC170" s="261">
        <f>IF(AZ170=3,G170,0)</f>
        <v>0</v>
      </c>
      <c r="BD170" s="261">
        <f>IF(AZ170=4,G170,0)</f>
        <v>0</v>
      </c>
      <c r="BE170" s="261">
        <f>IF(AZ170=5,G170,0)</f>
        <v>0</v>
      </c>
      <c r="CA170" s="292">
        <v>1</v>
      </c>
      <c r="CB170" s="292">
        <v>1</v>
      </c>
    </row>
    <row r="171" spans="1:80">
      <c r="A171" s="301"/>
      <c r="B171" s="302"/>
      <c r="C171" s="303" t="s">
        <v>609</v>
      </c>
      <c r="D171" s="304"/>
      <c r="E171" s="304"/>
      <c r="F171" s="304"/>
      <c r="G171" s="305"/>
      <c r="I171" s="306"/>
      <c r="K171" s="306"/>
      <c r="L171" s="307" t="s">
        <v>609</v>
      </c>
      <c r="O171" s="292">
        <v>3</v>
      </c>
    </row>
    <row r="172" spans="1:80">
      <c r="A172" s="293">
        <v>51</v>
      </c>
      <c r="B172" s="294" t="s">
        <v>610</v>
      </c>
      <c r="C172" s="295" t="s">
        <v>611</v>
      </c>
      <c r="D172" s="296" t="s">
        <v>176</v>
      </c>
      <c r="E172" s="297">
        <v>4</v>
      </c>
      <c r="F172" s="297">
        <v>0</v>
      </c>
      <c r="G172" s="298">
        <f>E172*F172</f>
        <v>0</v>
      </c>
      <c r="H172" s="299">
        <v>0.35759999999999997</v>
      </c>
      <c r="I172" s="300">
        <f>E172*H172</f>
        <v>1.4303999999999999</v>
      </c>
      <c r="J172" s="299">
        <v>0</v>
      </c>
      <c r="K172" s="300">
        <f>E172*J172</f>
        <v>0</v>
      </c>
      <c r="O172" s="292">
        <v>2</v>
      </c>
      <c r="AA172" s="261">
        <v>1</v>
      </c>
      <c r="AB172" s="261">
        <v>1</v>
      </c>
      <c r="AC172" s="261">
        <v>1</v>
      </c>
      <c r="AZ172" s="261">
        <v>1</v>
      </c>
      <c r="BA172" s="261">
        <f>IF(AZ172=1,G172,0)</f>
        <v>0</v>
      </c>
      <c r="BB172" s="261">
        <f>IF(AZ172=2,G172,0)</f>
        <v>0</v>
      </c>
      <c r="BC172" s="261">
        <f>IF(AZ172=3,G172,0)</f>
        <v>0</v>
      </c>
      <c r="BD172" s="261">
        <f>IF(AZ172=4,G172,0)</f>
        <v>0</v>
      </c>
      <c r="BE172" s="261">
        <f>IF(AZ172=5,G172,0)</f>
        <v>0</v>
      </c>
      <c r="CA172" s="292">
        <v>1</v>
      </c>
      <c r="CB172" s="292">
        <v>1</v>
      </c>
    </row>
    <row r="173" spans="1:80">
      <c r="A173" s="301"/>
      <c r="B173" s="302"/>
      <c r="C173" s="303" t="s">
        <v>612</v>
      </c>
      <c r="D173" s="304"/>
      <c r="E173" s="304"/>
      <c r="F173" s="304"/>
      <c r="G173" s="305"/>
      <c r="I173" s="306"/>
      <c r="K173" s="306"/>
      <c r="L173" s="307" t="s">
        <v>612</v>
      </c>
      <c r="O173" s="292">
        <v>3</v>
      </c>
    </row>
    <row r="174" spans="1:80">
      <c r="A174" s="301"/>
      <c r="B174" s="308"/>
      <c r="C174" s="309" t="s">
        <v>876</v>
      </c>
      <c r="D174" s="310"/>
      <c r="E174" s="311">
        <v>4</v>
      </c>
      <c r="F174" s="312"/>
      <c r="G174" s="313"/>
      <c r="H174" s="314"/>
      <c r="I174" s="306"/>
      <c r="J174" s="315"/>
      <c r="K174" s="306"/>
      <c r="M174" s="307" t="s">
        <v>876</v>
      </c>
      <c r="O174" s="292"/>
    </row>
    <row r="175" spans="1:80">
      <c r="A175" s="316"/>
      <c r="B175" s="317" t="s">
        <v>99</v>
      </c>
      <c r="C175" s="318" t="s">
        <v>347</v>
      </c>
      <c r="D175" s="319"/>
      <c r="E175" s="320"/>
      <c r="F175" s="321"/>
      <c r="G175" s="322">
        <f>SUM(G163:G174)</f>
        <v>0</v>
      </c>
      <c r="H175" s="323"/>
      <c r="I175" s="324">
        <f>SUM(I163:I174)</f>
        <v>15.31072</v>
      </c>
      <c r="J175" s="323"/>
      <c r="K175" s="324">
        <f>SUM(K163:K174)</f>
        <v>0</v>
      </c>
      <c r="O175" s="292">
        <v>4</v>
      </c>
      <c r="BA175" s="325">
        <f>SUM(BA163:BA174)</f>
        <v>0</v>
      </c>
      <c r="BB175" s="325">
        <f>SUM(BB163:BB174)</f>
        <v>0</v>
      </c>
      <c r="BC175" s="325">
        <f>SUM(BC163:BC174)</f>
        <v>0</v>
      </c>
      <c r="BD175" s="325">
        <f>SUM(BD163:BD174)</f>
        <v>0</v>
      </c>
      <c r="BE175" s="325">
        <f>SUM(BE163:BE174)</f>
        <v>0</v>
      </c>
    </row>
    <row r="176" spans="1:80">
      <c r="A176" s="282" t="s">
        <v>97</v>
      </c>
      <c r="B176" s="283" t="s">
        <v>613</v>
      </c>
      <c r="C176" s="284" t="s">
        <v>614</v>
      </c>
      <c r="D176" s="285"/>
      <c r="E176" s="286"/>
      <c r="F176" s="286"/>
      <c r="G176" s="287"/>
      <c r="H176" s="288"/>
      <c r="I176" s="289"/>
      <c r="J176" s="290"/>
      <c r="K176" s="291"/>
      <c r="O176" s="292">
        <v>1</v>
      </c>
    </row>
    <row r="177" spans="1:80">
      <c r="A177" s="293">
        <v>52</v>
      </c>
      <c r="B177" s="294" t="s">
        <v>616</v>
      </c>
      <c r="C177" s="295" t="s">
        <v>617</v>
      </c>
      <c r="D177" s="296" t="s">
        <v>176</v>
      </c>
      <c r="E177" s="297">
        <v>4</v>
      </c>
      <c r="F177" s="297">
        <v>0</v>
      </c>
      <c r="G177" s="298">
        <f>E177*F177</f>
        <v>0</v>
      </c>
      <c r="H177" s="299">
        <v>6.0099999999999997E-3</v>
      </c>
      <c r="I177" s="300">
        <f>E177*H177</f>
        <v>2.4039999999999999E-2</v>
      </c>
      <c r="J177" s="299">
        <v>0</v>
      </c>
      <c r="K177" s="300">
        <f>E177*J177</f>
        <v>0</v>
      </c>
      <c r="O177" s="292">
        <v>2</v>
      </c>
      <c r="AA177" s="261">
        <v>1</v>
      </c>
      <c r="AB177" s="261">
        <v>1</v>
      </c>
      <c r="AC177" s="261">
        <v>1</v>
      </c>
      <c r="AZ177" s="261">
        <v>1</v>
      </c>
      <c r="BA177" s="261">
        <f>IF(AZ177=1,G177,0)</f>
        <v>0</v>
      </c>
      <c r="BB177" s="261">
        <f>IF(AZ177=2,G177,0)</f>
        <v>0</v>
      </c>
      <c r="BC177" s="261">
        <f>IF(AZ177=3,G177,0)</f>
        <v>0</v>
      </c>
      <c r="BD177" s="261">
        <f>IF(AZ177=4,G177,0)</f>
        <v>0</v>
      </c>
      <c r="BE177" s="261">
        <f>IF(AZ177=5,G177,0)</f>
        <v>0</v>
      </c>
      <c r="CA177" s="292">
        <v>1</v>
      </c>
      <c r="CB177" s="292">
        <v>1</v>
      </c>
    </row>
    <row r="178" spans="1:80">
      <c r="A178" s="293">
        <v>53</v>
      </c>
      <c r="B178" s="294" t="s">
        <v>618</v>
      </c>
      <c r="C178" s="295" t="s">
        <v>619</v>
      </c>
      <c r="D178" s="296" t="s">
        <v>176</v>
      </c>
      <c r="E178" s="297">
        <v>4</v>
      </c>
      <c r="F178" s="297">
        <v>0</v>
      </c>
      <c r="G178" s="298">
        <f>E178*F178</f>
        <v>0</v>
      </c>
      <c r="H178" s="299">
        <v>6.0999999999999997E-4</v>
      </c>
      <c r="I178" s="300">
        <f>E178*H178</f>
        <v>2.4399999999999999E-3</v>
      </c>
      <c r="J178" s="299">
        <v>0</v>
      </c>
      <c r="K178" s="300">
        <f>E178*J178</f>
        <v>0</v>
      </c>
      <c r="O178" s="292">
        <v>2</v>
      </c>
      <c r="AA178" s="261">
        <v>1</v>
      </c>
      <c r="AB178" s="261">
        <v>0</v>
      </c>
      <c r="AC178" s="261">
        <v>0</v>
      </c>
      <c r="AZ178" s="261">
        <v>1</v>
      </c>
      <c r="BA178" s="261">
        <f>IF(AZ178=1,G178,0)</f>
        <v>0</v>
      </c>
      <c r="BB178" s="261">
        <f>IF(AZ178=2,G178,0)</f>
        <v>0</v>
      </c>
      <c r="BC178" s="261">
        <f>IF(AZ178=3,G178,0)</f>
        <v>0</v>
      </c>
      <c r="BD178" s="261">
        <f>IF(AZ178=4,G178,0)</f>
        <v>0</v>
      </c>
      <c r="BE178" s="261">
        <f>IF(AZ178=5,G178,0)</f>
        <v>0</v>
      </c>
      <c r="CA178" s="292">
        <v>1</v>
      </c>
      <c r="CB178" s="292">
        <v>0</v>
      </c>
    </row>
    <row r="179" spans="1:80">
      <c r="A179" s="293">
        <v>54</v>
      </c>
      <c r="B179" s="294" t="s">
        <v>620</v>
      </c>
      <c r="C179" s="295" t="s">
        <v>621</v>
      </c>
      <c r="D179" s="296" t="s">
        <v>176</v>
      </c>
      <c r="E179" s="297">
        <v>4</v>
      </c>
      <c r="F179" s="297">
        <v>0</v>
      </c>
      <c r="G179" s="298">
        <f>E179*F179</f>
        <v>0</v>
      </c>
      <c r="H179" s="299">
        <v>0.12966</v>
      </c>
      <c r="I179" s="300">
        <f>E179*H179</f>
        <v>0.51863999999999999</v>
      </c>
      <c r="J179" s="299">
        <v>0</v>
      </c>
      <c r="K179" s="300">
        <f>E179*J179</f>
        <v>0</v>
      </c>
      <c r="O179" s="292">
        <v>2</v>
      </c>
      <c r="AA179" s="261">
        <v>1</v>
      </c>
      <c r="AB179" s="261">
        <v>1</v>
      </c>
      <c r="AC179" s="261">
        <v>1</v>
      </c>
      <c r="AZ179" s="261">
        <v>1</v>
      </c>
      <c r="BA179" s="261">
        <f>IF(AZ179=1,G179,0)</f>
        <v>0</v>
      </c>
      <c r="BB179" s="261">
        <f>IF(AZ179=2,G179,0)</f>
        <v>0</v>
      </c>
      <c r="BC179" s="261">
        <f>IF(AZ179=3,G179,0)</f>
        <v>0</v>
      </c>
      <c r="BD179" s="261">
        <f>IF(AZ179=4,G179,0)</f>
        <v>0</v>
      </c>
      <c r="BE179" s="261">
        <f>IF(AZ179=5,G179,0)</f>
        <v>0</v>
      </c>
      <c r="CA179" s="292">
        <v>1</v>
      </c>
      <c r="CB179" s="292">
        <v>1</v>
      </c>
    </row>
    <row r="180" spans="1:80">
      <c r="A180" s="301"/>
      <c r="B180" s="302"/>
      <c r="C180" s="303" t="s">
        <v>395</v>
      </c>
      <c r="D180" s="304"/>
      <c r="E180" s="304"/>
      <c r="F180" s="304"/>
      <c r="G180" s="305"/>
      <c r="I180" s="306"/>
      <c r="K180" s="306"/>
      <c r="L180" s="307" t="s">
        <v>395</v>
      </c>
      <c r="O180" s="292">
        <v>3</v>
      </c>
    </row>
    <row r="181" spans="1:80">
      <c r="A181" s="316"/>
      <c r="B181" s="317" t="s">
        <v>99</v>
      </c>
      <c r="C181" s="318" t="s">
        <v>615</v>
      </c>
      <c r="D181" s="319"/>
      <c r="E181" s="320"/>
      <c r="F181" s="321"/>
      <c r="G181" s="322">
        <f>SUM(G176:G180)</f>
        <v>0</v>
      </c>
      <c r="H181" s="323"/>
      <c r="I181" s="324">
        <f>SUM(I176:I180)</f>
        <v>0.54511999999999994</v>
      </c>
      <c r="J181" s="323"/>
      <c r="K181" s="324">
        <f>SUM(K176:K180)</f>
        <v>0</v>
      </c>
      <c r="O181" s="292">
        <v>4</v>
      </c>
      <c r="BA181" s="325">
        <f>SUM(BA176:BA180)</f>
        <v>0</v>
      </c>
      <c r="BB181" s="325">
        <f>SUM(BB176:BB180)</f>
        <v>0</v>
      </c>
      <c r="BC181" s="325">
        <f>SUM(BC176:BC180)</f>
        <v>0</v>
      </c>
      <c r="BD181" s="325">
        <f>SUM(BD176:BD180)</f>
        <v>0</v>
      </c>
      <c r="BE181" s="325">
        <f>SUM(BE176:BE180)</f>
        <v>0</v>
      </c>
    </row>
    <row r="182" spans="1:80">
      <c r="A182" s="282" t="s">
        <v>97</v>
      </c>
      <c r="B182" s="283" t="s">
        <v>351</v>
      </c>
      <c r="C182" s="284" t="s">
        <v>352</v>
      </c>
      <c r="D182" s="285"/>
      <c r="E182" s="286"/>
      <c r="F182" s="286"/>
      <c r="G182" s="287"/>
      <c r="H182" s="288"/>
      <c r="I182" s="289"/>
      <c r="J182" s="290"/>
      <c r="K182" s="291"/>
      <c r="O182" s="292">
        <v>1</v>
      </c>
    </row>
    <row r="183" spans="1:80">
      <c r="A183" s="293">
        <v>55</v>
      </c>
      <c r="B183" s="294" t="s">
        <v>354</v>
      </c>
      <c r="C183" s="295" t="s">
        <v>355</v>
      </c>
      <c r="D183" s="296" t="s">
        <v>176</v>
      </c>
      <c r="E183" s="297">
        <v>21.5</v>
      </c>
      <c r="F183" s="297">
        <v>0</v>
      </c>
      <c r="G183" s="298">
        <f>E183*F183</f>
        <v>0</v>
      </c>
      <c r="H183" s="299">
        <v>7.3899999999999993E-2</v>
      </c>
      <c r="I183" s="300">
        <f>E183*H183</f>
        <v>1.5888499999999999</v>
      </c>
      <c r="J183" s="299">
        <v>0</v>
      </c>
      <c r="K183" s="300">
        <f>E183*J183</f>
        <v>0</v>
      </c>
      <c r="O183" s="292">
        <v>2</v>
      </c>
      <c r="AA183" s="261">
        <v>1</v>
      </c>
      <c r="AB183" s="261">
        <v>1</v>
      </c>
      <c r="AC183" s="261">
        <v>1</v>
      </c>
      <c r="AZ183" s="261">
        <v>1</v>
      </c>
      <c r="BA183" s="261">
        <f>IF(AZ183=1,G183,0)</f>
        <v>0</v>
      </c>
      <c r="BB183" s="261">
        <f>IF(AZ183=2,G183,0)</f>
        <v>0</v>
      </c>
      <c r="BC183" s="261">
        <f>IF(AZ183=3,G183,0)</f>
        <v>0</v>
      </c>
      <c r="BD183" s="261">
        <f>IF(AZ183=4,G183,0)</f>
        <v>0</v>
      </c>
      <c r="BE183" s="261">
        <f>IF(AZ183=5,G183,0)</f>
        <v>0</v>
      </c>
      <c r="CA183" s="292">
        <v>1</v>
      </c>
      <c r="CB183" s="292">
        <v>1</v>
      </c>
    </row>
    <row r="184" spans="1:80">
      <c r="A184" s="301"/>
      <c r="B184" s="302"/>
      <c r="C184" s="303"/>
      <c r="D184" s="304"/>
      <c r="E184" s="304"/>
      <c r="F184" s="304"/>
      <c r="G184" s="305"/>
      <c r="I184" s="306"/>
      <c r="K184" s="306"/>
      <c r="L184" s="307"/>
      <c r="O184" s="292">
        <v>3</v>
      </c>
    </row>
    <row r="185" spans="1:80">
      <c r="A185" s="301"/>
      <c r="B185" s="308"/>
      <c r="C185" s="309" t="s">
        <v>884</v>
      </c>
      <c r="D185" s="310"/>
      <c r="E185" s="311">
        <v>20</v>
      </c>
      <c r="F185" s="312"/>
      <c r="G185" s="313"/>
      <c r="H185" s="314"/>
      <c r="I185" s="306"/>
      <c r="J185" s="315"/>
      <c r="K185" s="306"/>
      <c r="M185" s="307" t="s">
        <v>884</v>
      </c>
      <c r="O185" s="292"/>
    </row>
    <row r="186" spans="1:80">
      <c r="A186" s="301"/>
      <c r="B186" s="308"/>
      <c r="C186" s="309" t="s">
        <v>885</v>
      </c>
      <c r="D186" s="310"/>
      <c r="E186" s="311">
        <v>1.5</v>
      </c>
      <c r="F186" s="312"/>
      <c r="G186" s="313"/>
      <c r="H186" s="314"/>
      <c r="I186" s="306"/>
      <c r="J186" s="315"/>
      <c r="K186" s="306"/>
      <c r="M186" s="307" t="s">
        <v>885</v>
      </c>
      <c r="O186" s="292"/>
    </row>
    <row r="187" spans="1:80">
      <c r="A187" s="293">
        <v>56</v>
      </c>
      <c r="B187" s="294" t="s">
        <v>357</v>
      </c>
      <c r="C187" s="295" t="s">
        <v>358</v>
      </c>
      <c r="D187" s="296" t="s">
        <v>190</v>
      </c>
      <c r="E187" s="297">
        <v>10</v>
      </c>
      <c r="F187" s="297">
        <v>0</v>
      </c>
      <c r="G187" s="298">
        <f>E187*F187</f>
        <v>0</v>
      </c>
      <c r="H187" s="299">
        <v>3.6000000000000002E-4</v>
      </c>
      <c r="I187" s="300">
        <f>E187*H187</f>
        <v>3.6000000000000003E-3</v>
      </c>
      <c r="J187" s="299">
        <v>0</v>
      </c>
      <c r="K187" s="300">
        <f>E187*J187</f>
        <v>0</v>
      </c>
      <c r="O187" s="292">
        <v>2</v>
      </c>
      <c r="AA187" s="261">
        <v>1</v>
      </c>
      <c r="AB187" s="261">
        <v>1</v>
      </c>
      <c r="AC187" s="261">
        <v>1</v>
      </c>
      <c r="AZ187" s="261">
        <v>1</v>
      </c>
      <c r="BA187" s="261">
        <f>IF(AZ187=1,G187,0)</f>
        <v>0</v>
      </c>
      <c r="BB187" s="261">
        <f>IF(AZ187=2,G187,0)</f>
        <v>0</v>
      </c>
      <c r="BC187" s="261">
        <f>IF(AZ187=3,G187,0)</f>
        <v>0</v>
      </c>
      <c r="BD187" s="261">
        <f>IF(AZ187=4,G187,0)</f>
        <v>0</v>
      </c>
      <c r="BE187" s="261">
        <f>IF(AZ187=5,G187,0)</f>
        <v>0</v>
      </c>
      <c r="CA187" s="292">
        <v>1</v>
      </c>
      <c r="CB187" s="292">
        <v>1</v>
      </c>
    </row>
    <row r="188" spans="1:80">
      <c r="A188" s="293">
        <v>57</v>
      </c>
      <c r="B188" s="294" t="s">
        <v>622</v>
      </c>
      <c r="C188" s="295" t="s">
        <v>623</v>
      </c>
      <c r="D188" s="296" t="s">
        <v>190</v>
      </c>
      <c r="E188" s="297">
        <v>10.5</v>
      </c>
      <c r="F188" s="297">
        <v>0</v>
      </c>
      <c r="G188" s="298">
        <f>E188*F188</f>
        <v>0</v>
      </c>
      <c r="H188" s="299">
        <v>3.5999999999999999E-3</v>
      </c>
      <c r="I188" s="300">
        <f>E188*H188</f>
        <v>3.78E-2</v>
      </c>
      <c r="J188" s="299">
        <v>0</v>
      </c>
      <c r="K188" s="300">
        <f>E188*J188</f>
        <v>0</v>
      </c>
      <c r="O188" s="292">
        <v>2</v>
      </c>
      <c r="AA188" s="261">
        <v>1</v>
      </c>
      <c r="AB188" s="261">
        <v>1</v>
      </c>
      <c r="AC188" s="261">
        <v>1</v>
      </c>
      <c r="AZ188" s="261">
        <v>1</v>
      </c>
      <c r="BA188" s="261">
        <f>IF(AZ188=1,G188,0)</f>
        <v>0</v>
      </c>
      <c r="BB188" s="261">
        <f>IF(AZ188=2,G188,0)</f>
        <v>0</v>
      </c>
      <c r="BC188" s="261">
        <f>IF(AZ188=3,G188,0)</f>
        <v>0</v>
      </c>
      <c r="BD188" s="261">
        <f>IF(AZ188=4,G188,0)</f>
        <v>0</v>
      </c>
      <c r="BE188" s="261">
        <f>IF(AZ188=5,G188,0)</f>
        <v>0</v>
      </c>
      <c r="CA188" s="292">
        <v>1</v>
      </c>
      <c r="CB188" s="292">
        <v>1</v>
      </c>
    </row>
    <row r="189" spans="1:80">
      <c r="A189" s="301"/>
      <c r="B189" s="308"/>
      <c r="C189" s="309" t="s">
        <v>886</v>
      </c>
      <c r="D189" s="310"/>
      <c r="E189" s="311">
        <v>10.5</v>
      </c>
      <c r="F189" s="312"/>
      <c r="G189" s="313"/>
      <c r="H189" s="314"/>
      <c r="I189" s="306"/>
      <c r="J189" s="315"/>
      <c r="K189" s="306"/>
      <c r="M189" s="307" t="s">
        <v>886</v>
      </c>
      <c r="O189" s="292"/>
    </row>
    <row r="190" spans="1:80">
      <c r="A190" s="293">
        <v>58</v>
      </c>
      <c r="B190" s="294" t="s">
        <v>359</v>
      </c>
      <c r="C190" s="295" t="s">
        <v>360</v>
      </c>
      <c r="D190" s="296" t="s">
        <v>176</v>
      </c>
      <c r="E190" s="297">
        <v>21</v>
      </c>
      <c r="F190" s="297">
        <v>0</v>
      </c>
      <c r="G190" s="298">
        <f>E190*F190</f>
        <v>0</v>
      </c>
      <c r="H190" s="299">
        <v>0.17244999999999999</v>
      </c>
      <c r="I190" s="300">
        <f>E190*H190</f>
        <v>3.6214499999999998</v>
      </c>
      <c r="J190" s="299"/>
      <c r="K190" s="300">
        <f>E190*J190</f>
        <v>0</v>
      </c>
      <c r="O190" s="292">
        <v>2</v>
      </c>
      <c r="AA190" s="261">
        <v>3</v>
      </c>
      <c r="AB190" s="261">
        <v>1</v>
      </c>
      <c r="AC190" s="261">
        <v>592451170</v>
      </c>
      <c r="AZ190" s="261">
        <v>1</v>
      </c>
      <c r="BA190" s="261">
        <f>IF(AZ190=1,G190,0)</f>
        <v>0</v>
      </c>
      <c r="BB190" s="261">
        <f>IF(AZ190=2,G190,0)</f>
        <v>0</v>
      </c>
      <c r="BC190" s="261">
        <f>IF(AZ190=3,G190,0)</f>
        <v>0</v>
      </c>
      <c r="BD190" s="261">
        <f>IF(AZ190=4,G190,0)</f>
        <v>0</v>
      </c>
      <c r="BE190" s="261">
        <f>IF(AZ190=5,G190,0)</f>
        <v>0</v>
      </c>
      <c r="CA190" s="292">
        <v>3</v>
      </c>
      <c r="CB190" s="292">
        <v>1</v>
      </c>
    </row>
    <row r="191" spans="1:80">
      <c r="A191" s="301"/>
      <c r="B191" s="308"/>
      <c r="C191" s="309" t="s">
        <v>887</v>
      </c>
      <c r="D191" s="310"/>
      <c r="E191" s="311">
        <v>21</v>
      </c>
      <c r="F191" s="312"/>
      <c r="G191" s="313"/>
      <c r="H191" s="314"/>
      <c r="I191" s="306"/>
      <c r="J191" s="315"/>
      <c r="K191" s="306"/>
      <c r="M191" s="307" t="s">
        <v>887</v>
      </c>
      <c r="O191" s="292"/>
    </row>
    <row r="192" spans="1:80">
      <c r="A192" s="293">
        <v>59</v>
      </c>
      <c r="B192" s="294" t="s">
        <v>362</v>
      </c>
      <c r="C192" s="295" t="s">
        <v>363</v>
      </c>
      <c r="D192" s="296" t="s">
        <v>176</v>
      </c>
      <c r="E192" s="297">
        <v>1</v>
      </c>
      <c r="F192" s="297">
        <v>0</v>
      </c>
      <c r="G192" s="298">
        <f>E192*F192</f>
        <v>0</v>
      </c>
      <c r="H192" s="299">
        <v>0.1389</v>
      </c>
      <c r="I192" s="300">
        <f>E192*H192</f>
        <v>0.1389</v>
      </c>
      <c r="J192" s="299"/>
      <c r="K192" s="300">
        <f>E192*J192</f>
        <v>0</v>
      </c>
      <c r="O192" s="292">
        <v>2</v>
      </c>
      <c r="AA192" s="261">
        <v>3</v>
      </c>
      <c r="AB192" s="261">
        <v>1</v>
      </c>
      <c r="AC192" s="261">
        <v>592451210</v>
      </c>
      <c r="AZ192" s="261">
        <v>1</v>
      </c>
      <c r="BA192" s="261">
        <f>IF(AZ192=1,G192,0)</f>
        <v>0</v>
      </c>
      <c r="BB192" s="261">
        <f>IF(AZ192=2,G192,0)</f>
        <v>0</v>
      </c>
      <c r="BC192" s="261">
        <f>IF(AZ192=3,G192,0)</f>
        <v>0</v>
      </c>
      <c r="BD192" s="261">
        <f>IF(AZ192=4,G192,0)</f>
        <v>0</v>
      </c>
      <c r="BE192" s="261">
        <f>IF(AZ192=5,G192,0)</f>
        <v>0</v>
      </c>
      <c r="CA192" s="292">
        <v>3</v>
      </c>
      <c r="CB192" s="292">
        <v>1</v>
      </c>
    </row>
    <row r="193" spans="1:80">
      <c r="A193" s="301"/>
      <c r="B193" s="302"/>
      <c r="C193" s="303" t="s">
        <v>888</v>
      </c>
      <c r="D193" s="304"/>
      <c r="E193" s="304"/>
      <c r="F193" s="304"/>
      <c r="G193" s="305"/>
      <c r="I193" s="306"/>
      <c r="K193" s="306"/>
      <c r="L193" s="307" t="s">
        <v>888</v>
      </c>
      <c r="O193" s="292">
        <v>3</v>
      </c>
    </row>
    <row r="194" spans="1:80">
      <c r="A194" s="301"/>
      <c r="B194" s="308"/>
      <c r="C194" s="309" t="s">
        <v>889</v>
      </c>
      <c r="D194" s="310"/>
      <c r="E194" s="311">
        <v>0.75749999999999995</v>
      </c>
      <c r="F194" s="312"/>
      <c r="G194" s="313"/>
      <c r="H194" s="314"/>
      <c r="I194" s="306"/>
      <c r="J194" s="315"/>
      <c r="K194" s="306"/>
      <c r="M194" s="307" t="s">
        <v>889</v>
      </c>
      <c r="O194" s="292"/>
    </row>
    <row r="195" spans="1:80">
      <c r="A195" s="301"/>
      <c r="B195" s="308"/>
      <c r="C195" s="309" t="s">
        <v>890</v>
      </c>
      <c r="D195" s="310"/>
      <c r="E195" s="311">
        <v>0.24249999999999999</v>
      </c>
      <c r="F195" s="312"/>
      <c r="G195" s="313"/>
      <c r="H195" s="314"/>
      <c r="I195" s="306"/>
      <c r="J195" s="315"/>
      <c r="K195" s="306"/>
      <c r="M195" s="307" t="s">
        <v>890</v>
      </c>
      <c r="O195" s="292"/>
    </row>
    <row r="196" spans="1:80">
      <c r="A196" s="316"/>
      <c r="B196" s="317" t="s">
        <v>99</v>
      </c>
      <c r="C196" s="318" t="s">
        <v>353</v>
      </c>
      <c r="D196" s="319"/>
      <c r="E196" s="320"/>
      <c r="F196" s="321"/>
      <c r="G196" s="322">
        <f>SUM(G182:G195)</f>
        <v>0</v>
      </c>
      <c r="H196" s="323"/>
      <c r="I196" s="324">
        <f>SUM(I182:I195)</f>
        <v>5.3905999999999992</v>
      </c>
      <c r="J196" s="323"/>
      <c r="K196" s="324">
        <f>SUM(K182:K195)</f>
        <v>0</v>
      </c>
      <c r="O196" s="292">
        <v>4</v>
      </c>
      <c r="BA196" s="325">
        <f>SUM(BA182:BA195)</f>
        <v>0</v>
      </c>
      <c r="BB196" s="325">
        <f>SUM(BB182:BB195)</f>
        <v>0</v>
      </c>
      <c r="BC196" s="325">
        <f>SUM(BC182:BC195)</f>
        <v>0</v>
      </c>
      <c r="BD196" s="325">
        <f>SUM(BD182:BD195)</f>
        <v>0</v>
      </c>
      <c r="BE196" s="325">
        <f>SUM(BE182:BE195)</f>
        <v>0</v>
      </c>
    </row>
    <row r="197" spans="1:80">
      <c r="A197" s="282" t="s">
        <v>97</v>
      </c>
      <c r="B197" s="283" t="s">
        <v>365</v>
      </c>
      <c r="C197" s="284" t="s">
        <v>366</v>
      </c>
      <c r="D197" s="285"/>
      <c r="E197" s="286"/>
      <c r="F197" s="286"/>
      <c r="G197" s="287"/>
      <c r="H197" s="288"/>
      <c r="I197" s="289"/>
      <c r="J197" s="290"/>
      <c r="K197" s="291"/>
      <c r="O197" s="292">
        <v>1</v>
      </c>
    </row>
    <row r="198" spans="1:80" ht="22.5">
      <c r="A198" s="293">
        <v>60</v>
      </c>
      <c r="B198" s="294" t="s">
        <v>368</v>
      </c>
      <c r="C198" s="295" t="s">
        <v>369</v>
      </c>
      <c r="D198" s="296" t="s">
        <v>181</v>
      </c>
      <c r="E198" s="297">
        <v>2</v>
      </c>
      <c r="F198" s="297">
        <v>0</v>
      </c>
      <c r="G198" s="298">
        <f>E198*F198</f>
        <v>0</v>
      </c>
      <c r="H198" s="299">
        <v>3.5619999999999999E-2</v>
      </c>
      <c r="I198" s="300">
        <f>E198*H198</f>
        <v>7.1239999999999998E-2</v>
      </c>
      <c r="J198" s="299">
        <v>0</v>
      </c>
      <c r="K198" s="300">
        <f>E198*J198</f>
        <v>0</v>
      </c>
      <c r="O198" s="292">
        <v>2</v>
      </c>
      <c r="AA198" s="261">
        <v>1</v>
      </c>
      <c r="AB198" s="261">
        <v>1</v>
      </c>
      <c r="AC198" s="261">
        <v>1</v>
      </c>
      <c r="AZ198" s="261">
        <v>1</v>
      </c>
      <c r="BA198" s="261">
        <f>IF(AZ198=1,G198,0)</f>
        <v>0</v>
      </c>
      <c r="BB198" s="261">
        <f>IF(AZ198=2,G198,0)</f>
        <v>0</v>
      </c>
      <c r="BC198" s="261">
        <f>IF(AZ198=3,G198,0)</f>
        <v>0</v>
      </c>
      <c r="BD198" s="261">
        <f>IF(AZ198=4,G198,0)</f>
        <v>0</v>
      </c>
      <c r="BE198" s="261">
        <f>IF(AZ198=5,G198,0)</f>
        <v>0</v>
      </c>
      <c r="CA198" s="292">
        <v>1</v>
      </c>
      <c r="CB198" s="292">
        <v>1</v>
      </c>
    </row>
    <row r="199" spans="1:80">
      <c r="A199" s="301"/>
      <c r="B199" s="302"/>
      <c r="C199" s="303" t="s">
        <v>370</v>
      </c>
      <c r="D199" s="304"/>
      <c r="E199" s="304"/>
      <c r="F199" s="304"/>
      <c r="G199" s="305"/>
      <c r="I199" s="306"/>
      <c r="K199" s="306"/>
      <c r="L199" s="307" t="s">
        <v>370</v>
      </c>
      <c r="O199" s="292">
        <v>3</v>
      </c>
    </row>
    <row r="200" spans="1:80">
      <c r="A200" s="316"/>
      <c r="B200" s="317" t="s">
        <v>99</v>
      </c>
      <c r="C200" s="318" t="s">
        <v>367</v>
      </c>
      <c r="D200" s="319"/>
      <c r="E200" s="320"/>
      <c r="F200" s="321"/>
      <c r="G200" s="322">
        <f>SUM(G197:G199)</f>
        <v>0</v>
      </c>
      <c r="H200" s="323"/>
      <c r="I200" s="324">
        <f>SUM(I197:I199)</f>
        <v>7.1239999999999998E-2</v>
      </c>
      <c r="J200" s="323"/>
      <c r="K200" s="324">
        <f>SUM(K197:K199)</f>
        <v>0</v>
      </c>
      <c r="O200" s="292">
        <v>4</v>
      </c>
      <c r="BA200" s="325">
        <f>SUM(BA197:BA199)</f>
        <v>0</v>
      </c>
      <c r="BB200" s="325">
        <f>SUM(BB197:BB199)</f>
        <v>0</v>
      </c>
      <c r="BC200" s="325">
        <f>SUM(BC197:BC199)</f>
        <v>0</v>
      </c>
      <c r="BD200" s="325">
        <f>SUM(BD197:BD199)</f>
        <v>0</v>
      </c>
      <c r="BE200" s="325">
        <f>SUM(BE197:BE199)</f>
        <v>0</v>
      </c>
    </row>
    <row r="201" spans="1:80">
      <c r="A201" s="282" t="s">
        <v>97</v>
      </c>
      <c r="B201" s="283" t="s">
        <v>371</v>
      </c>
      <c r="C201" s="284" t="s">
        <v>372</v>
      </c>
      <c r="D201" s="285"/>
      <c r="E201" s="286"/>
      <c r="F201" s="286"/>
      <c r="G201" s="287"/>
      <c r="H201" s="288"/>
      <c r="I201" s="289"/>
      <c r="J201" s="290"/>
      <c r="K201" s="291"/>
      <c r="O201" s="292">
        <v>1</v>
      </c>
    </row>
    <row r="202" spans="1:80">
      <c r="A202" s="293">
        <v>61</v>
      </c>
      <c r="B202" s="294" t="s">
        <v>374</v>
      </c>
      <c r="C202" s="295" t="s">
        <v>375</v>
      </c>
      <c r="D202" s="296" t="s">
        <v>176</v>
      </c>
      <c r="E202" s="297">
        <v>63</v>
      </c>
      <c r="F202" s="297">
        <v>0</v>
      </c>
      <c r="G202" s="298">
        <f>E202*F202</f>
        <v>0</v>
      </c>
      <c r="H202" s="299">
        <v>2.2000000000000001E-4</v>
      </c>
      <c r="I202" s="300">
        <f>E202*H202</f>
        <v>1.3860000000000001E-2</v>
      </c>
      <c r="J202" s="299">
        <v>0</v>
      </c>
      <c r="K202" s="300">
        <f>E202*J202</f>
        <v>0</v>
      </c>
      <c r="O202" s="292">
        <v>2</v>
      </c>
      <c r="AA202" s="261">
        <v>1</v>
      </c>
      <c r="AB202" s="261">
        <v>1</v>
      </c>
      <c r="AC202" s="261">
        <v>1</v>
      </c>
      <c r="AZ202" s="261">
        <v>1</v>
      </c>
      <c r="BA202" s="261">
        <f>IF(AZ202=1,G202,0)</f>
        <v>0</v>
      </c>
      <c r="BB202" s="261">
        <f>IF(AZ202=2,G202,0)</f>
        <v>0</v>
      </c>
      <c r="BC202" s="261">
        <f>IF(AZ202=3,G202,0)</f>
        <v>0</v>
      </c>
      <c r="BD202" s="261">
        <f>IF(AZ202=4,G202,0)</f>
        <v>0</v>
      </c>
      <c r="BE202" s="261">
        <f>IF(AZ202=5,G202,0)</f>
        <v>0</v>
      </c>
      <c r="CA202" s="292">
        <v>1</v>
      </c>
      <c r="CB202" s="292">
        <v>1</v>
      </c>
    </row>
    <row r="203" spans="1:80">
      <c r="A203" s="301"/>
      <c r="B203" s="308"/>
      <c r="C203" s="309" t="s">
        <v>891</v>
      </c>
      <c r="D203" s="310"/>
      <c r="E203" s="311">
        <v>31.5</v>
      </c>
      <c r="F203" s="312"/>
      <c r="G203" s="313"/>
      <c r="H203" s="314"/>
      <c r="I203" s="306"/>
      <c r="J203" s="315"/>
      <c r="K203" s="306"/>
      <c r="M203" s="307" t="s">
        <v>891</v>
      </c>
      <c r="O203" s="292"/>
    </row>
    <row r="204" spans="1:80">
      <c r="A204" s="301"/>
      <c r="B204" s="308"/>
      <c r="C204" s="309" t="s">
        <v>892</v>
      </c>
      <c r="D204" s="310"/>
      <c r="E204" s="311">
        <v>31.5</v>
      </c>
      <c r="F204" s="312"/>
      <c r="G204" s="313"/>
      <c r="H204" s="314"/>
      <c r="I204" s="306"/>
      <c r="J204" s="315"/>
      <c r="K204" s="306"/>
      <c r="M204" s="307" t="s">
        <v>892</v>
      </c>
      <c r="O204" s="292"/>
    </row>
    <row r="205" spans="1:80">
      <c r="A205" s="316"/>
      <c r="B205" s="317" t="s">
        <v>99</v>
      </c>
      <c r="C205" s="318" t="s">
        <v>373</v>
      </c>
      <c r="D205" s="319"/>
      <c r="E205" s="320"/>
      <c r="F205" s="321"/>
      <c r="G205" s="322">
        <f>SUM(G201:G204)</f>
        <v>0</v>
      </c>
      <c r="H205" s="323"/>
      <c r="I205" s="324">
        <f>SUM(I201:I204)</f>
        <v>1.3860000000000001E-2</v>
      </c>
      <c r="J205" s="323"/>
      <c r="K205" s="324">
        <f>SUM(K201:K204)</f>
        <v>0</v>
      </c>
      <c r="O205" s="292">
        <v>4</v>
      </c>
      <c r="BA205" s="325">
        <f>SUM(BA201:BA204)</f>
        <v>0</v>
      </c>
      <c r="BB205" s="325">
        <f>SUM(BB201:BB204)</f>
        <v>0</v>
      </c>
      <c r="BC205" s="325">
        <f>SUM(BC201:BC204)</f>
        <v>0</v>
      </c>
      <c r="BD205" s="325">
        <f>SUM(BD201:BD204)</f>
        <v>0</v>
      </c>
      <c r="BE205" s="325">
        <f>SUM(BE201:BE204)</f>
        <v>0</v>
      </c>
    </row>
    <row r="206" spans="1:80">
      <c r="A206" s="282" t="s">
        <v>97</v>
      </c>
      <c r="B206" s="283" t="s">
        <v>384</v>
      </c>
      <c r="C206" s="284" t="s">
        <v>385</v>
      </c>
      <c r="D206" s="285"/>
      <c r="E206" s="286"/>
      <c r="F206" s="286"/>
      <c r="G206" s="287"/>
      <c r="H206" s="288"/>
      <c r="I206" s="289"/>
      <c r="J206" s="290"/>
      <c r="K206" s="291"/>
      <c r="O206" s="292">
        <v>1</v>
      </c>
    </row>
    <row r="207" spans="1:80" ht="22.5">
      <c r="A207" s="293">
        <v>62</v>
      </c>
      <c r="B207" s="294" t="s">
        <v>546</v>
      </c>
      <c r="C207" s="295" t="s">
        <v>547</v>
      </c>
      <c r="D207" s="296" t="s">
        <v>181</v>
      </c>
      <c r="E207" s="297">
        <v>1</v>
      </c>
      <c r="F207" s="297">
        <v>0</v>
      </c>
      <c r="G207" s="298">
        <f>E207*F207</f>
        <v>0</v>
      </c>
      <c r="H207" s="299">
        <v>0.25</v>
      </c>
      <c r="I207" s="300">
        <f>E207*H207</f>
        <v>0.25</v>
      </c>
      <c r="J207" s="299">
        <v>0</v>
      </c>
      <c r="K207" s="300">
        <f>E207*J207</f>
        <v>0</v>
      </c>
      <c r="O207" s="292">
        <v>2</v>
      </c>
      <c r="AA207" s="261">
        <v>1</v>
      </c>
      <c r="AB207" s="261">
        <v>1</v>
      </c>
      <c r="AC207" s="261">
        <v>1</v>
      </c>
      <c r="AZ207" s="261">
        <v>1</v>
      </c>
      <c r="BA207" s="261">
        <f>IF(AZ207=1,G207,0)</f>
        <v>0</v>
      </c>
      <c r="BB207" s="261">
        <f>IF(AZ207=2,G207,0)</f>
        <v>0</v>
      </c>
      <c r="BC207" s="261">
        <f>IF(AZ207=3,G207,0)</f>
        <v>0</v>
      </c>
      <c r="BD207" s="261">
        <f>IF(AZ207=4,G207,0)</f>
        <v>0</v>
      </c>
      <c r="BE207" s="261">
        <f>IF(AZ207=5,G207,0)</f>
        <v>0</v>
      </c>
      <c r="CA207" s="292">
        <v>1</v>
      </c>
      <c r="CB207" s="292">
        <v>1</v>
      </c>
    </row>
    <row r="208" spans="1:80">
      <c r="A208" s="301"/>
      <c r="B208" s="302"/>
      <c r="C208" s="303" t="s">
        <v>548</v>
      </c>
      <c r="D208" s="304"/>
      <c r="E208" s="304"/>
      <c r="F208" s="304"/>
      <c r="G208" s="305"/>
      <c r="I208" s="306"/>
      <c r="K208" s="306"/>
      <c r="L208" s="307" t="s">
        <v>548</v>
      </c>
      <c r="O208" s="292">
        <v>3</v>
      </c>
    </row>
    <row r="209" spans="1:80">
      <c r="A209" s="293">
        <v>63</v>
      </c>
      <c r="B209" s="294" t="s">
        <v>387</v>
      </c>
      <c r="C209" s="295" t="s">
        <v>388</v>
      </c>
      <c r="D209" s="296" t="s">
        <v>190</v>
      </c>
      <c r="E209" s="297">
        <v>6.5</v>
      </c>
      <c r="F209" s="297">
        <v>0</v>
      </c>
      <c r="G209" s="298">
        <f>E209*F209</f>
        <v>0</v>
      </c>
      <c r="H209" s="299">
        <v>3.6999999999999999E-4</v>
      </c>
      <c r="I209" s="300">
        <f>E209*H209</f>
        <v>2.405E-3</v>
      </c>
      <c r="J209" s="299">
        <v>0</v>
      </c>
      <c r="K209" s="300">
        <f>E209*J209</f>
        <v>0</v>
      </c>
      <c r="O209" s="292">
        <v>2</v>
      </c>
      <c r="AA209" s="261">
        <v>1</v>
      </c>
      <c r="AB209" s="261">
        <v>1</v>
      </c>
      <c r="AC209" s="261">
        <v>1</v>
      </c>
      <c r="AZ209" s="261">
        <v>1</v>
      </c>
      <c r="BA209" s="261">
        <f>IF(AZ209=1,G209,0)</f>
        <v>0</v>
      </c>
      <c r="BB209" s="261">
        <f>IF(AZ209=2,G209,0)</f>
        <v>0</v>
      </c>
      <c r="BC209" s="261">
        <f>IF(AZ209=3,G209,0)</f>
        <v>0</v>
      </c>
      <c r="BD209" s="261">
        <f>IF(AZ209=4,G209,0)</f>
        <v>0</v>
      </c>
      <c r="BE209" s="261">
        <f>IF(AZ209=5,G209,0)</f>
        <v>0</v>
      </c>
      <c r="CA209" s="292">
        <v>1</v>
      </c>
      <c r="CB209" s="292">
        <v>1</v>
      </c>
    </row>
    <row r="210" spans="1:80">
      <c r="A210" s="293">
        <v>64</v>
      </c>
      <c r="B210" s="294" t="s">
        <v>390</v>
      </c>
      <c r="C210" s="295" t="s">
        <v>391</v>
      </c>
      <c r="D210" s="296" t="s">
        <v>190</v>
      </c>
      <c r="E210" s="297">
        <v>23</v>
      </c>
      <c r="F210" s="297">
        <v>0</v>
      </c>
      <c r="G210" s="298">
        <f>E210*F210</f>
        <v>0</v>
      </c>
      <c r="H210" s="299">
        <v>0.188</v>
      </c>
      <c r="I210" s="300">
        <f>E210*H210</f>
        <v>4.3239999999999998</v>
      </c>
      <c r="J210" s="299">
        <v>0</v>
      </c>
      <c r="K210" s="300">
        <f>E210*J210</f>
        <v>0</v>
      </c>
      <c r="O210" s="292">
        <v>2</v>
      </c>
      <c r="AA210" s="261">
        <v>1</v>
      </c>
      <c r="AB210" s="261">
        <v>1</v>
      </c>
      <c r="AC210" s="261">
        <v>1</v>
      </c>
      <c r="AZ210" s="261">
        <v>1</v>
      </c>
      <c r="BA210" s="261">
        <f>IF(AZ210=1,G210,0)</f>
        <v>0</v>
      </c>
      <c r="BB210" s="261">
        <f>IF(AZ210=2,G210,0)</f>
        <v>0</v>
      </c>
      <c r="BC210" s="261">
        <f>IF(AZ210=3,G210,0)</f>
        <v>0</v>
      </c>
      <c r="BD210" s="261">
        <f>IF(AZ210=4,G210,0)</f>
        <v>0</v>
      </c>
      <c r="BE210" s="261">
        <f>IF(AZ210=5,G210,0)</f>
        <v>0</v>
      </c>
      <c r="CA210" s="292">
        <v>1</v>
      </c>
      <c r="CB210" s="292">
        <v>1</v>
      </c>
    </row>
    <row r="211" spans="1:80">
      <c r="A211" s="301"/>
      <c r="B211" s="308"/>
      <c r="C211" s="309" t="s">
        <v>893</v>
      </c>
      <c r="D211" s="310"/>
      <c r="E211" s="311">
        <v>16</v>
      </c>
      <c r="F211" s="312"/>
      <c r="G211" s="313"/>
      <c r="H211" s="314"/>
      <c r="I211" s="306"/>
      <c r="J211" s="315"/>
      <c r="K211" s="306"/>
      <c r="M211" s="307" t="s">
        <v>893</v>
      </c>
      <c r="O211" s="292"/>
    </row>
    <row r="212" spans="1:80">
      <c r="A212" s="301"/>
      <c r="B212" s="308"/>
      <c r="C212" s="309" t="s">
        <v>894</v>
      </c>
      <c r="D212" s="310"/>
      <c r="E212" s="311">
        <v>2.5</v>
      </c>
      <c r="F212" s="312"/>
      <c r="G212" s="313"/>
      <c r="H212" s="314"/>
      <c r="I212" s="306"/>
      <c r="J212" s="315"/>
      <c r="K212" s="306"/>
      <c r="M212" s="307" t="s">
        <v>894</v>
      </c>
      <c r="O212" s="292"/>
    </row>
    <row r="213" spans="1:80">
      <c r="A213" s="301"/>
      <c r="B213" s="308"/>
      <c r="C213" s="309" t="s">
        <v>630</v>
      </c>
      <c r="D213" s="310"/>
      <c r="E213" s="311">
        <v>2.5</v>
      </c>
      <c r="F213" s="312"/>
      <c r="G213" s="313"/>
      <c r="H213" s="314"/>
      <c r="I213" s="306"/>
      <c r="J213" s="315"/>
      <c r="K213" s="306"/>
      <c r="M213" s="307" t="s">
        <v>630</v>
      </c>
      <c r="O213" s="292"/>
    </row>
    <row r="214" spans="1:80">
      <c r="A214" s="301"/>
      <c r="B214" s="308"/>
      <c r="C214" s="309" t="s">
        <v>631</v>
      </c>
      <c r="D214" s="310"/>
      <c r="E214" s="311">
        <v>2</v>
      </c>
      <c r="F214" s="312"/>
      <c r="G214" s="313"/>
      <c r="H214" s="314"/>
      <c r="I214" s="306"/>
      <c r="J214" s="315"/>
      <c r="K214" s="306"/>
      <c r="M214" s="307" t="s">
        <v>631</v>
      </c>
      <c r="O214" s="292"/>
    </row>
    <row r="215" spans="1:80">
      <c r="A215" s="293">
        <v>65</v>
      </c>
      <c r="B215" s="294" t="s">
        <v>393</v>
      </c>
      <c r="C215" s="295" t="s">
        <v>394</v>
      </c>
      <c r="D215" s="296" t="s">
        <v>109</v>
      </c>
      <c r="E215" s="297">
        <v>0.80500000000000005</v>
      </c>
      <c r="F215" s="297">
        <v>0</v>
      </c>
      <c r="G215" s="298">
        <f>E215*F215</f>
        <v>0</v>
      </c>
      <c r="H215" s="299">
        <v>2.5249999999999999</v>
      </c>
      <c r="I215" s="300">
        <f>E215*H215</f>
        <v>2.0326249999999999</v>
      </c>
      <c r="J215" s="299">
        <v>0</v>
      </c>
      <c r="K215" s="300">
        <f>E215*J215</f>
        <v>0</v>
      </c>
      <c r="O215" s="292">
        <v>2</v>
      </c>
      <c r="AA215" s="261">
        <v>1</v>
      </c>
      <c r="AB215" s="261">
        <v>1</v>
      </c>
      <c r="AC215" s="261">
        <v>1</v>
      </c>
      <c r="AZ215" s="261">
        <v>1</v>
      </c>
      <c r="BA215" s="261">
        <f>IF(AZ215=1,G215,0)</f>
        <v>0</v>
      </c>
      <c r="BB215" s="261">
        <f>IF(AZ215=2,G215,0)</f>
        <v>0</v>
      </c>
      <c r="BC215" s="261">
        <f>IF(AZ215=3,G215,0)</f>
        <v>0</v>
      </c>
      <c r="BD215" s="261">
        <f>IF(AZ215=4,G215,0)</f>
        <v>0</v>
      </c>
      <c r="BE215" s="261">
        <f>IF(AZ215=5,G215,0)</f>
        <v>0</v>
      </c>
      <c r="CA215" s="292">
        <v>1</v>
      </c>
      <c r="CB215" s="292">
        <v>1</v>
      </c>
    </row>
    <row r="216" spans="1:80">
      <c r="A216" s="301"/>
      <c r="B216" s="302"/>
      <c r="C216" s="303" t="s">
        <v>395</v>
      </c>
      <c r="D216" s="304"/>
      <c r="E216" s="304"/>
      <c r="F216" s="304"/>
      <c r="G216" s="305"/>
      <c r="I216" s="306"/>
      <c r="K216" s="306"/>
      <c r="L216" s="307" t="s">
        <v>395</v>
      </c>
      <c r="O216" s="292">
        <v>3</v>
      </c>
    </row>
    <row r="217" spans="1:80">
      <c r="A217" s="301"/>
      <c r="B217" s="308"/>
      <c r="C217" s="309" t="s">
        <v>895</v>
      </c>
      <c r="D217" s="310"/>
      <c r="E217" s="311">
        <v>0.80500000000000005</v>
      </c>
      <c r="F217" s="312"/>
      <c r="G217" s="313"/>
      <c r="H217" s="314"/>
      <c r="I217" s="306"/>
      <c r="J217" s="315"/>
      <c r="K217" s="306"/>
      <c r="M217" s="307" t="s">
        <v>895</v>
      </c>
      <c r="O217" s="292"/>
    </row>
    <row r="218" spans="1:80">
      <c r="A218" s="293">
        <v>66</v>
      </c>
      <c r="B218" s="294" t="s">
        <v>633</v>
      </c>
      <c r="C218" s="295" t="s">
        <v>634</v>
      </c>
      <c r="D218" s="296" t="s">
        <v>190</v>
      </c>
      <c r="E218" s="297">
        <v>10.5</v>
      </c>
      <c r="F218" s="297">
        <v>0</v>
      </c>
      <c r="G218" s="298">
        <f>E218*F218</f>
        <v>0</v>
      </c>
      <c r="H218" s="299">
        <v>0</v>
      </c>
      <c r="I218" s="300">
        <f>E218*H218</f>
        <v>0</v>
      </c>
      <c r="J218" s="299">
        <v>0</v>
      </c>
      <c r="K218" s="300">
        <f>E218*J218</f>
        <v>0</v>
      </c>
      <c r="O218" s="292">
        <v>2</v>
      </c>
      <c r="AA218" s="261">
        <v>1</v>
      </c>
      <c r="AB218" s="261">
        <v>0</v>
      </c>
      <c r="AC218" s="261">
        <v>0</v>
      </c>
      <c r="AZ218" s="261">
        <v>1</v>
      </c>
      <c r="BA218" s="261">
        <f>IF(AZ218=1,G218,0)</f>
        <v>0</v>
      </c>
      <c r="BB218" s="261">
        <f>IF(AZ218=2,G218,0)</f>
        <v>0</v>
      </c>
      <c r="BC218" s="261">
        <f>IF(AZ218=3,G218,0)</f>
        <v>0</v>
      </c>
      <c r="BD218" s="261">
        <f>IF(AZ218=4,G218,0)</f>
        <v>0</v>
      </c>
      <c r="BE218" s="261">
        <f>IF(AZ218=5,G218,0)</f>
        <v>0</v>
      </c>
      <c r="CA218" s="292">
        <v>1</v>
      </c>
      <c r="CB218" s="292">
        <v>0</v>
      </c>
    </row>
    <row r="219" spans="1:80">
      <c r="A219" s="301"/>
      <c r="B219" s="302"/>
      <c r="C219" s="303" t="s">
        <v>635</v>
      </c>
      <c r="D219" s="304"/>
      <c r="E219" s="304"/>
      <c r="F219" s="304"/>
      <c r="G219" s="305"/>
      <c r="I219" s="306"/>
      <c r="K219" s="306"/>
      <c r="L219" s="307" t="s">
        <v>635</v>
      </c>
      <c r="O219" s="292">
        <v>3</v>
      </c>
    </row>
    <row r="220" spans="1:80">
      <c r="A220" s="301"/>
      <c r="B220" s="308"/>
      <c r="C220" s="309" t="s">
        <v>886</v>
      </c>
      <c r="D220" s="310"/>
      <c r="E220" s="311">
        <v>10.5</v>
      </c>
      <c r="F220" s="312"/>
      <c r="G220" s="313"/>
      <c r="H220" s="314"/>
      <c r="I220" s="306"/>
      <c r="J220" s="315"/>
      <c r="K220" s="306"/>
      <c r="M220" s="307" t="s">
        <v>886</v>
      </c>
      <c r="O220" s="292"/>
    </row>
    <row r="221" spans="1:80">
      <c r="A221" s="293">
        <v>67</v>
      </c>
      <c r="B221" s="294" t="s">
        <v>636</v>
      </c>
      <c r="C221" s="295" t="s">
        <v>637</v>
      </c>
      <c r="D221" s="296" t="s">
        <v>190</v>
      </c>
      <c r="E221" s="297">
        <v>10.5</v>
      </c>
      <c r="F221" s="297">
        <v>0</v>
      </c>
      <c r="G221" s="298">
        <f>E221*F221</f>
        <v>0</v>
      </c>
      <c r="H221" s="299">
        <v>0</v>
      </c>
      <c r="I221" s="300">
        <f>E221*H221</f>
        <v>0</v>
      </c>
      <c r="J221" s="299">
        <v>0</v>
      </c>
      <c r="K221" s="300">
        <f>E221*J221</f>
        <v>0</v>
      </c>
      <c r="O221" s="292">
        <v>2</v>
      </c>
      <c r="AA221" s="261">
        <v>1</v>
      </c>
      <c r="AB221" s="261">
        <v>1</v>
      </c>
      <c r="AC221" s="261">
        <v>1</v>
      </c>
      <c r="AZ221" s="261">
        <v>1</v>
      </c>
      <c r="BA221" s="261">
        <f>IF(AZ221=1,G221,0)</f>
        <v>0</v>
      </c>
      <c r="BB221" s="261">
        <f>IF(AZ221=2,G221,0)</f>
        <v>0</v>
      </c>
      <c r="BC221" s="261">
        <f>IF(AZ221=3,G221,0)</f>
        <v>0</v>
      </c>
      <c r="BD221" s="261">
        <f>IF(AZ221=4,G221,0)</f>
        <v>0</v>
      </c>
      <c r="BE221" s="261">
        <f>IF(AZ221=5,G221,0)</f>
        <v>0</v>
      </c>
      <c r="CA221" s="292">
        <v>1</v>
      </c>
      <c r="CB221" s="292">
        <v>1</v>
      </c>
    </row>
    <row r="222" spans="1:80">
      <c r="A222" s="301"/>
      <c r="B222" s="302"/>
      <c r="C222" s="303" t="s">
        <v>635</v>
      </c>
      <c r="D222" s="304"/>
      <c r="E222" s="304"/>
      <c r="F222" s="304"/>
      <c r="G222" s="305"/>
      <c r="I222" s="306"/>
      <c r="K222" s="306"/>
      <c r="L222" s="307" t="s">
        <v>635</v>
      </c>
      <c r="O222" s="292">
        <v>3</v>
      </c>
    </row>
    <row r="223" spans="1:80">
      <c r="A223" s="293">
        <v>68</v>
      </c>
      <c r="B223" s="294" t="s">
        <v>397</v>
      </c>
      <c r="C223" s="295" t="s">
        <v>398</v>
      </c>
      <c r="D223" s="296" t="s">
        <v>181</v>
      </c>
      <c r="E223" s="297">
        <v>17</v>
      </c>
      <c r="F223" s="297">
        <v>0</v>
      </c>
      <c r="G223" s="298">
        <f>E223*F223</f>
        <v>0</v>
      </c>
      <c r="H223" s="299">
        <v>4.5999999999999999E-2</v>
      </c>
      <c r="I223" s="300">
        <f>E223*H223</f>
        <v>0.78200000000000003</v>
      </c>
      <c r="J223" s="299"/>
      <c r="K223" s="300">
        <f>E223*J223</f>
        <v>0</v>
      </c>
      <c r="O223" s="292">
        <v>2</v>
      </c>
      <c r="AA223" s="261">
        <v>3</v>
      </c>
      <c r="AB223" s="261">
        <v>1</v>
      </c>
      <c r="AC223" s="261">
        <v>59217420</v>
      </c>
      <c r="AZ223" s="261">
        <v>1</v>
      </c>
      <c r="BA223" s="261">
        <f>IF(AZ223=1,G223,0)</f>
        <v>0</v>
      </c>
      <c r="BB223" s="261">
        <f>IF(AZ223=2,G223,0)</f>
        <v>0</v>
      </c>
      <c r="BC223" s="261">
        <f>IF(AZ223=3,G223,0)</f>
        <v>0</v>
      </c>
      <c r="BD223" s="261">
        <f>IF(AZ223=4,G223,0)</f>
        <v>0</v>
      </c>
      <c r="BE223" s="261">
        <f>IF(AZ223=5,G223,0)</f>
        <v>0</v>
      </c>
      <c r="CA223" s="292">
        <v>3</v>
      </c>
      <c r="CB223" s="292">
        <v>1</v>
      </c>
    </row>
    <row r="224" spans="1:80">
      <c r="A224" s="301"/>
      <c r="B224" s="308"/>
      <c r="C224" s="309" t="s">
        <v>551</v>
      </c>
      <c r="D224" s="310"/>
      <c r="E224" s="311">
        <v>16.16</v>
      </c>
      <c r="F224" s="312"/>
      <c r="G224" s="313"/>
      <c r="H224" s="314"/>
      <c r="I224" s="306"/>
      <c r="J224" s="315"/>
      <c r="K224" s="306"/>
      <c r="M224" s="307" t="s">
        <v>551</v>
      </c>
      <c r="O224" s="292"/>
    </row>
    <row r="225" spans="1:80">
      <c r="A225" s="301"/>
      <c r="B225" s="308"/>
      <c r="C225" s="309" t="s">
        <v>896</v>
      </c>
      <c r="D225" s="310"/>
      <c r="E225" s="311">
        <v>0.84</v>
      </c>
      <c r="F225" s="312"/>
      <c r="G225" s="313"/>
      <c r="H225" s="314"/>
      <c r="I225" s="306"/>
      <c r="J225" s="315"/>
      <c r="K225" s="306"/>
      <c r="M225" s="307" t="s">
        <v>896</v>
      </c>
      <c r="O225" s="292"/>
    </row>
    <row r="226" spans="1:80">
      <c r="A226" s="293">
        <v>69</v>
      </c>
      <c r="B226" s="294" t="s">
        <v>640</v>
      </c>
      <c r="C226" s="295" t="s">
        <v>641</v>
      </c>
      <c r="D226" s="296" t="s">
        <v>181</v>
      </c>
      <c r="E226" s="297">
        <v>5</v>
      </c>
      <c r="F226" s="297">
        <v>0</v>
      </c>
      <c r="G226" s="298">
        <f>E226*F226</f>
        <v>0</v>
      </c>
      <c r="H226" s="299">
        <v>0.04</v>
      </c>
      <c r="I226" s="300">
        <f>E226*H226</f>
        <v>0.2</v>
      </c>
      <c r="J226" s="299"/>
      <c r="K226" s="300">
        <f>E226*J226</f>
        <v>0</v>
      </c>
      <c r="O226" s="292">
        <v>2</v>
      </c>
      <c r="AA226" s="261">
        <v>3</v>
      </c>
      <c r="AB226" s="261">
        <v>10</v>
      </c>
      <c r="AC226" s="261">
        <v>59217489</v>
      </c>
      <c r="AZ226" s="261">
        <v>1</v>
      </c>
      <c r="BA226" s="261">
        <f>IF(AZ226=1,G226,0)</f>
        <v>0</v>
      </c>
      <c r="BB226" s="261">
        <f>IF(AZ226=2,G226,0)</f>
        <v>0</v>
      </c>
      <c r="BC226" s="261">
        <f>IF(AZ226=3,G226,0)</f>
        <v>0</v>
      </c>
      <c r="BD226" s="261">
        <f>IF(AZ226=4,G226,0)</f>
        <v>0</v>
      </c>
      <c r="BE226" s="261">
        <f>IF(AZ226=5,G226,0)</f>
        <v>0</v>
      </c>
      <c r="CA226" s="292">
        <v>3</v>
      </c>
      <c r="CB226" s="292">
        <v>10</v>
      </c>
    </row>
    <row r="227" spans="1:80">
      <c r="A227" s="301"/>
      <c r="B227" s="308"/>
      <c r="C227" s="309" t="s">
        <v>897</v>
      </c>
      <c r="D227" s="310"/>
      <c r="E227" s="311">
        <v>5</v>
      </c>
      <c r="F227" s="312"/>
      <c r="G227" s="313"/>
      <c r="H227" s="314"/>
      <c r="I227" s="306"/>
      <c r="J227" s="315"/>
      <c r="K227" s="306"/>
      <c r="M227" s="307" t="s">
        <v>897</v>
      </c>
      <c r="O227" s="292"/>
    </row>
    <row r="228" spans="1:80">
      <c r="A228" s="293">
        <v>70</v>
      </c>
      <c r="B228" s="294" t="s">
        <v>643</v>
      </c>
      <c r="C228" s="295" t="s">
        <v>644</v>
      </c>
      <c r="D228" s="296" t="s">
        <v>181</v>
      </c>
      <c r="E228" s="297">
        <v>5</v>
      </c>
      <c r="F228" s="297">
        <v>0</v>
      </c>
      <c r="G228" s="298">
        <f>E228*F228</f>
        <v>0</v>
      </c>
      <c r="H228" s="299">
        <v>5.1999999999999998E-2</v>
      </c>
      <c r="I228" s="300">
        <f>E228*H228</f>
        <v>0.26</v>
      </c>
      <c r="J228" s="299"/>
      <c r="K228" s="300">
        <f>E228*J228</f>
        <v>0</v>
      </c>
      <c r="O228" s="292">
        <v>2</v>
      </c>
      <c r="AA228" s="261">
        <v>3</v>
      </c>
      <c r="AB228" s="261">
        <v>10</v>
      </c>
      <c r="AC228" s="261">
        <v>59217490</v>
      </c>
      <c r="AZ228" s="261">
        <v>1</v>
      </c>
      <c r="BA228" s="261">
        <f>IF(AZ228=1,G228,0)</f>
        <v>0</v>
      </c>
      <c r="BB228" s="261">
        <f>IF(AZ228=2,G228,0)</f>
        <v>0</v>
      </c>
      <c r="BC228" s="261">
        <f>IF(AZ228=3,G228,0)</f>
        <v>0</v>
      </c>
      <c r="BD228" s="261">
        <f>IF(AZ228=4,G228,0)</f>
        <v>0</v>
      </c>
      <c r="BE228" s="261">
        <f>IF(AZ228=5,G228,0)</f>
        <v>0</v>
      </c>
      <c r="CA228" s="292">
        <v>3</v>
      </c>
      <c r="CB228" s="292">
        <v>10</v>
      </c>
    </row>
    <row r="229" spans="1:80">
      <c r="A229" s="301"/>
      <c r="B229" s="308"/>
      <c r="C229" s="309" t="s">
        <v>898</v>
      </c>
      <c r="D229" s="310"/>
      <c r="E229" s="311">
        <v>5</v>
      </c>
      <c r="F229" s="312"/>
      <c r="G229" s="313"/>
      <c r="H229" s="314"/>
      <c r="I229" s="306"/>
      <c r="J229" s="315"/>
      <c r="K229" s="306"/>
      <c r="M229" s="307" t="s">
        <v>898</v>
      </c>
      <c r="O229" s="292"/>
    </row>
    <row r="230" spans="1:80">
      <c r="A230" s="293">
        <v>71</v>
      </c>
      <c r="B230" s="294" t="s">
        <v>646</v>
      </c>
      <c r="C230" s="295" t="s">
        <v>647</v>
      </c>
      <c r="D230" s="296" t="s">
        <v>181</v>
      </c>
      <c r="E230" s="297">
        <v>2</v>
      </c>
      <c r="F230" s="297">
        <v>0</v>
      </c>
      <c r="G230" s="298">
        <f>E230*F230</f>
        <v>0</v>
      </c>
      <c r="H230" s="299">
        <v>6.9000000000000006E-2</v>
      </c>
      <c r="I230" s="300">
        <f>E230*H230</f>
        <v>0.13800000000000001</v>
      </c>
      <c r="J230" s="299"/>
      <c r="K230" s="300">
        <f>E230*J230</f>
        <v>0</v>
      </c>
      <c r="O230" s="292">
        <v>2</v>
      </c>
      <c r="AA230" s="261">
        <v>3</v>
      </c>
      <c r="AB230" s="261">
        <v>1</v>
      </c>
      <c r="AC230" s="261">
        <v>59217491</v>
      </c>
      <c r="AZ230" s="261">
        <v>1</v>
      </c>
      <c r="BA230" s="261">
        <f>IF(AZ230=1,G230,0)</f>
        <v>0</v>
      </c>
      <c r="BB230" s="261">
        <f>IF(AZ230=2,G230,0)</f>
        <v>0</v>
      </c>
      <c r="BC230" s="261">
        <f>IF(AZ230=3,G230,0)</f>
        <v>0</v>
      </c>
      <c r="BD230" s="261">
        <f>IF(AZ230=4,G230,0)</f>
        <v>0</v>
      </c>
      <c r="BE230" s="261">
        <f>IF(AZ230=5,G230,0)</f>
        <v>0</v>
      </c>
      <c r="CA230" s="292">
        <v>3</v>
      </c>
      <c r="CB230" s="292">
        <v>1</v>
      </c>
    </row>
    <row r="231" spans="1:80">
      <c r="A231" s="316"/>
      <c r="B231" s="317" t="s">
        <v>99</v>
      </c>
      <c r="C231" s="318" t="s">
        <v>386</v>
      </c>
      <c r="D231" s="319"/>
      <c r="E231" s="320"/>
      <c r="F231" s="321"/>
      <c r="G231" s="322">
        <f>SUM(G206:G230)</f>
        <v>0</v>
      </c>
      <c r="H231" s="323"/>
      <c r="I231" s="324">
        <f>SUM(I206:I230)</f>
        <v>7.9890299999999987</v>
      </c>
      <c r="J231" s="323"/>
      <c r="K231" s="324">
        <f>SUM(K206:K230)</f>
        <v>0</v>
      </c>
      <c r="O231" s="292">
        <v>4</v>
      </c>
      <c r="BA231" s="325">
        <f>SUM(BA206:BA230)</f>
        <v>0</v>
      </c>
      <c r="BB231" s="325">
        <f>SUM(BB206:BB230)</f>
        <v>0</v>
      </c>
      <c r="BC231" s="325">
        <f>SUM(BC206:BC230)</f>
        <v>0</v>
      </c>
      <c r="BD231" s="325">
        <f>SUM(BD206:BD230)</f>
        <v>0</v>
      </c>
      <c r="BE231" s="325">
        <f>SUM(BE206:BE230)</f>
        <v>0</v>
      </c>
    </row>
    <row r="232" spans="1:80">
      <c r="A232" s="282" t="s">
        <v>97</v>
      </c>
      <c r="B232" s="283" t="s">
        <v>403</v>
      </c>
      <c r="C232" s="284" t="s">
        <v>404</v>
      </c>
      <c r="D232" s="285"/>
      <c r="E232" s="286"/>
      <c r="F232" s="286"/>
      <c r="G232" s="287"/>
      <c r="H232" s="288"/>
      <c r="I232" s="289"/>
      <c r="J232" s="290"/>
      <c r="K232" s="291"/>
      <c r="O232" s="292">
        <v>1</v>
      </c>
    </row>
    <row r="233" spans="1:80">
      <c r="A233" s="293">
        <v>72</v>
      </c>
      <c r="B233" s="294" t="s">
        <v>406</v>
      </c>
      <c r="C233" s="295" t="s">
        <v>407</v>
      </c>
      <c r="D233" s="296" t="s">
        <v>408</v>
      </c>
      <c r="E233" s="297">
        <v>12</v>
      </c>
      <c r="F233" s="297">
        <v>0</v>
      </c>
      <c r="G233" s="298">
        <f>E233*F233</f>
        <v>0</v>
      </c>
      <c r="H233" s="299"/>
      <c r="I233" s="300">
        <f>E233*H233</f>
        <v>0</v>
      </c>
      <c r="J233" s="299"/>
      <c r="K233" s="300">
        <f>E233*J233</f>
        <v>0</v>
      </c>
      <c r="O233" s="292">
        <v>2</v>
      </c>
      <c r="AA233" s="261">
        <v>6</v>
      </c>
      <c r="AB233" s="261">
        <v>1</v>
      </c>
      <c r="AC233" s="261">
        <v>171156610600</v>
      </c>
      <c r="AZ233" s="261">
        <v>1</v>
      </c>
      <c r="BA233" s="261">
        <f>IF(AZ233=1,G233,0)</f>
        <v>0</v>
      </c>
      <c r="BB233" s="261">
        <f>IF(AZ233=2,G233,0)</f>
        <v>0</v>
      </c>
      <c r="BC233" s="261">
        <f>IF(AZ233=3,G233,0)</f>
        <v>0</v>
      </c>
      <c r="BD233" s="261">
        <f>IF(AZ233=4,G233,0)</f>
        <v>0</v>
      </c>
      <c r="BE233" s="261">
        <f>IF(AZ233=5,G233,0)</f>
        <v>0</v>
      </c>
      <c r="CA233" s="292">
        <v>6</v>
      </c>
      <c r="CB233" s="292">
        <v>1</v>
      </c>
    </row>
    <row r="234" spans="1:80">
      <c r="A234" s="301"/>
      <c r="B234" s="302"/>
      <c r="C234" s="303"/>
      <c r="D234" s="304"/>
      <c r="E234" s="304"/>
      <c r="F234" s="304"/>
      <c r="G234" s="305"/>
      <c r="I234" s="306"/>
      <c r="K234" s="306"/>
      <c r="L234" s="307"/>
      <c r="O234" s="292">
        <v>3</v>
      </c>
    </row>
    <row r="235" spans="1:80">
      <c r="A235" s="316"/>
      <c r="B235" s="317" t="s">
        <v>99</v>
      </c>
      <c r="C235" s="318" t="s">
        <v>405</v>
      </c>
      <c r="D235" s="319"/>
      <c r="E235" s="320"/>
      <c r="F235" s="321"/>
      <c r="G235" s="322">
        <f>SUM(G232:G234)</f>
        <v>0</v>
      </c>
      <c r="H235" s="323"/>
      <c r="I235" s="324">
        <f>SUM(I232:I234)</f>
        <v>0</v>
      </c>
      <c r="J235" s="323"/>
      <c r="K235" s="324">
        <f>SUM(K232:K234)</f>
        <v>0</v>
      </c>
      <c r="O235" s="292">
        <v>4</v>
      </c>
      <c r="BA235" s="325">
        <f>SUM(BA232:BA234)</f>
        <v>0</v>
      </c>
      <c r="BB235" s="325">
        <f>SUM(BB232:BB234)</f>
        <v>0</v>
      </c>
      <c r="BC235" s="325">
        <f>SUM(BC232:BC234)</f>
        <v>0</v>
      </c>
      <c r="BD235" s="325">
        <f>SUM(BD232:BD234)</f>
        <v>0</v>
      </c>
      <c r="BE235" s="325">
        <f>SUM(BE232:BE234)</f>
        <v>0</v>
      </c>
    </row>
    <row r="236" spans="1:80">
      <c r="A236" s="282" t="s">
        <v>97</v>
      </c>
      <c r="B236" s="283" t="s">
        <v>409</v>
      </c>
      <c r="C236" s="284" t="s">
        <v>410</v>
      </c>
      <c r="D236" s="285"/>
      <c r="E236" s="286"/>
      <c r="F236" s="286"/>
      <c r="G236" s="287"/>
      <c r="H236" s="288"/>
      <c r="I236" s="289"/>
      <c r="J236" s="290"/>
      <c r="K236" s="291"/>
      <c r="O236" s="292">
        <v>1</v>
      </c>
    </row>
    <row r="237" spans="1:80">
      <c r="A237" s="293">
        <v>73</v>
      </c>
      <c r="B237" s="294" t="s">
        <v>412</v>
      </c>
      <c r="C237" s="295" t="s">
        <v>413</v>
      </c>
      <c r="D237" s="296" t="s">
        <v>176</v>
      </c>
      <c r="E237" s="297">
        <v>31.5</v>
      </c>
      <c r="F237" s="297">
        <v>0</v>
      </c>
      <c r="G237" s="298">
        <f>E237*F237</f>
        <v>0</v>
      </c>
      <c r="H237" s="299">
        <v>0</v>
      </c>
      <c r="I237" s="300">
        <f>E237*H237</f>
        <v>0</v>
      </c>
      <c r="J237" s="299">
        <v>0</v>
      </c>
      <c r="K237" s="300">
        <f>E237*J237</f>
        <v>0</v>
      </c>
      <c r="O237" s="292">
        <v>2</v>
      </c>
      <c r="AA237" s="261">
        <v>1</v>
      </c>
      <c r="AB237" s="261">
        <v>1</v>
      </c>
      <c r="AC237" s="261">
        <v>1</v>
      </c>
      <c r="AZ237" s="261">
        <v>1</v>
      </c>
      <c r="BA237" s="261">
        <f>IF(AZ237=1,G237,0)</f>
        <v>0</v>
      </c>
      <c r="BB237" s="261">
        <f>IF(AZ237=2,G237,0)</f>
        <v>0</v>
      </c>
      <c r="BC237" s="261">
        <f>IF(AZ237=3,G237,0)</f>
        <v>0</v>
      </c>
      <c r="BD237" s="261">
        <f>IF(AZ237=4,G237,0)</f>
        <v>0</v>
      </c>
      <c r="BE237" s="261">
        <f>IF(AZ237=5,G237,0)</f>
        <v>0</v>
      </c>
      <c r="CA237" s="292">
        <v>1</v>
      </c>
      <c r="CB237" s="292">
        <v>1</v>
      </c>
    </row>
    <row r="238" spans="1:80">
      <c r="A238" s="316"/>
      <c r="B238" s="317" t="s">
        <v>99</v>
      </c>
      <c r="C238" s="318" t="s">
        <v>411</v>
      </c>
      <c r="D238" s="319"/>
      <c r="E238" s="320"/>
      <c r="F238" s="321"/>
      <c r="G238" s="322">
        <f>SUM(G236:G237)</f>
        <v>0</v>
      </c>
      <c r="H238" s="323"/>
      <c r="I238" s="324">
        <f>SUM(I236:I237)</f>
        <v>0</v>
      </c>
      <c r="J238" s="323"/>
      <c r="K238" s="324">
        <f>SUM(K236:K237)</f>
        <v>0</v>
      </c>
      <c r="O238" s="292">
        <v>4</v>
      </c>
      <c r="BA238" s="325">
        <f>SUM(BA236:BA237)</f>
        <v>0</v>
      </c>
      <c r="BB238" s="325">
        <f>SUM(BB236:BB237)</f>
        <v>0</v>
      </c>
      <c r="BC238" s="325">
        <f>SUM(BC236:BC237)</f>
        <v>0</v>
      </c>
      <c r="BD238" s="325">
        <f>SUM(BD236:BD237)</f>
        <v>0</v>
      </c>
      <c r="BE238" s="325">
        <f>SUM(BE236:BE237)</f>
        <v>0</v>
      </c>
    </row>
    <row r="239" spans="1:80">
      <c r="A239" s="282" t="s">
        <v>97</v>
      </c>
      <c r="B239" s="283" t="s">
        <v>414</v>
      </c>
      <c r="C239" s="284" t="s">
        <v>415</v>
      </c>
      <c r="D239" s="285"/>
      <c r="E239" s="286"/>
      <c r="F239" s="286"/>
      <c r="G239" s="287"/>
      <c r="H239" s="288"/>
      <c r="I239" s="289"/>
      <c r="J239" s="290"/>
      <c r="K239" s="291"/>
      <c r="O239" s="292">
        <v>1</v>
      </c>
    </row>
    <row r="240" spans="1:80">
      <c r="A240" s="293">
        <v>74</v>
      </c>
      <c r="B240" s="294" t="s">
        <v>417</v>
      </c>
      <c r="C240" s="295" t="s">
        <v>418</v>
      </c>
      <c r="D240" s="296" t="s">
        <v>98</v>
      </c>
      <c r="E240" s="297">
        <v>4</v>
      </c>
      <c r="F240" s="297">
        <v>0</v>
      </c>
      <c r="G240" s="298">
        <f>E240*F240</f>
        <v>0</v>
      </c>
      <c r="H240" s="299">
        <v>5.9000000000000003E-4</v>
      </c>
      <c r="I240" s="300">
        <f>E240*H240</f>
        <v>2.3600000000000001E-3</v>
      </c>
      <c r="J240" s="299">
        <v>-9.2999999999999999E-2</v>
      </c>
      <c r="K240" s="300">
        <f>E240*J240</f>
        <v>-0.372</v>
      </c>
      <c r="O240" s="292">
        <v>2</v>
      </c>
      <c r="AA240" s="261">
        <v>1</v>
      </c>
      <c r="AB240" s="261">
        <v>1</v>
      </c>
      <c r="AC240" s="261">
        <v>1</v>
      </c>
      <c r="AZ240" s="261">
        <v>1</v>
      </c>
      <c r="BA240" s="261">
        <f>IF(AZ240=1,G240,0)</f>
        <v>0</v>
      </c>
      <c r="BB240" s="261">
        <f>IF(AZ240=2,G240,0)</f>
        <v>0</v>
      </c>
      <c r="BC240" s="261">
        <f>IF(AZ240=3,G240,0)</f>
        <v>0</v>
      </c>
      <c r="BD240" s="261">
        <f>IF(AZ240=4,G240,0)</f>
        <v>0</v>
      </c>
      <c r="BE240" s="261">
        <f>IF(AZ240=5,G240,0)</f>
        <v>0</v>
      </c>
      <c r="CA240" s="292">
        <v>1</v>
      </c>
      <c r="CB240" s="292">
        <v>1</v>
      </c>
    </row>
    <row r="241" spans="1:80">
      <c r="A241" s="301"/>
      <c r="B241" s="302"/>
      <c r="C241" s="303" t="s">
        <v>419</v>
      </c>
      <c r="D241" s="304"/>
      <c r="E241" s="304"/>
      <c r="F241" s="304"/>
      <c r="G241" s="305"/>
      <c r="I241" s="306"/>
      <c r="K241" s="306"/>
      <c r="L241" s="307" t="s">
        <v>419</v>
      </c>
      <c r="O241" s="292">
        <v>3</v>
      </c>
    </row>
    <row r="242" spans="1:80">
      <c r="A242" s="293">
        <v>75</v>
      </c>
      <c r="B242" s="294" t="s">
        <v>648</v>
      </c>
      <c r="C242" s="295" t="s">
        <v>649</v>
      </c>
      <c r="D242" s="296" t="s">
        <v>176</v>
      </c>
      <c r="E242" s="297">
        <v>10</v>
      </c>
      <c r="F242" s="297">
        <v>0</v>
      </c>
      <c r="G242" s="298">
        <f>E242*F242</f>
        <v>0</v>
      </c>
      <c r="H242" s="299">
        <v>0</v>
      </c>
      <c r="I242" s="300">
        <f>E242*H242</f>
        <v>0</v>
      </c>
      <c r="J242" s="299">
        <v>-2.7499999999999998E-3</v>
      </c>
      <c r="K242" s="300">
        <f>E242*J242</f>
        <v>-2.7499999999999997E-2</v>
      </c>
      <c r="O242" s="292">
        <v>2</v>
      </c>
      <c r="AA242" s="261">
        <v>1</v>
      </c>
      <c r="AB242" s="261">
        <v>1</v>
      </c>
      <c r="AC242" s="261">
        <v>1</v>
      </c>
      <c r="AZ242" s="261">
        <v>1</v>
      </c>
      <c r="BA242" s="261">
        <f>IF(AZ242=1,G242,0)</f>
        <v>0</v>
      </c>
      <c r="BB242" s="261">
        <f>IF(AZ242=2,G242,0)</f>
        <v>0</v>
      </c>
      <c r="BC242" s="261">
        <f>IF(AZ242=3,G242,0)</f>
        <v>0</v>
      </c>
      <c r="BD242" s="261">
        <f>IF(AZ242=4,G242,0)</f>
        <v>0</v>
      </c>
      <c r="BE242" s="261">
        <f>IF(AZ242=5,G242,0)</f>
        <v>0</v>
      </c>
      <c r="CA242" s="292">
        <v>1</v>
      </c>
      <c r="CB242" s="292">
        <v>1</v>
      </c>
    </row>
    <row r="243" spans="1:80">
      <c r="A243" s="293">
        <v>76</v>
      </c>
      <c r="B243" s="294" t="s">
        <v>555</v>
      </c>
      <c r="C243" s="295" t="s">
        <v>556</v>
      </c>
      <c r="D243" s="296" t="s">
        <v>181</v>
      </c>
      <c r="E243" s="297">
        <v>1</v>
      </c>
      <c r="F243" s="297">
        <v>0</v>
      </c>
      <c r="G243" s="298">
        <f>E243*F243</f>
        <v>0</v>
      </c>
      <c r="H243" s="299">
        <v>0</v>
      </c>
      <c r="I243" s="300">
        <f>E243*H243</f>
        <v>0</v>
      </c>
      <c r="J243" s="299">
        <v>-8.2000000000000003E-2</v>
      </c>
      <c r="K243" s="300">
        <f>E243*J243</f>
        <v>-8.2000000000000003E-2</v>
      </c>
      <c r="O243" s="292">
        <v>2</v>
      </c>
      <c r="AA243" s="261">
        <v>1</v>
      </c>
      <c r="AB243" s="261">
        <v>1</v>
      </c>
      <c r="AC243" s="261">
        <v>1</v>
      </c>
      <c r="AZ243" s="261">
        <v>1</v>
      </c>
      <c r="BA243" s="261">
        <f>IF(AZ243=1,G243,0)</f>
        <v>0</v>
      </c>
      <c r="BB243" s="261">
        <f>IF(AZ243=2,G243,0)</f>
        <v>0</v>
      </c>
      <c r="BC243" s="261">
        <f>IF(AZ243=3,G243,0)</f>
        <v>0</v>
      </c>
      <c r="BD243" s="261">
        <f>IF(AZ243=4,G243,0)</f>
        <v>0</v>
      </c>
      <c r="BE243" s="261">
        <f>IF(AZ243=5,G243,0)</f>
        <v>0</v>
      </c>
      <c r="CA243" s="292">
        <v>1</v>
      </c>
      <c r="CB243" s="292">
        <v>1</v>
      </c>
    </row>
    <row r="244" spans="1:80">
      <c r="A244" s="301"/>
      <c r="B244" s="302"/>
      <c r="C244" s="303" t="s">
        <v>899</v>
      </c>
      <c r="D244" s="304"/>
      <c r="E244" s="304"/>
      <c r="F244" s="304"/>
      <c r="G244" s="305"/>
      <c r="I244" s="306"/>
      <c r="K244" s="306"/>
      <c r="L244" s="307" t="s">
        <v>899</v>
      </c>
      <c r="O244" s="292">
        <v>3</v>
      </c>
    </row>
    <row r="245" spans="1:80">
      <c r="A245" s="293">
        <v>77</v>
      </c>
      <c r="B245" s="294" t="s">
        <v>420</v>
      </c>
      <c r="C245" s="295" t="s">
        <v>421</v>
      </c>
      <c r="D245" s="296" t="s">
        <v>190</v>
      </c>
      <c r="E245" s="297">
        <v>9.6</v>
      </c>
      <c r="F245" s="297">
        <v>0</v>
      </c>
      <c r="G245" s="298">
        <f>E245*F245</f>
        <v>0</v>
      </c>
      <c r="H245" s="299">
        <v>5.9000000000000003E-4</v>
      </c>
      <c r="I245" s="300">
        <f>E245*H245</f>
        <v>5.6639999999999998E-3</v>
      </c>
      <c r="J245" s="299">
        <v>-9.2999999999999999E-2</v>
      </c>
      <c r="K245" s="300">
        <f>E245*J245</f>
        <v>-0.89279999999999993</v>
      </c>
      <c r="O245" s="292">
        <v>2</v>
      </c>
      <c r="AA245" s="261">
        <v>1</v>
      </c>
      <c r="AB245" s="261">
        <v>1</v>
      </c>
      <c r="AC245" s="261">
        <v>1</v>
      </c>
      <c r="AZ245" s="261">
        <v>1</v>
      </c>
      <c r="BA245" s="261">
        <f>IF(AZ245=1,G245,0)</f>
        <v>0</v>
      </c>
      <c r="BB245" s="261">
        <f>IF(AZ245=2,G245,0)</f>
        <v>0</v>
      </c>
      <c r="BC245" s="261">
        <f>IF(AZ245=3,G245,0)</f>
        <v>0</v>
      </c>
      <c r="BD245" s="261">
        <f>IF(AZ245=4,G245,0)</f>
        <v>0</v>
      </c>
      <c r="BE245" s="261">
        <f>IF(AZ245=5,G245,0)</f>
        <v>0</v>
      </c>
      <c r="CA245" s="292">
        <v>1</v>
      </c>
      <c r="CB245" s="292">
        <v>1</v>
      </c>
    </row>
    <row r="246" spans="1:80">
      <c r="A246" s="301"/>
      <c r="B246" s="302"/>
      <c r="C246" s="303" t="s">
        <v>422</v>
      </c>
      <c r="D246" s="304"/>
      <c r="E246" s="304"/>
      <c r="F246" s="304"/>
      <c r="G246" s="305"/>
      <c r="I246" s="306"/>
      <c r="K246" s="306"/>
      <c r="L246" s="307" t="s">
        <v>422</v>
      </c>
      <c r="O246" s="292">
        <v>3</v>
      </c>
    </row>
    <row r="247" spans="1:80">
      <c r="A247" s="301"/>
      <c r="B247" s="302"/>
      <c r="C247" s="303" t="s">
        <v>423</v>
      </c>
      <c r="D247" s="304"/>
      <c r="E247" s="304"/>
      <c r="F247" s="304"/>
      <c r="G247" s="305"/>
      <c r="I247" s="306"/>
      <c r="K247" s="306"/>
      <c r="L247" s="307" t="s">
        <v>423</v>
      </c>
      <c r="O247" s="292">
        <v>3</v>
      </c>
    </row>
    <row r="248" spans="1:80">
      <c r="A248" s="301"/>
      <c r="B248" s="308"/>
      <c r="C248" s="309" t="s">
        <v>849</v>
      </c>
      <c r="D248" s="310"/>
      <c r="E248" s="311">
        <v>9.6</v>
      </c>
      <c r="F248" s="312"/>
      <c r="G248" s="313"/>
      <c r="H248" s="314"/>
      <c r="I248" s="306"/>
      <c r="J248" s="315"/>
      <c r="K248" s="306"/>
      <c r="M248" s="307" t="s">
        <v>849</v>
      </c>
      <c r="O248" s="292"/>
    </row>
    <row r="249" spans="1:80">
      <c r="A249" s="316"/>
      <c r="B249" s="317" t="s">
        <v>99</v>
      </c>
      <c r="C249" s="318" t="s">
        <v>416</v>
      </c>
      <c r="D249" s="319"/>
      <c r="E249" s="320"/>
      <c r="F249" s="321"/>
      <c r="G249" s="322">
        <f>SUM(G239:G248)</f>
        <v>0</v>
      </c>
      <c r="H249" s="323"/>
      <c r="I249" s="324">
        <f>SUM(I239:I248)</f>
        <v>8.0239999999999999E-3</v>
      </c>
      <c r="J249" s="323"/>
      <c r="K249" s="324">
        <f>SUM(K239:K248)</f>
        <v>-1.3742999999999999</v>
      </c>
      <c r="O249" s="292">
        <v>4</v>
      </c>
      <c r="BA249" s="325">
        <f>SUM(BA239:BA248)</f>
        <v>0</v>
      </c>
      <c r="BB249" s="325">
        <f>SUM(BB239:BB248)</f>
        <v>0</v>
      </c>
      <c r="BC249" s="325">
        <f>SUM(BC239:BC248)</f>
        <v>0</v>
      </c>
      <c r="BD249" s="325">
        <f>SUM(BD239:BD248)</f>
        <v>0</v>
      </c>
      <c r="BE249" s="325">
        <f>SUM(BE239:BE248)</f>
        <v>0</v>
      </c>
    </row>
    <row r="250" spans="1:80">
      <c r="A250" s="282" t="s">
        <v>97</v>
      </c>
      <c r="B250" s="283" t="s">
        <v>424</v>
      </c>
      <c r="C250" s="284" t="s">
        <v>425</v>
      </c>
      <c r="D250" s="285"/>
      <c r="E250" s="286"/>
      <c r="F250" s="286"/>
      <c r="G250" s="287"/>
      <c r="H250" s="288"/>
      <c r="I250" s="289"/>
      <c r="J250" s="290"/>
      <c r="K250" s="291"/>
      <c r="O250" s="292">
        <v>1</v>
      </c>
    </row>
    <row r="251" spans="1:80">
      <c r="A251" s="293">
        <v>78</v>
      </c>
      <c r="B251" s="294" t="s">
        <v>427</v>
      </c>
      <c r="C251" s="295" t="s">
        <v>428</v>
      </c>
      <c r="D251" s="296" t="s">
        <v>176</v>
      </c>
      <c r="E251" s="297">
        <v>1.5</v>
      </c>
      <c r="F251" s="297">
        <v>0</v>
      </c>
      <c r="G251" s="298">
        <f>E251*F251</f>
        <v>0</v>
      </c>
      <c r="H251" s="299">
        <v>0</v>
      </c>
      <c r="I251" s="300">
        <f>E251*H251</f>
        <v>0</v>
      </c>
      <c r="J251" s="299">
        <v>0</v>
      </c>
      <c r="K251" s="300">
        <f>E251*J251</f>
        <v>0</v>
      </c>
      <c r="O251" s="292">
        <v>2</v>
      </c>
      <c r="AA251" s="261">
        <v>1</v>
      </c>
      <c r="AB251" s="261">
        <v>1</v>
      </c>
      <c r="AC251" s="261">
        <v>1</v>
      </c>
      <c r="AZ251" s="261">
        <v>1</v>
      </c>
      <c r="BA251" s="261">
        <f>IF(AZ251=1,G251,0)</f>
        <v>0</v>
      </c>
      <c r="BB251" s="261">
        <f>IF(AZ251=2,G251,0)</f>
        <v>0</v>
      </c>
      <c r="BC251" s="261">
        <f>IF(AZ251=3,G251,0)</f>
        <v>0</v>
      </c>
      <c r="BD251" s="261">
        <f>IF(AZ251=4,G251,0)</f>
        <v>0</v>
      </c>
      <c r="BE251" s="261">
        <f>IF(AZ251=5,G251,0)</f>
        <v>0</v>
      </c>
      <c r="CA251" s="292">
        <v>1</v>
      </c>
      <c r="CB251" s="292">
        <v>1</v>
      </c>
    </row>
    <row r="252" spans="1:80">
      <c r="A252" s="316"/>
      <c r="B252" s="317" t="s">
        <v>99</v>
      </c>
      <c r="C252" s="318" t="s">
        <v>426</v>
      </c>
      <c r="D252" s="319"/>
      <c r="E252" s="320"/>
      <c r="F252" s="321"/>
      <c r="G252" s="322">
        <f>SUM(G250:G251)</f>
        <v>0</v>
      </c>
      <c r="H252" s="323"/>
      <c r="I252" s="324">
        <f>SUM(I250:I251)</f>
        <v>0</v>
      </c>
      <c r="J252" s="323"/>
      <c r="K252" s="324">
        <f>SUM(K250:K251)</f>
        <v>0</v>
      </c>
      <c r="O252" s="292">
        <v>4</v>
      </c>
      <c r="BA252" s="325">
        <f>SUM(BA250:BA251)</f>
        <v>0</v>
      </c>
      <c r="BB252" s="325">
        <f>SUM(BB250:BB251)</f>
        <v>0</v>
      </c>
      <c r="BC252" s="325">
        <f>SUM(BC250:BC251)</f>
        <v>0</v>
      </c>
      <c r="BD252" s="325">
        <f>SUM(BD250:BD251)</f>
        <v>0</v>
      </c>
      <c r="BE252" s="325">
        <f>SUM(BE250:BE251)</f>
        <v>0</v>
      </c>
    </row>
    <row r="253" spans="1:80">
      <c r="A253" s="282" t="s">
        <v>97</v>
      </c>
      <c r="B253" s="283" t="s">
        <v>430</v>
      </c>
      <c r="C253" s="284" t="s">
        <v>431</v>
      </c>
      <c r="D253" s="285"/>
      <c r="E253" s="286"/>
      <c r="F253" s="286"/>
      <c r="G253" s="287"/>
      <c r="H253" s="288"/>
      <c r="I253" s="289"/>
      <c r="J253" s="290"/>
      <c r="K253" s="291"/>
      <c r="O253" s="292">
        <v>1</v>
      </c>
    </row>
    <row r="254" spans="1:80">
      <c r="A254" s="293">
        <v>79</v>
      </c>
      <c r="B254" s="294" t="s">
        <v>433</v>
      </c>
      <c r="C254" s="295" t="s">
        <v>434</v>
      </c>
      <c r="D254" s="296" t="s">
        <v>324</v>
      </c>
      <c r="E254" s="297">
        <v>111.476643592</v>
      </c>
      <c r="F254" s="297">
        <v>0</v>
      </c>
      <c r="G254" s="298">
        <f>E254*F254</f>
        <v>0</v>
      </c>
      <c r="H254" s="299">
        <v>0</v>
      </c>
      <c r="I254" s="300">
        <f>E254*H254</f>
        <v>0</v>
      </c>
      <c r="J254" s="299"/>
      <c r="K254" s="300">
        <f>E254*J254</f>
        <v>0</v>
      </c>
      <c r="O254" s="292">
        <v>2</v>
      </c>
      <c r="AA254" s="261">
        <v>7</v>
      </c>
      <c r="AB254" s="261">
        <v>1</v>
      </c>
      <c r="AC254" s="261">
        <v>2</v>
      </c>
      <c r="AZ254" s="261">
        <v>1</v>
      </c>
      <c r="BA254" s="261">
        <f>IF(AZ254=1,G254,0)</f>
        <v>0</v>
      </c>
      <c r="BB254" s="261">
        <f>IF(AZ254=2,G254,0)</f>
        <v>0</v>
      </c>
      <c r="BC254" s="261">
        <f>IF(AZ254=3,G254,0)</f>
        <v>0</v>
      </c>
      <c r="BD254" s="261">
        <f>IF(AZ254=4,G254,0)</f>
        <v>0</v>
      </c>
      <c r="BE254" s="261">
        <f>IF(AZ254=5,G254,0)</f>
        <v>0</v>
      </c>
      <c r="CA254" s="292">
        <v>7</v>
      </c>
      <c r="CB254" s="292">
        <v>1</v>
      </c>
    </row>
    <row r="255" spans="1:80">
      <c r="A255" s="316"/>
      <c r="B255" s="317" t="s">
        <v>99</v>
      </c>
      <c r="C255" s="318" t="s">
        <v>432</v>
      </c>
      <c r="D255" s="319"/>
      <c r="E255" s="320"/>
      <c r="F255" s="321"/>
      <c r="G255" s="322">
        <f>SUM(G253:G254)</f>
        <v>0</v>
      </c>
      <c r="H255" s="323"/>
      <c r="I255" s="324">
        <f>SUM(I253:I254)</f>
        <v>0</v>
      </c>
      <c r="J255" s="323"/>
      <c r="K255" s="324">
        <f>SUM(K253:K254)</f>
        <v>0</v>
      </c>
      <c r="O255" s="292">
        <v>4</v>
      </c>
      <c r="BA255" s="325">
        <f>SUM(BA253:BA254)</f>
        <v>0</v>
      </c>
      <c r="BB255" s="325">
        <f>SUM(BB253:BB254)</f>
        <v>0</v>
      </c>
      <c r="BC255" s="325">
        <f>SUM(BC253:BC254)</f>
        <v>0</v>
      </c>
      <c r="BD255" s="325">
        <f>SUM(BD253:BD254)</f>
        <v>0</v>
      </c>
      <c r="BE255" s="325">
        <f>SUM(BE253:BE254)</f>
        <v>0</v>
      </c>
    </row>
    <row r="256" spans="1:80">
      <c r="A256" s="282" t="s">
        <v>97</v>
      </c>
      <c r="B256" s="283" t="s">
        <v>830</v>
      </c>
      <c r="C256" s="284" t="s">
        <v>831</v>
      </c>
      <c r="D256" s="285"/>
      <c r="E256" s="286"/>
      <c r="F256" s="286"/>
      <c r="G256" s="287"/>
      <c r="H256" s="288"/>
      <c r="I256" s="289"/>
      <c r="J256" s="290"/>
      <c r="K256" s="291"/>
      <c r="O256" s="292">
        <v>1</v>
      </c>
    </row>
    <row r="257" spans="1:80">
      <c r="A257" s="293">
        <v>80</v>
      </c>
      <c r="B257" s="294" t="s">
        <v>833</v>
      </c>
      <c r="C257" s="295" t="s">
        <v>834</v>
      </c>
      <c r="D257" s="296" t="s">
        <v>176</v>
      </c>
      <c r="E257" s="297">
        <v>0.9</v>
      </c>
      <c r="F257" s="297">
        <v>0</v>
      </c>
      <c r="G257" s="298">
        <f>E257*F257</f>
        <v>0</v>
      </c>
      <c r="H257" s="299">
        <v>8.0000000000000007E-5</v>
      </c>
      <c r="I257" s="300">
        <f>E257*H257</f>
        <v>7.2000000000000002E-5</v>
      </c>
      <c r="J257" s="299">
        <v>0</v>
      </c>
      <c r="K257" s="300">
        <f>E257*J257</f>
        <v>0</v>
      </c>
      <c r="O257" s="292">
        <v>2</v>
      </c>
      <c r="AA257" s="261">
        <v>1</v>
      </c>
      <c r="AB257" s="261">
        <v>7</v>
      </c>
      <c r="AC257" s="261">
        <v>7</v>
      </c>
      <c r="AZ257" s="261">
        <v>2</v>
      </c>
      <c r="BA257" s="261">
        <f>IF(AZ257=1,G257,0)</f>
        <v>0</v>
      </c>
      <c r="BB257" s="261">
        <f>IF(AZ257=2,G257,0)</f>
        <v>0</v>
      </c>
      <c r="BC257" s="261">
        <f>IF(AZ257=3,G257,0)</f>
        <v>0</v>
      </c>
      <c r="BD257" s="261">
        <f>IF(AZ257=4,G257,0)</f>
        <v>0</v>
      </c>
      <c r="BE257" s="261">
        <f>IF(AZ257=5,G257,0)</f>
        <v>0</v>
      </c>
      <c r="CA257" s="292">
        <v>1</v>
      </c>
      <c r="CB257" s="292">
        <v>7</v>
      </c>
    </row>
    <row r="258" spans="1:80">
      <c r="A258" s="301"/>
      <c r="B258" s="302"/>
      <c r="C258" s="303" t="s">
        <v>785</v>
      </c>
      <c r="D258" s="304"/>
      <c r="E258" s="304"/>
      <c r="F258" s="304"/>
      <c r="G258" s="305"/>
      <c r="I258" s="306"/>
      <c r="K258" s="306"/>
      <c r="L258" s="307" t="s">
        <v>785</v>
      </c>
      <c r="O258" s="292">
        <v>3</v>
      </c>
    </row>
    <row r="259" spans="1:80">
      <c r="A259" s="301"/>
      <c r="B259" s="308"/>
      <c r="C259" s="309" t="s">
        <v>835</v>
      </c>
      <c r="D259" s="310"/>
      <c r="E259" s="311">
        <v>0.9</v>
      </c>
      <c r="F259" s="312"/>
      <c r="G259" s="313"/>
      <c r="H259" s="314"/>
      <c r="I259" s="306"/>
      <c r="J259" s="315"/>
      <c r="K259" s="306"/>
      <c r="M259" s="307" t="s">
        <v>835</v>
      </c>
      <c r="O259" s="292"/>
    </row>
    <row r="260" spans="1:80">
      <c r="A260" s="293">
        <v>81</v>
      </c>
      <c r="B260" s="294" t="s">
        <v>836</v>
      </c>
      <c r="C260" s="295" t="s">
        <v>837</v>
      </c>
      <c r="D260" s="296" t="s">
        <v>176</v>
      </c>
      <c r="E260" s="297">
        <v>1.08</v>
      </c>
      <c r="F260" s="297">
        <v>0</v>
      </c>
      <c r="G260" s="298">
        <f>E260*F260</f>
        <v>0</v>
      </c>
      <c r="H260" s="299">
        <v>5.5000000000000003E-4</v>
      </c>
      <c r="I260" s="300">
        <f>E260*H260</f>
        <v>5.9400000000000013E-4</v>
      </c>
      <c r="J260" s="299"/>
      <c r="K260" s="300">
        <f>E260*J260</f>
        <v>0</v>
      </c>
      <c r="O260" s="292">
        <v>2</v>
      </c>
      <c r="AA260" s="261">
        <v>3</v>
      </c>
      <c r="AB260" s="261">
        <v>1</v>
      </c>
      <c r="AC260" s="261">
        <v>28323117</v>
      </c>
      <c r="AZ260" s="261">
        <v>2</v>
      </c>
      <c r="BA260" s="261">
        <f>IF(AZ260=1,G260,0)</f>
        <v>0</v>
      </c>
      <c r="BB260" s="261">
        <f>IF(AZ260=2,G260,0)</f>
        <v>0</v>
      </c>
      <c r="BC260" s="261">
        <f>IF(AZ260=3,G260,0)</f>
        <v>0</v>
      </c>
      <c r="BD260" s="261">
        <f>IF(AZ260=4,G260,0)</f>
        <v>0</v>
      </c>
      <c r="BE260" s="261">
        <f>IF(AZ260=5,G260,0)</f>
        <v>0</v>
      </c>
      <c r="CA260" s="292">
        <v>3</v>
      </c>
      <c r="CB260" s="292">
        <v>1</v>
      </c>
    </row>
    <row r="261" spans="1:80">
      <c r="A261" s="301"/>
      <c r="B261" s="308"/>
      <c r="C261" s="309" t="s">
        <v>838</v>
      </c>
      <c r="D261" s="310"/>
      <c r="E261" s="311">
        <v>1.08</v>
      </c>
      <c r="F261" s="312"/>
      <c r="G261" s="313"/>
      <c r="H261" s="314"/>
      <c r="I261" s="306"/>
      <c r="J261" s="315"/>
      <c r="K261" s="306"/>
      <c r="M261" s="307" t="s">
        <v>838</v>
      </c>
      <c r="O261" s="292"/>
    </row>
    <row r="262" spans="1:80">
      <c r="A262" s="293">
        <v>82</v>
      </c>
      <c r="B262" s="294" t="s">
        <v>839</v>
      </c>
      <c r="C262" s="295" t="s">
        <v>840</v>
      </c>
      <c r="D262" s="296" t="s">
        <v>12</v>
      </c>
      <c r="E262" s="297"/>
      <c r="F262" s="297">
        <v>0</v>
      </c>
      <c r="G262" s="298">
        <f>E262*F262</f>
        <v>0</v>
      </c>
      <c r="H262" s="299">
        <v>0</v>
      </c>
      <c r="I262" s="300">
        <f>E262*H262</f>
        <v>0</v>
      </c>
      <c r="J262" s="299"/>
      <c r="K262" s="300">
        <f>E262*J262</f>
        <v>0</v>
      </c>
      <c r="O262" s="292">
        <v>2</v>
      </c>
      <c r="AA262" s="261">
        <v>7</v>
      </c>
      <c r="AB262" s="261">
        <v>1002</v>
      </c>
      <c r="AC262" s="261">
        <v>5</v>
      </c>
      <c r="AZ262" s="261">
        <v>2</v>
      </c>
      <c r="BA262" s="261">
        <f>IF(AZ262=1,G262,0)</f>
        <v>0</v>
      </c>
      <c r="BB262" s="261">
        <f>IF(AZ262=2,G262,0)</f>
        <v>0</v>
      </c>
      <c r="BC262" s="261">
        <f>IF(AZ262=3,G262,0)</f>
        <v>0</v>
      </c>
      <c r="BD262" s="261">
        <f>IF(AZ262=4,G262,0)</f>
        <v>0</v>
      </c>
      <c r="BE262" s="261">
        <f>IF(AZ262=5,G262,0)</f>
        <v>0</v>
      </c>
      <c r="CA262" s="292">
        <v>7</v>
      </c>
      <c r="CB262" s="292">
        <v>1002</v>
      </c>
    </row>
    <row r="263" spans="1:80">
      <c r="A263" s="316"/>
      <c r="B263" s="317" t="s">
        <v>99</v>
      </c>
      <c r="C263" s="318" t="s">
        <v>832</v>
      </c>
      <c r="D263" s="319"/>
      <c r="E263" s="320"/>
      <c r="F263" s="321"/>
      <c r="G263" s="322">
        <f>SUM(G256:G262)</f>
        <v>0</v>
      </c>
      <c r="H263" s="323"/>
      <c r="I263" s="324">
        <f>SUM(I256:I262)</f>
        <v>6.6600000000000014E-4</v>
      </c>
      <c r="J263" s="323"/>
      <c r="K263" s="324">
        <f>SUM(K256:K262)</f>
        <v>0</v>
      </c>
      <c r="O263" s="292">
        <v>4</v>
      </c>
      <c r="BA263" s="325">
        <f>SUM(BA256:BA262)</f>
        <v>0</v>
      </c>
      <c r="BB263" s="325">
        <f>SUM(BB256:BB262)</f>
        <v>0</v>
      </c>
      <c r="BC263" s="325">
        <f>SUM(BC256:BC262)</f>
        <v>0</v>
      </c>
      <c r="BD263" s="325">
        <f>SUM(BD256:BD262)</f>
        <v>0</v>
      </c>
      <c r="BE263" s="325">
        <f>SUM(BE256:BE262)</f>
        <v>0</v>
      </c>
    </row>
    <row r="264" spans="1:80">
      <c r="A264" s="282" t="s">
        <v>97</v>
      </c>
      <c r="B264" s="283" t="s">
        <v>435</v>
      </c>
      <c r="C264" s="284" t="s">
        <v>436</v>
      </c>
      <c r="D264" s="285"/>
      <c r="E264" s="286"/>
      <c r="F264" s="286"/>
      <c r="G264" s="287"/>
      <c r="H264" s="288"/>
      <c r="I264" s="289"/>
      <c r="J264" s="290"/>
      <c r="K264" s="291"/>
      <c r="O264" s="292">
        <v>1</v>
      </c>
    </row>
    <row r="265" spans="1:80">
      <c r="A265" s="293">
        <v>83</v>
      </c>
      <c r="B265" s="294" t="s">
        <v>438</v>
      </c>
      <c r="C265" s="295" t="s">
        <v>504</v>
      </c>
      <c r="D265" s="296" t="s">
        <v>98</v>
      </c>
      <c r="E265" s="297">
        <v>3</v>
      </c>
      <c r="F265" s="297">
        <v>0</v>
      </c>
      <c r="G265" s="298">
        <f>E265*F265</f>
        <v>0</v>
      </c>
      <c r="H265" s="299">
        <v>2.0000000000000001E-4</v>
      </c>
      <c r="I265" s="300">
        <f>E265*H265</f>
        <v>6.0000000000000006E-4</v>
      </c>
      <c r="J265" s="299">
        <v>0</v>
      </c>
      <c r="K265" s="300">
        <f>E265*J265</f>
        <v>0</v>
      </c>
      <c r="O265" s="292">
        <v>2</v>
      </c>
      <c r="AA265" s="261">
        <v>1</v>
      </c>
      <c r="AB265" s="261">
        <v>7</v>
      </c>
      <c r="AC265" s="261">
        <v>7</v>
      </c>
      <c r="AZ265" s="261">
        <v>2</v>
      </c>
      <c r="BA265" s="261">
        <f>IF(AZ265=1,G265,0)</f>
        <v>0</v>
      </c>
      <c r="BB265" s="261">
        <f>IF(AZ265=2,G265,0)</f>
        <v>0</v>
      </c>
      <c r="BC265" s="261">
        <f>IF(AZ265=3,G265,0)</f>
        <v>0</v>
      </c>
      <c r="BD265" s="261">
        <f>IF(AZ265=4,G265,0)</f>
        <v>0</v>
      </c>
      <c r="BE265" s="261">
        <f>IF(AZ265=5,G265,0)</f>
        <v>0</v>
      </c>
      <c r="CA265" s="292">
        <v>1</v>
      </c>
      <c r="CB265" s="292">
        <v>7</v>
      </c>
    </row>
    <row r="266" spans="1:80">
      <c r="A266" s="293">
        <v>84</v>
      </c>
      <c r="B266" s="294" t="s">
        <v>650</v>
      </c>
      <c r="C266" s="295" t="s">
        <v>900</v>
      </c>
      <c r="D266" s="296" t="s">
        <v>98</v>
      </c>
      <c r="E266" s="297">
        <v>1</v>
      </c>
      <c r="F266" s="297">
        <v>0</v>
      </c>
      <c r="G266" s="298">
        <f>E266*F266</f>
        <v>0</v>
      </c>
      <c r="H266" s="299">
        <v>2.0000000000000001E-4</v>
      </c>
      <c r="I266" s="300">
        <f>E266*H266</f>
        <v>2.0000000000000001E-4</v>
      </c>
      <c r="J266" s="299">
        <v>0</v>
      </c>
      <c r="K266" s="300">
        <f>E266*J266</f>
        <v>0</v>
      </c>
      <c r="O266" s="292">
        <v>2</v>
      </c>
      <c r="AA266" s="261">
        <v>1</v>
      </c>
      <c r="AB266" s="261">
        <v>7</v>
      </c>
      <c r="AC266" s="261">
        <v>7</v>
      </c>
      <c r="AZ266" s="261">
        <v>2</v>
      </c>
      <c r="BA266" s="261">
        <f>IF(AZ266=1,G266,0)</f>
        <v>0</v>
      </c>
      <c r="BB266" s="261">
        <f>IF(AZ266=2,G266,0)</f>
        <v>0</v>
      </c>
      <c r="BC266" s="261">
        <f>IF(AZ266=3,G266,0)</f>
        <v>0</v>
      </c>
      <c r="BD266" s="261">
        <f>IF(AZ266=4,G266,0)</f>
        <v>0</v>
      </c>
      <c r="BE266" s="261">
        <f>IF(AZ266=5,G266,0)</f>
        <v>0</v>
      </c>
      <c r="CA266" s="292">
        <v>1</v>
      </c>
      <c r="CB266" s="292">
        <v>7</v>
      </c>
    </row>
    <row r="267" spans="1:80">
      <c r="A267" s="316"/>
      <c r="B267" s="317" t="s">
        <v>99</v>
      </c>
      <c r="C267" s="318" t="s">
        <v>437</v>
      </c>
      <c r="D267" s="319"/>
      <c r="E267" s="320"/>
      <c r="F267" s="321"/>
      <c r="G267" s="322">
        <f>SUM(G264:G266)</f>
        <v>0</v>
      </c>
      <c r="H267" s="323"/>
      <c r="I267" s="324">
        <f>SUM(I264:I266)</f>
        <v>8.0000000000000004E-4</v>
      </c>
      <c r="J267" s="323"/>
      <c r="K267" s="324">
        <f>SUM(K264:K266)</f>
        <v>0</v>
      </c>
      <c r="O267" s="292">
        <v>4</v>
      </c>
      <c r="BA267" s="325">
        <f>SUM(BA264:BA266)</f>
        <v>0</v>
      </c>
      <c r="BB267" s="325">
        <f>SUM(BB264:BB266)</f>
        <v>0</v>
      </c>
      <c r="BC267" s="325">
        <f>SUM(BC264:BC266)</f>
        <v>0</v>
      </c>
      <c r="BD267" s="325">
        <f>SUM(BD264:BD266)</f>
        <v>0</v>
      </c>
      <c r="BE267" s="325">
        <f>SUM(BE264:BE266)</f>
        <v>0</v>
      </c>
    </row>
    <row r="268" spans="1:80">
      <c r="A268" s="282" t="s">
        <v>97</v>
      </c>
      <c r="B268" s="283" t="s">
        <v>440</v>
      </c>
      <c r="C268" s="284" t="s">
        <v>441</v>
      </c>
      <c r="D268" s="285"/>
      <c r="E268" s="286"/>
      <c r="F268" s="286"/>
      <c r="G268" s="287"/>
      <c r="H268" s="288"/>
      <c r="I268" s="289"/>
      <c r="J268" s="290"/>
      <c r="K268" s="291"/>
      <c r="O268" s="292">
        <v>1</v>
      </c>
    </row>
    <row r="269" spans="1:80">
      <c r="A269" s="293">
        <v>85</v>
      </c>
      <c r="B269" s="294" t="s">
        <v>901</v>
      </c>
      <c r="C269" s="295" t="s">
        <v>902</v>
      </c>
      <c r="D269" s="296" t="s">
        <v>445</v>
      </c>
      <c r="E269" s="297">
        <v>1</v>
      </c>
      <c r="F269" s="297">
        <v>0</v>
      </c>
      <c r="G269" s="298">
        <f>E269*F269</f>
        <v>0</v>
      </c>
      <c r="H269" s="299">
        <v>0</v>
      </c>
      <c r="I269" s="300">
        <f>E269*H269</f>
        <v>0</v>
      </c>
      <c r="J269" s="299">
        <v>0</v>
      </c>
      <c r="K269" s="300">
        <f>E269*J269</f>
        <v>0</v>
      </c>
      <c r="O269" s="292">
        <v>2</v>
      </c>
      <c r="AA269" s="261">
        <v>1</v>
      </c>
      <c r="AB269" s="261">
        <v>9</v>
      </c>
      <c r="AC269" s="261">
        <v>9</v>
      </c>
      <c r="AZ269" s="261">
        <v>4</v>
      </c>
      <c r="BA269" s="261">
        <f>IF(AZ269=1,G269,0)</f>
        <v>0</v>
      </c>
      <c r="BB269" s="261">
        <f>IF(AZ269=2,G269,0)</f>
        <v>0</v>
      </c>
      <c r="BC269" s="261">
        <f>IF(AZ269=3,G269,0)</f>
        <v>0</v>
      </c>
      <c r="BD269" s="261">
        <f>IF(AZ269=4,G269,0)</f>
        <v>0</v>
      </c>
      <c r="BE269" s="261">
        <f>IF(AZ269=5,G269,0)</f>
        <v>0</v>
      </c>
      <c r="CA269" s="292">
        <v>1</v>
      </c>
      <c r="CB269" s="292">
        <v>9</v>
      </c>
    </row>
    <row r="270" spans="1:80">
      <c r="A270" s="316"/>
      <c r="B270" s="317" t="s">
        <v>99</v>
      </c>
      <c r="C270" s="318" t="s">
        <v>442</v>
      </c>
      <c r="D270" s="319"/>
      <c r="E270" s="320"/>
      <c r="F270" s="321"/>
      <c r="G270" s="322">
        <f>SUM(G268:G269)</f>
        <v>0</v>
      </c>
      <c r="H270" s="323"/>
      <c r="I270" s="324">
        <f>SUM(I268:I269)</f>
        <v>0</v>
      </c>
      <c r="J270" s="323"/>
      <c r="K270" s="324">
        <f>SUM(K268:K269)</f>
        <v>0</v>
      </c>
      <c r="O270" s="292">
        <v>4</v>
      </c>
      <c r="BA270" s="325">
        <f>SUM(BA268:BA269)</f>
        <v>0</v>
      </c>
      <c r="BB270" s="325">
        <f>SUM(BB268:BB269)</f>
        <v>0</v>
      </c>
      <c r="BC270" s="325">
        <f>SUM(BC268:BC269)</f>
        <v>0</v>
      </c>
      <c r="BD270" s="325">
        <f>SUM(BD268:BD269)</f>
        <v>0</v>
      </c>
      <c r="BE270" s="325">
        <f>SUM(BE268:BE269)</f>
        <v>0</v>
      </c>
    </row>
    <row r="271" spans="1:80">
      <c r="A271" s="282" t="s">
        <v>97</v>
      </c>
      <c r="B271" s="283" t="s">
        <v>447</v>
      </c>
      <c r="C271" s="284" t="s">
        <v>448</v>
      </c>
      <c r="D271" s="285"/>
      <c r="E271" s="286"/>
      <c r="F271" s="286"/>
      <c r="G271" s="287"/>
      <c r="H271" s="288"/>
      <c r="I271" s="289"/>
      <c r="J271" s="290"/>
      <c r="K271" s="291"/>
      <c r="O271" s="292">
        <v>1</v>
      </c>
    </row>
    <row r="272" spans="1:80">
      <c r="A272" s="293">
        <v>86</v>
      </c>
      <c r="B272" s="294" t="s">
        <v>450</v>
      </c>
      <c r="C272" s="295" t="s">
        <v>451</v>
      </c>
      <c r="D272" s="296" t="s">
        <v>324</v>
      </c>
      <c r="E272" s="297">
        <v>10.22785</v>
      </c>
      <c r="F272" s="297">
        <v>0</v>
      </c>
      <c r="G272" s="298">
        <f>E272*F272</f>
        <v>0</v>
      </c>
      <c r="H272" s="299">
        <v>0</v>
      </c>
      <c r="I272" s="300">
        <f>E272*H272</f>
        <v>0</v>
      </c>
      <c r="J272" s="299"/>
      <c r="K272" s="300">
        <f>E272*J272</f>
        <v>0</v>
      </c>
      <c r="O272" s="292">
        <v>2</v>
      </c>
      <c r="AA272" s="261">
        <v>8</v>
      </c>
      <c r="AB272" s="261">
        <v>0</v>
      </c>
      <c r="AC272" s="261">
        <v>3</v>
      </c>
      <c r="AZ272" s="261">
        <v>1</v>
      </c>
      <c r="BA272" s="261">
        <f>IF(AZ272=1,G272,0)</f>
        <v>0</v>
      </c>
      <c r="BB272" s="261">
        <f>IF(AZ272=2,G272,0)</f>
        <v>0</v>
      </c>
      <c r="BC272" s="261">
        <f>IF(AZ272=3,G272,0)</f>
        <v>0</v>
      </c>
      <c r="BD272" s="261">
        <f>IF(AZ272=4,G272,0)</f>
        <v>0</v>
      </c>
      <c r="BE272" s="261">
        <f>IF(AZ272=5,G272,0)</f>
        <v>0</v>
      </c>
      <c r="CA272" s="292">
        <v>8</v>
      </c>
      <c r="CB272" s="292">
        <v>0</v>
      </c>
    </row>
    <row r="273" spans="1:80">
      <c r="A273" s="293">
        <v>87</v>
      </c>
      <c r="B273" s="294" t="s">
        <v>452</v>
      </c>
      <c r="C273" s="295" t="s">
        <v>453</v>
      </c>
      <c r="D273" s="296" t="s">
        <v>324</v>
      </c>
      <c r="E273" s="297">
        <v>92.050650000000005</v>
      </c>
      <c r="F273" s="297">
        <v>0</v>
      </c>
      <c r="G273" s="298">
        <f>E273*F273</f>
        <v>0</v>
      </c>
      <c r="H273" s="299">
        <v>0</v>
      </c>
      <c r="I273" s="300">
        <f>E273*H273</f>
        <v>0</v>
      </c>
      <c r="J273" s="299"/>
      <c r="K273" s="300">
        <f>E273*J273</f>
        <v>0</v>
      </c>
      <c r="O273" s="292">
        <v>2</v>
      </c>
      <c r="AA273" s="261">
        <v>8</v>
      </c>
      <c r="AB273" s="261">
        <v>0</v>
      </c>
      <c r="AC273" s="261">
        <v>3</v>
      </c>
      <c r="AZ273" s="261">
        <v>1</v>
      </c>
      <c r="BA273" s="261">
        <f>IF(AZ273=1,G273,0)</f>
        <v>0</v>
      </c>
      <c r="BB273" s="261">
        <f>IF(AZ273=2,G273,0)</f>
        <v>0</v>
      </c>
      <c r="BC273" s="261">
        <f>IF(AZ273=3,G273,0)</f>
        <v>0</v>
      </c>
      <c r="BD273" s="261">
        <f>IF(AZ273=4,G273,0)</f>
        <v>0</v>
      </c>
      <c r="BE273" s="261">
        <f>IF(AZ273=5,G273,0)</f>
        <v>0</v>
      </c>
      <c r="CA273" s="292">
        <v>8</v>
      </c>
      <c r="CB273" s="292">
        <v>0</v>
      </c>
    </row>
    <row r="274" spans="1:80">
      <c r="A274" s="301"/>
      <c r="B274" s="302"/>
      <c r="C274" s="303"/>
      <c r="D274" s="304"/>
      <c r="E274" s="304"/>
      <c r="F274" s="304"/>
      <c r="G274" s="305"/>
      <c r="I274" s="306"/>
      <c r="K274" s="306"/>
      <c r="L274" s="307"/>
      <c r="O274" s="292">
        <v>3</v>
      </c>
    </row>
    <row r="275" spans="1:80">
      <c r="A275" s="293">
        <v>88</v>
      </c>
      <c r="B275" s="294" t="s">
        <v>454</v>
      </c>
      <c r="C275" s="295" t="s">
        <v>455</v>
      </c>
      <c r="D275" s="296" t="s">
        <v>324</v>
      </c>
      <c r="E275" s="297">
        <v>10.22785</v>
      </c>
      <c r="F275" s="297">
        <v>0</v>
      </c>
      <c r="G275" s="298">
        <f>E275*F275</f>
        <v>0</v>
      </c>
      <c r="H275" s="299">
        <v>0</v>
      </c>
      <c r="I275" s="300">
        <f>E275*H275</f>
        <v>0</v>
      </c>
      <c r="J275" s="299"/>
      <c r="K275" s="300">
        <f>E275*J275</f>
        <v>0</v>
      </c>
      <c r="O275" s="292">
        <v>2</v>
      </c>
      <c r="AA275" s="261">
        <v>8</v>
      </c>
      <c r="AB275" s="261">
        <v>0</v>
      </c>
      <c r="AC275" s="261">
        <v>3</v>
      </c>
      <c r="AZ275" s="261">
        <v>1</v>
      </c>
      <c r="BA275" s="261">
        <f>IF(AZ275=1,G275,0)</f>
        <v>0</v>
      </c>
      <c r="BB275" s="261">
        <f>IF(AZ275=2,G275,0)</f>
        <v>0</v>
      </c>
      <c r="BC275" s="261">
        <f>IF(AZ275=3,G275,0)</f>
        <v>0</v>
      </c>
      <c r="BD275" s="261">
        <f>IF(AZ275=4,G275,0)</f>
        <v>0</v>
      </c>
      <c r="BE275" s="261">
        <f>IF(AZ275=5,G275,0)</f>
        <v>0</v>
      </c>
      <c r="CA275" s="292">
        <v>8</v>
      </c>
      <c r="CB275" s="292">
        <v>0</v>
      </c>
    </row>
    <row r="276" spans="1:80">
      <c r="A276" s="316"/>
      <c r="B276" s="317" t="s">
        <v>99</v>
      </c>
      <c r="C276" s="318" t="s">
        <v>449</v>
      </c>
      <c r="D276" s="319"/>
      <c r="E276" s="320"/>
      <c r="F276" s="321"/>
      <c r="G276" s="322">
        <f>SUM(G271:G275)</f>
        <v>0</v>
      </c>
      <c r="H276" s="323"/>
      <c r="I276" s="324">
        <f>SUM(I271:I275)</f>
        <v>0</v>
      </c>
      <c r="J276" s="323"/>
      <c r="K276" s="324">
        <f>SUM(K271:K275)</f>
        <v>0</v>
      </c>
      <c r="O276" s="292">
        <v>4</v>
      </c>
      <c r="BA276" s="325">
        <f>SUM(BA271:BA275)</f>
        <v>0</v>
      </c>
      <c r="BB276" s="325">
        <f>SUM(BB271:BB275)</f>
        <v>0</v>
      </c>
      <c r="BC276" s="325">
        <f>SUM(BC271:BC275)</f>
        <v>0</v>
      </c>
      <c r="BD276" s="325">
        <f>SUM(BD271:BD275)</f>
        <v>0</v>
      </c>
      <c r="BE276" s="325">
        <f>SUM(BE271:BE275)</f>
        <v>0</v>
      </c>
    </row>
    <row r="277" spans="1:80">
      <c r="E277" s="261"/>
    </row>
    <row r="278" spans="1:80">
      <c r="E278" s="261"/>
    </row>
    <row r="279" spans="1:80">
      <c r="E279" s="261"/>
    </row>
    <row r="280" spans="1:80">
      <c r="E280" s="261"/>
    </row>
    <row r="281" spans="1:80">
      <c r="E281" s="261"/>
    </row>
    <row r="282" spans="1:80">
      <c r="E282" s="261"/>
    </row>
    <row r="283" spans="1:80">
      <c r="E283" s="261"/>
    </row>
    <row r="284" spans="1:80">
      <c r="E284" s="261"/>
    </row>
    <row r="285" spans="1:80">
      <c r="E285" s="261"/>
    </row>
    <row r="286" spans="1:80">
      <c r="E286" s="261"/>
    </row>
    <row r="287" spans="1:80">
      <c r="E287" s="261"/>
    </row>
    <row r="288" spans="1:80">
      <c r="E288" s="261"/>
    </row>
    <row r="289" spans="1:7">
      <c r="E289" s="261"/>
    </row>
    <row r="290" spans="1:7">
      <c r="E290" s="261"/>
    </row>
    <row r="291" spans="1:7">
      <c r="E291" s="261"/>
    </row>
    <row r="292" spans="1:7">
      <c r="E292" s="261"/>
    </row>
    <row r="293" spans="1:7">
      <c r="E293" s="261"/>
    </row>
    <row r="294" spans="1:7">
      <c r="E294" s="261"/>
    </row>
    <row r="295" spans="1:7">
      <c r="E295" s="261"/>
    </row>
    <row r="296" spans="1:7">
      <c r="E296" s="261"/>
    </row>
    <row r="297" spans="1:7">
      <c r="E297" s="261"/>
    </row>
    <row r="298" spans="1:7">
      <c r="E298" s="261"/>
    </row>
    <row r="299" spans="1:7">
      <c r="E299" s="261"/>
    </row>
    <row r="300" spans="1:7">
      <c r="A300" s="315"/>
      <c r="B300" s="315"/>
      <c r="C300" s="315"/>
      <c r="D300" s="315"/>
      <c r="E300" s="315"/>
      <c r="F300" s="315"/>
      <c r="G300" s="315"/>
    </row>
    <row r="301" spans="1:7">
      <c r="A301" s="315"/>
      <c r="B301" s="315"/>
      <c r="C301" s="315"/>
      <c r="D301" s="315"/>
      <c r="E301" s="315"/>
      <c r="F301" s="315"/>
      <c r="G301" s="315"/>
    </row>
    <row r="302" spans="1:7">
      <c r="A302" s="315"/>
      <c r="B302" s="315"/>
      <c r="C302" s="315"/>
      <c r="D302" s="315"/>
      <c r="E302" s="315"/>
      <c r="F302" s="315"/>
      <c r="G302" s="315"/>
    </row>
    <row r="303" spans="1:7">
      <c r="A303" s="315"/>
      <c r="B303" s="315"/>
      <c r="C303" s="315"/>
      <c r="D303" s="315"/>
      <c r="E303" s="315"/>
      <c r="F303" s="315"/>
      <c r="G303" s="315"/>
    </row>
    <row r="304" spans="1:7">
      <c r="E304" s="261"/>
    </row>
    <row r="305" spans="5:5">
      <c r="E305" s="261"/>
    </row>
    <row r="306" spans="5:5">
      <c r="E306" s="261"/>
    </row>
    <row r="307" spans="5:5">
      <c r="E307" s="261"/>
    </row>
    <row r="308" spans="5:5">
      <c r="E308" s="261"/>
    </row>
    <row r="309" spans="5:5">
      <c r="E309" s="261"/>
    </row>
    <row r="310" spans="5:5">
      <c r="E310" s="261"/>
    </row>
    <row r="311" spans="5:5">
      <c r="E311" s="261"/>
    </row>
    <row r="312" spans="5:5">
      <c r="E312" s="261"/>
    </row>
    <row r="313" spans="5:5">
      <c r="E313" s="261"/>
    </row>
    <row r="314" spans="5:5">
      <c r="E314" s="261"/>
    </row>
    <row r="315" spans="5:5">
      <c r="E315" s="261"/>
    </row>
    <row r="316" spans="5:5">
      <c r="E316" s="261"/>
    </row>
    <row r="317" spans="5:5">
      <c r="E317" s="261"/>
    </row>
    <row r="318" spans="5:5">
      <c r="E318" s="261"/>
    </row>
    <row r="319" spans="5:5">
      <c r="E319" s="261"/>
    </row>
    <row r="320" spans="5:5">
      <c r="E320" s="261"/>
    </row>
    <row r="321" spans="1:7">
      <c r="E321" s="261"/>
    </row>
    <row r="322" spans="1:7">
      <c r="E322" s="261"/>
    </row>
    <row r="323" spans="1:7">
      <c r="E323" s="261"/>
    </row>
    <row r="324" spans="1:7">
      <c r="E324" s="261"/>
    </row>
    <row r="325" spans="1:7">
      <c r="E325" s="261"/>
    </row>
    <row r="326" spans="1:7">
      <c r="E326" s="261"/>
    </row>
    <row r="327" spans="1:7">
      <c r="E327" s="261"/>
    </row>
    <row r="328" spans="1:7">
      <c r="E328" s="261"/>
    </row>
    <row r="329" spans="1:7">
      <c r="E329" s="261"/>
    </row>
    <row r="330" spans="1:7">
      <c r="E330" s="261"/>
    </row>
    <row r="331" spans="1:7">
      <c r="E331" s="261"/>
    </row>
    <row r="332" spans="1:7">
      <c r="E332" s="261"/>
    </row>
    <row r="333" spans="1:7">
      <c r="E333" s="261"/>
    </row>
    <row r="334" spans="1:7">
      <c r="E334" s="261"/>
    </row>
    <row r="335" spans="1:7">
      <c r="A335" s="326"/>
      <c r="B335" s="326"/>
    </row>
    <row r="336" spans="1:7">
      <c r="A336" s="315"/>
      <c r="B336" s="315"/>
      <c r="C336" s="327"/>
      <c r="D336" s="327"/>
      <c r="E336" s="328"/>
      <c r="F336" s="327"/>
      <c r="G336" s="329"/>
    </row>
    <row r="337" spans="1:7">
      <c r="A337" s="330"/>
      <c r="B337" s="330"/>
      <c r="C337" s="315"/>
      <c r="D337" s="315"/>
      <c r="E337" s="331"/>
      <c r="F337" s="315"/>
      <c r="G337" s="315"/>
    </row>
    <row r="338" spans="1:7">
      <c r="A338" s="315"/>
      <c r="B338" s="315"/>
      <c r="C338" s="315"/>
      <c r="D338" s="315"/>
      <c r="E338" s="331"/>
      <c r="F338" s="315"/>
      <c r="G338" s="315"/>
    </row>
    <row r="339" spans="1:7">
      <c r="A339" s="315"/>
      <c r="B339" s="315"/>
      <c r="C339" s="315"/>
      <c r="D339" s="315"/>
      <c r="E339" s="331"/>
      <c r="F339" s="315"/>
      <c r="G339" s="315"/>
    </row>
    <row r="340" spans="1:7">
      <c r="A340" s="315"/>
      <c r="B340" s="315"/>
      <c r="C340" s="315"/>
      <c r="D340" s="315"/>
      <c r="E340" s="331"/>
      <c r="F340" s="315"/>
      <c r="G340" s="315"/>
    </row>
    <row r="341" spans="1:7">
      <c r="A341" s="315"/>
      <c r="B341" s="315"/>
      <c r="C341" s="315"/>
      <c r="D341" s="315"/>
      <c r="E341" s="331"/>
      <c r="F341" s="315"/>
      <c r="G341" s="315"/>
    </row>
    <row r="342" spans="1:7">
      <c r="A342" s="315"/>
      <c r="B342" s="315"/>
      <c r="C342" s="315"/>
      <c r="D342" s="315"/>
      <c r="E342" s="331"/>
      <c r="F342" s="315"/>
      <c r="G342" s="315"/>
    </row>
    <row r="343" spans="1:7">
      <c r="A343" s="315"/>
      <c r="B343" s="315"/>
      <c r="C343" s="315"/>
      <c r="D343" s="315"/>
      <c r="E343" s="331"/>
      <c r="F343" s="315"/>
      <c r="G343" s="315"/>
    </row>
    <row r="344" spans="1:7">
      <c r="A344" s="315"/>
      <c r="B344" s="315"/>
      <c r="C344" s="315"/>
      <c r="D344" s="315"/>
      <c r="E344" s="331"/>
      <c r="F344" s="315"/>
      <c r="G344" s="315"/>
    </row>
    <row r="345" spans="1:7">
      <c r="A345" s="315"/>
      <c r="B345" s="315"/>
      <c r="C345" s="315"/>
      <c r="D345" s="315"/>
      <c r="E345" s="331"/>
      <c r="F345" s="315"/>
      <c r="G345" s="315"/>
    </row>
    <row r="346" spans="1:7">
      <c r="A346" s="315"/>
      <c r="B346" s="315"/>
      <c r="C346" s="315"/>
      <c r="D346" s="315"/>
      <c r="E346" s="331"/>
      <c r="F346" s="315"/>
      <c r="G346" s="315"/>
    </row>
    <row r="347" spans="1:7">
      <c r="A347" s="315"/>
      <c r="B347" s="315"/>
      <c r="C347" s="315"/>
      <c r="D347" s="315"/>
      <c r="E347" s="331"/>
      <c r="F347" s="315"/>
      <c r="G347" s="315"/>
    </row>
    <row r="348" spans="1:7">
      <c r="A348" s="315"/>
      <c r="B348" s="315"/>
      <c r="C348" s="315"/>
      <c r="D348" s="315"/>
      <c r="E348" s="331"/>
      <c r="F348" s="315"/>
      <c r="G348" s="315"/>
    </row>
    <row r="349" spans="1:7">
      <c r="A349" s="315"/>
      <c r="B349" s="315"/>
      <c r="C349" s="315"/>
      <c r="D349" s="315"/>
      <c r="E349" s="331"/>
      <c r="F349" s="315"/>
      <c r="G349" s="315"/>
    </row>
  </sheetData>
  <mergeCells count="132">
    <mergeCell ref="C274:G274"/>
    <mergeCell ref="C258:G258"/>
    <mergeCell ref="C259:D259"/>
    <mergeCell ref="C261:D261"/>
    <mergeCell ref="C241:G241"/>
    <mergeCell ref="C244:G244"/>
    <mergeCell ref="C246:G246"/>
    <mergeCell ref="C247:G247"/>
    <mergeCell ref="C248:D248"/>
    <mergeCell ref="C234:G234"/>
    <mergeCell ref="C220:D220"/>
    <mergeCell ref="C222:G222"/>
    <mergeCell ref="C224:D224"/>
    <mergeCell ref="C225:D225"/>
    <mergeCell ref="C227:D227"/>
    <mergeCell ref="C229:D229"/>
    <mergeCell ref="C208:G208"/>
    <mergeCell ref="C211:D211"/>
    <mergeCell ref="C212:D212"/>
    <mergeCell ref="C213:D213"/>
    <mergeCell ref="C214:D214"/>
    <mergeCell ref="C216:G216"/>
    <mergeCell ref="C217:D217"/>
    <mergeCell ref="C219:G219"/>
    <mergeCell ref="C199:G199"/>
    <mergeCell ref="C203:D203"/>
    <mergeCell ref="C204:D204"/>
    <mergeCell ref="C184:G184"/>
    <mergeCell ref="C185:D185"/>
    <mergeCell ref="C186:D186"/>
    <mergeCell ref="C189:D189"/>
    <mergeCell ref="C191:D191"/>
    <mergeCell ref="C193:G193"/>
    <mergeCell ref="C194:D194"/>
    <mergeCell ref="C195:D195"/>
    <mergeCell ref="C173:G173"/>
    <mergeCell ref="C174:D174"/>
    <mergeCell ref="C180:G180"/>
    <mergeCell ref="C161:G161"/>
    <mergeCell ref="C165:G165"/>
    <mergeCell ref="C166:D166"/>
    <mergeCell ref="C168:G168"/>
    <mergeCell ref="C169:D169"/>
    <mergeCell ref="C171:G171"/>
    <mergeCell ref="C144:D144"/>
    <mergeCell ref="C146:D146"/>
    <mergeCell ref="C149:G149"/>
    <mergeCell ref="C150:D150"/>
    <mergeCell ref="C154:G154"/>
    <mergeCell ref="C155:D155"/>
    <mergeCell ref="C157:D157"/>
    <mergeCell ref="C132:G132"/>
    <mergeCell ref="C133:D133"/>
    <mergeCell ref="C135:D135"/>
    <mergeCell ref="C137:G137"/>
    <mergeCell ref="C138:D138"/>
    <mergeCell ref="C140:G140"/>
    <mergeCell ref="C141:D141"/>
    <mergeCell ref="C143:G143"/>
    <mergeCell ref="C126:G126"/>
    <mergeCell ref="C127:D127"/>
    <mergeCell ref="C128:D128"/>
    <mergeCell ref="C106:D106"/>
    <mergeCell ref="C107:D107"/>
    <mergeCell ref="C112:D112"/>
    <mergeCell ref="C115:G115"/>
    <mergeCell ref="C117:D117"/>
    <mergeCell ref="C119:D119"/>
    <mergeCell ref="C98:D98"/>
    <mergeCell ref="C99:D99"/>
    <mergeCell ref="C100:D100"/>
    <mergeCell ref="C101:D101"/>
    <mergeCell ref="C102:D102"/>
    <mergeCell ref="C103:D103"/>
    <mergeCell ref="C104:D104"/>
    <mergeCell ref="C105:D105"/>
    <mergeCell ref="C86:D86"/>
    <mergeCell ref="C87:D87"/>
    <mergeCell ref="C89:D89"/>
    <mergeCell ref="C90:D90"/>
    <mergeCell ref="C91:D91"/>
    <mergeCell ref="C92:D92"/>
    <mergeCell ref="C93:D93"/>
    <mergeCell ref="C72:D72"/>
    <mergeCell ref="C75:D75"/>
    <mergeCell ref="C79:D79"/>
    <mergeCell ref="C66:D66"/>
    <mergeCell ref="C67:D67"/>
    <mergeCell ref="C68:D68"/>
    <mergeCell ref="C69:D69"/>
    <mergeCell ref="C70:D70"/>
    <mergeCell ref="C71:D71"/>
    <mergeCell ref="C58:D58"/>
    <mergeCell ref="C59:D59"/>
    <mergeCell ref="C60:D60"/>
    <mergeCell ref="C61:D61"/>
    <mergeCell ref="C62:D62"/>
    <mergeCell ref="C65:D65"/>
    <mergeCell ref="C52:G52"/>
    <mergeCell ref="C53:G53"/>
    <mergeCell ref="C54:G54"/>
    <mergeCell ref="C55:D55"/>
    <mergeCell ref="C56:D56"/>
    <mergeCell ref="C57:D57"/>
    <mergeCell ref="C45:D45"/>
    <mergeCell ref="C46:D46"/>
    <mergeCell ref="C47:D47"/>
    <mergeCell ref="C48:D48"/>
    <mergeCell ref="C49:D49"/>
    <mergeCell ref="C51:G51"/>
    <mergeCell ref="C35:G35"/>
    <mergeCell ref="C36:D36"/>
    <mergeCell ref="C38:G38"/>
    <mergeCell ref="C39:D39"/>
    <mergeCell ref="C41:G41"/>
    <mergeCell ref="C42:D42"/>
    <mergeCell ref="C43:D43"/>
    <mergeCell ref="C44:D44"/>
    <mergeCell ref="C18:D18"/>
    <mergeCell ref="C22:G22"/>
    <mergeCell ref="C23:G23"/>
    <mergeCell ref="C24:D24"/>
    <mergeCell ref="C28:D28"/>
    <mergeCell ref="C30:D30"/>
    <mergeCell ref="A1:G1"/>
    <mergeCell ref="A3:B3"/>
    <mergeCell ref="A4:B4"/>
    <mergeCell ref="E4:G4"/>
    <mergeCell ref="C10:G10"/>
    <mergeCell ref="C11:D11"/>
    <mergeCell ref="C15:G15"/>
    <mergeCell ref="C17:G17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sheetPr codeName="List30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100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102</v>
      </c>
      <c r="D2" s="105" t="s">
        <v>905</v>
      </c>
      <c r="E2" s="106"/>
      <c r="F2" s="107" t="s">
        <v>33</v>
      </c>
      <c r="G2" s="108"/>
    </row>
    <row r="3" spans="1:57" ht="3" hidden="1" customHeight="1">
      <c r="A3" s="109"/>
      <c r="B3" s="110"/>
      <c r="C3" s="111"/>
      <c r="D3" s="111"/>
      <c r="E3" s="112"/>
      <c r="F3" s="113"/>
      <c r="G3" s="114"/>
    </row>
    <row r="4" spans="1:57" ht="12" customHeight="1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>
      <c r="A5" s="117" t="s">
        <v>904</v>
      </c>
      <c r="B5" s="118"/>
      <c r="C5" s="119" t="s">
        <v>905</v>
      </c>
      <c r="D5" s="120"/>
      <c r="E5" s="118"/>
      <c r="F5" s="113" t="s">
        <v>36</v>
      </c>
      <c r="G5" s="114"/>
    </row>
    <row r="6" spans="1:57" ht="12.95" customHeight="1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>
      <c r="A7" s="124" t="s">
        <v>102</v>
      </c>
      <c r="B7" s="125"/>
      <c r="C7" s="126" t="s">
        <v>103</v>
      </c>
      <c r="D7" s="127"/>
      <c r="E7" s="127"/>
      <c r="F7" s="128" t="s">
        <v>39</v>
      </c>
      <c r="G7" s="122">
        <f>IF(G6=0,,ROUND((F30+F32)/G6,1))</f>
        <v>0</v>
      </c>
    </row>
    <row r="8" spans="1:57">
      <c r="A8" s="129" t="s">
        <v>40</v>
      </c>
      <c r="B8" s="113"/>
      <c r="C8" s="130" t="s">
        <v>166</v>
      </c>
      <c r="D8" s="130"/>
      <c r="E8" s="131"/>
      <c r="F8" s="132" t="s">
        <v>41</v>
      </c>
      <c r="G8" s="133"/>
      <c r="H8" s="134"/>
      <c r="I8" s="135"/>
    </row>
    <row r="9" spans="1:57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>
      <c r="A10" s="129" t="s">
        <v>43</v>
      </c>
      <c r="B10" s="113"/>
      <c r="C10" s="130" t="s">
        <v>165</v>
      </c>
      <c r="D10" s="130"/>
      <c r="E10" s="130"/>
      <c r="F10" s="138"/>
      <c r="G10" s="139"/>
      <c r="H10" s="140"/>
    </row>
    <row r="11" spans="1:57" ht="13.5" customHeight="1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>
      <c r="A15" s="157"/>
      <c r="B15" s="158" t="s">
        <v>51</v>
      </c>
      <c r="C15" s="159">
        <f>'SO 09 42-2019 Rek'!E29</f>
        <v>0</v>
      </c>
      <c r="D15" s="160" t="str">
        <f>'SO 09 42-2019 Rek'!A34</f>
        <v>Ztížené výrobní podmínky</v>
      </c>
      <c r="E15" s="161"/>
      <c r="F15" s="162"/>
      <c r="G15" s="159">
        <f>'SO 09 42-2019 Rek'!I34</f>
        <v>0</v>
      </c>
    </row>
    <row r="16" spans="1:57" ht="15.95" customHeight="1">
      <c r="A16" s="157" t="s">
        <v>52</v>
      </c>
      <c r="B16" s="158" t="s">
        <v>53</v>
      </c>
      <c r="C16" s="159">
        <f>'SO 09 42-2019 Rek'!F29</f>
        <v>0</v>
      </c>
      <c r="D16" s="109" t="str">
        <f>'SO 09 42-2019 Rek'!A35</f>
        <v>Oborová přirážka</v>
      </c>
      <c r="E16" s="163"/>
      <c r="F16" s="164"/>
      <c r="G16" s="159">
        <f>'SO 09 42-2019 Rek'!I35</f>
        <v>0</v>
      </c>
    </row>
    <row r="17" spans="1:7" ht="15.95" customHeight="1">
      <c r="A17" s="157" t="s">
        <v>54</v>
      </c>
      <c r="B17" s="158" t="s">
        <v>55</v>
      </c>
      <c r="C17" s="159">
        <f>'SO 09 42-2019 Rek'!H29</f>
        <v>0</v>
      </c>
      <c r="D17" s="109" t="str">
        <f>'SO 09 42-2019 Rek'!A36</f>
        <v>Přesun stavebních kapacit</v>
      </c>
      <c r="E17" s="163"/>
      <c r="F17" s="164"/>
      <c r="G17" s="159">
        <f>'SO 09 42-2019 Rek'!I36</f>
        <v>0</v>
      </c>
    </row>
    <row r="18" spans="1:7" ht="15.95" customHeight="1">
      <c r="A18" s="165" t="s">
        <v>56</v>
      </c>
      <c r="B18" s="166" t="s">
        <v>57</v>
      </c>
      <c r="C18" s="159">
        <f>'SO 09 42-2019 Rek'!G29</f>
        <v>0</v>
      </c>
      <c r="D18" s="109" t="str">
        <f>'SO 09 42-2019 Rek'!A37</f>
        <v>Mimostaveništní doprava</v>
      </c>
      <c r="E18" s="163"/>
      <c r="F18" s="164"/>
      <c r="G18" s="159">
        <f>'SO 09 42-2019 Rek'!I37</f>
        <v>0</v>
      </c>
    </row>
    <row r="19" spans="1:7" ht="15.95" customHeight="1">
      <c r="A19" s="167" t="s">
        <v>58</v>
      </c>
      <c r="B19" s="158"/>
      <c r="C19" s="159">
        <f>SUM(C15:C18)</f>
        <v>0</v>
      </c>
      <c r="D19" s="109" t="str">
        <f>'SO 09 42-2019 Rek'!A38</f>
        <v>Zařízení staveniště</v>
      </c>
      <c r="E19" s="163"/>
      <c r="F19" s="164"/>
      <c r="G19" s="159">
        <f>'SO 09 42-2019 Rek'!I38</f>
        <v>0</v>
      </c>
    </row>
    <row r="20" spans="1:7" ht="15.95" customHeight="1">
      <c r="A20" s="167"/>
      <c r="B20" s="158"/>
      <c r="C20" s="159"/>
      <c r="D20" s="109" t="str">
        <f>'SO 09 42-2019 Rek'!A39</f>
        <v>Provoz investora</v>
      </c>
      <c r="E20" s="163"/>
      <c r="F20" s="164"/>
      <c r="G20" s="159">
        <f>'SO 09 42-2019 Rek'!I39</f>
        <v>0</v>
      </c>
    </row>
    <row r="21" spans="1:7" ht="15.95" customHeight="1">
      <c r="A21" s="167" t="s">
        <v>29</v>
      </c>
      <c r="B21" s="158"/>
      <c r="C21" s="159">
        <f>'SO 09 42-2019 Rek'!I29</f>
        <v>0</v>
      </c>
      <c r="D21" s="109" t="str">
        <f>'SO 09 42-2019 Rek'!A40</f>
        <v>Kompletační činnost (IČD)</v>
      </c>
      <c r="E21" s="163"/>
      <c r="F21" s="164"/>
      <c r="G21" s="159">
        <f>'SO 09 42-2019 Rek'!I40</f>
        <v>0</v>
      </c>
    </row>
    <row r="22" spans="1:7" ht="15.95" customHeight="1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'SO 09 42-2019 Rek'!H42</f>
        <v>0</v>
      </c>
    </row>
    <row r="24" spans="1:7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>
      <c r="A27" s="168"/>
      <c r="B27" s="184"/>
      <c r="C27" s="180"/>
      <c r="D27" s="137"/>
      <c r="F27" s="181"/>
      <c r="G27" s="182"/>
    </row>
    <row r="28" spans="1:7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>
      <c r="A29" s="168"/>
      <c r="B29" s="137"/>
      <c r="C29" s="186"/>
      <c r="D29" s="187"/>
      <c r="E29" s="186"/>
      <c r="F29" s="137"/>
      <c r="G29" s="182"/>
    </row>
    <row r="30" spans="1:7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31"/>
  <dimension ref="A1:BE73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>
      <c r="A1" s="205" t="s">
        <v>2</v>
      </c>
      <c r="B1" s="206"/>
      <c r="C1" s="207" t="s">
        <v>104</v>
      </c>
      <c r="D1" s="208"/>
      <c r="E1" s="209"/>
      <c r="F1" s="208"/>
      <c r="G1" s="210" t="s">
        <v>75</v>
      </c>
      <c r="H1" s="211" t="s">
        <v>102</v>
      </c>
      <c r="I1" s="212"/>
    </row>
    <row r="2" spans="1:57" ht="13.5" thickBot="1">
      <c r="A2" s="213" t="s">
        <v>76</v>
      </c>
      <c r="B2" s="214"/>
      <c r="C2" s="215" t="s">
        <v>107</v>
      </c>
      <c r="D2" s="216"/>
      <c r="E2" s="217"/>
      <c r="F2" s="216"/>
      <c r="G2" s="218" t="s">
        <v>106</v>
      </c>
      <c r="H2" s="219"/>
      <c r="I2" s="220"/>
    </row>
    <row r="3" spans="1:57" ht="13.5" thickTop="1">
      <c r="F3" s="137"/>
    </row>
    <row r="4" spans="1:57" ht="19.5" customHeight="1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57" ht="13.5" thickBot="1"/>
    <row r="6" spans="1:57" s="137" customFormat="1" ht="13.5" thickBot="1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57" s="137" customFormat="1">
      <c r="A7" s="332" t="str">
        <f>'SO 00 42-2019 Pol'!B7</f>
        <v>00</v>
      </c>
      <c r="B7" s="70" t="str">
        <f>'SO 00 42-2019 Pol'!C7</f>
        <v>Ostatní náklady</v>
      </c>
      <c r="D7" s="230"/>
      <c r="E7" s="333">
        <f>'SO 00 42-2019 Pol'!BA31</f>
        <v>0</v>
      </c>
      <c r="F7" s="334">
        <f>'SO 00 42-2019 Pol'!BB31</f>
        <v>0</v>
      </c>
      <c r="G7" s="334">
        <f>'SO 00 42-2019 Pol'!BC31</f>
        <v>0</v>
      </c>
      <c r="H7" s="334">
        <f>'SO 00 42-2019 Pol'!BD31</f>
        <v>0</v>
      </c>
      <c r="I7" s="335">
        <f>'SO 00 42-2019 Pol'!BE31</f>
        <v>0</v>
      </c>
    </row>
    <row r="8" spans="1:57" s="137" customFormat="1" ht="13.5" thickBot="1">
      <c r="A8" s="332" t="str">
        <f>'SO 00 42-2019 Pol'!B32</f>
        <v>000</v>
      </c>
      <c r="B8" s="70" t="str">
        <f>'SO 00 42-2019 Pol'!C32</f>
        <v>Vedlejší náklady</v>
      </c>
      <c r="D8" s="230"/>
      <c r="E8" s="333">
        <f>'SO 00 42-2019 Pol'!BA38</f>
        <v>0</v>
      </c>
      <c r="F8" s="334">
        <f>'SO 00 42-2019 Pol'!BB38</f>
        <v>0</v>
      </c>
      <c r="G8" s="334">
        <f>'SO 00 42-2019 Pol'!BC38</f>
        <v>0</v>
      </c>
      <c r="H8" s="334">
        <f>'SO 00 42-2019 Pol'!BD38</f>
        <v>0</v>
      </c>
      <c r="I8" s="335">
        <f>'SO 00 42-2019 Pol'!BE38</f>
        <v>0</v>
      </c>
    </row>
    <row r="9" spans="1:57" s="14" customFormat="1" ht="13.5" thickBot="1">
      <c r="A9" s="231"/>
      <c r="B9" s="232" t="s">
        <v>79</v>
      </c>
      <c r="C9" s="232"/>
      <c r="D9" s="233"/>
      <c r="E9" s="234">
        <f>SUM(E7:E8)</f>
        <v>0</v>
      </c>
      <c r="F9" s="235">
        <f>SUM(F7:F8)</f>
        <v>0</v>
      </c>
      <c r="G9" s="235">
        <f>SUM(G7:G8)</f>
        <v>0</v>
      </c>
      <c r="H9" s="235">
        <f>SUM(H7:H8)</f>
        <v>0</v>
      </c>
      <c r="I9" s="236">
        <f>SUM(I7:I8)</f>
        <v>0</v>
      </c>
    </row>
    <row r="10" spans="1:57">
      <c r="A10" s="137"/>
      <c r="B10" s="137"/>
      <c r="C10" s="137"/>
      <c r="D10" s="137"/>
      <c r="E10" s="137"/>
      <c r="F10" s="137"/>
      <c r="G10" s="137"/>
      <c r="H10" s="137"/>
      <c r="I10" s="137"/>
    </row>
    <row r="11" spans="1:57" ht="19.5" customHeight="1">
      <c r="A11" s="222" t="s">
        <v>80</v>
      </c>
      <c r="B11" s="222"/>
      <c r="C11" s="222"/>
      <c r="D11" s="222"/>
      <c r="E11" s="222"/>
      <c r="F11" s="222"/>
      <c r="G11" s="237"/>
      <c r="H11" s="222"/>
      <c r="I11" s="222"/>
      <c r="BA11" s="143"/>
      <c r="BB11" s="143"/>
      <c r="BC11" s="143"/>
      <c r="BD11" s="143"/>
      <c r="BE11" s="143"/>
    </row>
    <row r="12" spans="1:57" ht="13.5" thickBot="1"/>
    <row r="13" spans="1:57">
      <c r="A13" s="175" t="s">
        <v>81</v>
      </c>
      <c r="B13" s="176"/>
      <c r="C13" s="176"/>
      <c r="D13" s="238"/>
      <c r="E13" s="239" t="s">
        <v>82</v>
      </c>
      <c r="F13" s="240" t="s">
        <v>12</v>
      </c>
      <c r="G13" s="241" t="s">
        <v>83</v>
      </c>
      <c r="H13" s="242"/>
      <c r="I13" s="243" t="s">
        <v>82</v>
      </c>
    </row>
    <row r="14" spans="1:57">
      <c r="A14" s="167" t="s">
        <v>157</v>
      </c>
      <c r="B14" s="158"/>
      <c r="C14" s="158"/>
      <c r="D14" s="244"/>
      <c r="E14" s="245"/>
      <c r="F14" s="246"/>
      <c r="G14" s="247">
        <v>0</v>
      </c>
      <c r="H14" s="248"/>
      <c r="I14" s="249">
        <f>E14+F14*G14/100</f>
        <v>0</v>
      </c>
      <c r="BA14" s="1">
        <v>0</v>
      </c>
    </row>
    <row r="15" spans="1:57">
      <c r="A15" s="167" t="s">
        <v>158</v>
      </c>
      <c r="B15" s="158"/>
      <c r="C15" s="158"/>
      <c r="D15" s="244"/>
      <c r="E15" s="245"/>
      <c r="F15" s="246"/>
      <c r="G15" s="247">
        <v>0</v>
      </c>
      <c r="H15" s="248"/>
      <c r="I15" s="249">
        <f>E15+F15*G15/100</f>
        <v>0</v>
      </c>
      <c r="BA15" s="1">
        <v>0</v>
      </c>
    </row>
    <row r="16" spans="1:57">
      <c r="A16" s="167" t="s">
        <v>159</v>
      </c>
      <c r="B16" s="158"/>
      <c r="C16" s="158"/>
      <c r="D16" s="244"/>
      <c r="E16" s="245"/>
      <c r="F16" s="246"/>
      <c r="G16" s="247">
        <v>0</v>
      </c>
      <c r="H16" s="248"/>
      <c r="I16" s="249">
        <f>E16+F16*G16/100</f>
        <v>0</v>
      </c>
      <c r="BA16" s="1">
        <v>0</v>
      </c>
    </row>
    <row r="17" spans="1:53">
      <c r="A17" s="167" t="s">
        <v>160</v>
      </c>
      <c r="B17" s="158"/>
      <c r="C17" s="158"/>
      <c r="D17" s="244"/>
      <c r="E17" s="245"/>
      <c r="F17" s="246"/>
      <c r="G17" s="247">
        <v>0</v>
      </c>
      <c r="H17" s="248"/>
      <c r="I17" s="249">
        <f>E17+F17*G17/100</f>
        <v>0</v>
      </c>
      <c r="BA17" s="1">
        <v>0</v>
      </c>
    </row>
    <row r="18" spans="1:53">
      <c r="A18" s="167" t="s">
        <v>161</v>
      </c>
      <c r="B18" s="158"/>
      <c r="C18" s="158"/>
      <c r="D18" s="244"/>
      <c r="E18" s="245"/>
      <c r="F18" s="246"/>
      <c r="G18" s="247">
        <v>0</v>
      </c>
      <c r="H18" s="248"/>
      <c r="I18" s="249">
        <f>E18+F18*G18/100</f>
        <v>0</v>
      </c>
      <c r="BA18" s="1">
        <v>1</v>
      </c>
    </row>
    <row r="19" spans="1:53">
      <c r="A19" s="167" t="s">
        <v>162</v>
      </c>
      <c r="B19" s="158"/>
      <c r="C19" s="158"/>
      <c r="D19" s="244"/>
      <c r="E19" s="245"/>
      <c r="F19" s="246"/>
      <c r="G19" s="247">
        <v>0</v>
      </c>
      <c r="H19" s="248"/>
      <c r="I19" s="249">
        <f>E19+F19*G19/100</f>
        <v>0</v>
      </c>
      <c r="BA19" s="1">
        <v>1</v>
      </c>
    </row>
    <row r="20" spans="1:53">
      <c r="A20" s="167" t="s">
        <v>163</v>
      </c>
      <c r="B20" s="158"/>
      <c r="C20" s="158"/>
      <c r="D20" s="244"/>
      <c r="E20" s="245"/>
      <c r="F20" s="246"/>
      <c r="G20" s="247">
        <v>0</v>
      </c>
      <c r="H20" s="248"/>
      <c r="I20" s="249">
        <f>E20+F20*G20/100</f>
        <v>0</v>
      </c>
      <c r="BA20" s="1">
        <v>2</v>
      </c>
    </row>
    <row r="21" spans="1:53">
      <c r="A21" s="167" t="s">
        <v>164</v>
      </c>
      <c r="B21" s="158"/>
      <c r="C21" s="158"/>
      <c r="D21" s="244"/>
      <c r="E21" s="245"/>
      <c r="F21" s="246"/>
      <c r="G21" s="247">
        <v>0</v>
      </c>
      <c r="H21" s="248"/>
      <c r="I21" s="249">
        <f>E21+F21*G21/100</f>
        <v>0</v>
      </c>
      <c r="BA21" s="1">
        <v>2</v>
      </c>
    </row>
    <row r="22" spans="1:53" ht="13.5" thickBot="1">
      <c r="A22" s="250"/>
      <c r="B22" s="251" t="s">
        <v>84</v>
      </c>
      <c r="C22" s="252"/>
      <c r="D22" s="253"/>
      <c r="E22" s="254"/>
      <c r="F22" s="255"/>
      <c r="G22" s="255"/>
      <c r="H22" s="256">
        <f>SUM(I14:I21)</f>
        <v>0</v>
      </c>
      <c r="I22" s="257"/>
    </row>
    <row r="24" spans="1:53">
      <c r="B24" s="14"/>
      <c r="F24" s="258"/>
      <c r="G24" s="259"/>
      <c r="H24" s="259"/>
      <c r="I24" s="54"/>
    </row>
    <row r="25" spans="1:53">
      <c r="F25" s="258"/>
      <c r="G25" s="259"/>
      <c r="H25" s="259"/>
      <c r="I25" s="54"/>
    </row>
    <row r="26" spans="1:53">
      <c r="F26" s="258"/>
      <c r="G26" s="259"/>
      <c r="H26" s="259"/>
      <c r="I26" s="54"/>
    </row>
    <row r="27" spans="1:53">
      <c r="F27" s="258"/>
      <c r="G27" s="259"/>
      <c r="H27" s="259"/>
      <c r="I27" s="54"/>
    </row>
    <row r="28" spans="1:53">
      <c r="F28" s="258"/>
      <c r="G28" s="259"/>
      <c r="H28" s="259"/>
      <c r="I28" s="54"/>
    </row>
    <row r="29" spans="1:53">
      <c r="F29" s="258"/>
      <c r="G29" s="259"/>
      <c r="H29" s="259"/>
      <c r="I29" s="54"/>
    </row>
    <row r="30" spans="1:53">
      <c r="F30" s="258"/>
      <c r="G30" s="259"/>
      <c r="H30" s="259"/>
      <c r="I30" s="54"/>
    </row>
    <row r="31" spans="1:53">
      <c r="F31" s="258"/>
      <c r="G31" s="259"/>
      <c r="H31" s="259"/>
      <c r="I31" s="54"/>
    </row>
    <row r="32" spans="1:53">
      <c r="F32" s="258"/>
      <c r="G32" s="259"/>
      <c r="H32" s="259"/>
      <c r="I32" s="54"/>
    </row>
    <row r="33" spans="6:9">
      <c r="F33" s="258"/>
      <c r="G33" s="259"/>
      <c r="H33" s="259"/>
      <c r="I33" s="54"/>
    </row>
    <row r="34" spans="6:9">
      <c r="F34" s="258"/>
      <c r="G34" s="259"/>
      <c r="H34" s="259"/>
      <c r="I34" s="54"/>
    </row>
    <row r="35" spans="6:9">
      <c r="F35" s="258"/>
      <c r="G35" s="259"/>
      <c r="H35" s="259"/>
      <c r="I35" s="54"/>
    </row>
    <row r="36" spans="6:9">
      <c r="F36" s="258"/>
      <c r="G36" s="259"/>
      <c r="H36" s="259"/>
      <c r="I36" s="54"/>
    </row>
    <row r="37" spans="6:9">
      <c r="F37" s="258"/>
      <c r="G37" s="259"/>
      <c r="H37" s="259"/>
      <c r="I37" s="54"/>
    </row>
    <row r="38" spans="6:9">
      <c r="F38" s="258"/>
      <c r="G38" s="259"/>
      <c r="H38" s="259"/>
      <c r="I38" s="54"/>
    </row>
    <row r="39" spans="6:9">
      <c r="F39" s="258"/>
      <c r="G39" s="259"/>
      <c r="H39" s="259"/>
      <c r="I39" s="54"/>
    </row>
    <row r="40" spans="6:9">
      <c r="F40" s="258"/>
      <c r="G40" s="259"/>
      <c r="H40" s="259"/>
      <c r="I40" s="54"/>
    </row>
    <row r="41" spans="6:9">
      <c r="F41" s="258"/>
      <c r="G41" s="259"/>
      <c r="H41" s="259"/>
      <c r="I41" s="54"/>
    </row>
    <row r="42" spans="6:9">
      <c r="F42" s="258"/>
      <c r="G42" s="259"/>
      <c r="H42" s="259"/>
      <c r="I42" s="54"/>
    </row>
    <row r="43" spans="6:9">
      <c r="F43" s="258"/>
      <c r="G43" s="259"/>
      <c r="H43" s="259"/>
      <c r="I43" s="54"/>
    </row>
    <row r="44" spans="6:9">
      <c r="F44" s="258"/>
      <c r="G44" s="259"/>
      <c r="H44" s="259"/>
      <c r="I44" s="54"/>
    </row>
    <row r="45" spans="6:9">
      <c r="F45" s="258"/>
      <c r="G45" s="259"/>
      <c r="H45" s="259"/>
      <c r="I45" s="54"/>
    </row>
    <row r="46" spans="6:9">
      <c r="F46" s="258"/>
      <c r="G46" s="259"/>
      <c r="H46" s="259"/>
      <c r="I46" s="54"/>
    </row>
    <row r="47" spans="6:9">
      <c r="F47" s="258"/>
      <c r="G47" s="259"/>
      <c r="H47" s="259"/>
      <c r="I47" s="54"/>
    </row>
    <row r="48" spans="6:9">
      <c r="F48" s="258"/>
      <c r="G48" s="259"/>
      <c r="H48" s="259"/>
      <c r="I48" s="54"/>
    </row>
    <row r="49" spans="6:9">
      <c r="F49" s="258"/>
      <c r="G49" s="259"/>
      <c r="H49" s="259"/>
      <c r="I49" s="54"/>
    </row>
    <row r="50" spans="6:9">
      <c r="F50" s="258"/>
      <c r="G50" s="259"/>
      <c r="H50" s="259"/>
      <c r="I50" s="54"/>
    </row>
    <row r="51" spans="6:9">
      <c r="F51" s="258"/>
      <c r="G51" s="259"/>
      <c r="H51" s="259"/>
      <c r="I51" s="54"/>
    </row>
    <row r="52" spans="6:9">
      <c r="F52" s="258"/>
      <c r="G52" s="259"/>
      <c r="H52" s="259"/>
      <c r="I52" s="54"/>
    </row>
    <row r="53" spans="6:9">
      <c r="F53" s="258"/>
      <c r="G53" s="259"/>
      <c r="H53" s="259"/>
      <c r="I53" s="54"/>
    </row>
    <row r="54" spans="6:9">
      <c r="F54" s="258"/>
      <c r="G54" s="259"/>
      <c r="H54" s="259"/>
      <c r="I54" s="54"/>
    </row>
    <row r="55" spans="6:9">
      <c r="F55" s="258"/>
      <c r="G55" s="259"/>
      <c r="H55" s="259"/>
      <c r="I55" s="54"/>
    </row>
    <row r="56" spans="6:9">
      <c r="F56" s="258"/>
      <c r="G56" s="259"/>
      <c r="H56" s="259"/>
      <c r="I56" s="54"/>
    </row>
    <row r="57" spans="6:9">
      <c r="F57" s="258"/>
      <c r="G57" s="259"/>
      <c r="H57" s="259"/>
      <c r="I57" s="54"/>
    </row>
    <row r="58" spans="6:9">
      <c r="F58" s="258"/>
      <c r="G58" s="259"/>
      <c r="H58" s="259"/>
      <c r="I58" s="54"/>
    </row>
    <row r="59" spans="6:9">
      <c r="F59" s="258"/>
      <c r="G59" s="259"/>
      <c r="H59" s="259"/>
      <c r="I59" s="54"/>
    </row>
    <row r="60" spans="6:9">
      <c r="F60" s="258"/>
      <c r="G60" s="259"/>
      <c r="H60" s="259"/>
      <c r="I60" s="54"/>
    </row>
    <row r="61" spans="6:9">
      <c r="F61" s="258"/>
      <c r="G61" s="259"/>
      <c r="H61" s="259"/>
      <c r="I61" s="54"/>
    </row>
    <row r="62" spans="6:9">
      <c r="F62" s="258"/>
      <c r="G62" s="259"/>
      <c r="H62" s="259"/>
      <c r="I62" s="54"/>
    </row>
    <row r="63" spans="6:9">
      <c r="F63" s="258"/>
      <c r="G63" s="259"/>
      <c r="H63" s="259"/>
      <c r="I63" s="54"/>
    </row>
    <row r="64" spans="6:9">
      <c r="F64" s="258"/>
      <c r="G64" s="259"/>
      <c r="H64" s="259"/>
      <c r="I64" s="54"/>
    </row>
    <row r="65" spans="6:9">
      <c r="F65" s="258"/>
      <c r="G65" s="259"/>
      <c r="H65" s="259"/>
      <c r="I65" s="54"/>
    </row>
    <row r="66" spans="6:9">
      <c r="F66" s="258"/>
      <c r="G66" s="259"/>
      <c r="H66" s="259"/>
      <c r="I66" s="54"/>
    </row>
    <row r="67" spans="6:9">
      <c r="F67" s="258"/>
      <c r="G67" s="259"/>
      <c r="H67" s="259"/>
      <c r="I67" s="54"/>
    </row>
    <row r="68" spans="6:9">
      <c r="F68" s="258"/>
      <c r="G68" s="259"/>
      <c r="H68" s="259"/>
      <c r="I68" s="54"/>
    </row>
    <row r="69" spans="6:9">
      <c r="F69" s="258"/>
      <c r="G69" s="259"/>
      <c r="H69" s="259"/>
      <c r="I69" s="54"/>
    </row>
    <row r="70" spans="6:9">
      <c r="F70" s="258"/>
      <c r="G70" s="259"/>
      <c r="H70" s="259"/>
      <c r="I70" s="54"/>
    </row>
    <row r="71" spans="6:9">
      <c r="F71" s="258"/>
      <c r="G71" s="259"/>
      <c r="H71" s="259"/>
      <c r="I71" s="54"/>
    </row>
    <row r="72" spans="6:9">
      <c r="F72" s="258"/>
      <c r="G72" s="259"/>
      <c r="H72" s="259"/>
      <c r="I72" s="54"/>
    </row>
    <row r="73" spans="6:9">
      <c r="F73" s="258"/>
      <c r="G73" s="259"/>
      <c r="H73" s="259"/>
      <c r="I73" s="54"/>
    </row>
  </sheetData>
  <mergeCells count="4">
    <mergeCell ref="A1:B1"/>
    <mergeCell ref="A2:B2"/>
    <mergeCell ref="G2:I2"/>
    <mergeCell ref="H22:I2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sheetPr codeName="List40"/>
  <dimension ref="A1:BE93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05" t="s">
        <v>2</v>
      </c>
      <c r="B1" s="206"/>
      <c r="C1" s="207" t="s">
        <v>104</v>
      </c>
      <c r="D1" s="208"/>
      <c r="E1" s="209"/>
      <c r="F1" s="208"/>
      <c r="G1" s="210" t="s">
        <v>75</v>
      </c>
      <c r="H1" s="211" t="s">
        <v>102</v>
      </c>
      <c r="I1" s="212"/>
    </row>
    <row r="2" spans="1:9" ht="13.5" thickBot="1">
      <c r="A2" s="213" t="s">
        <v>76</v>
      </c>
      <c r="B2" s="214"/>
      <c r="C2" s="215" t="s">
        <v>906</v>
      </c>
      <c r="D2" s="216"/>
      <c r="E2" s="217"/>
      <c r="F2" s="216"/>
      <c r="G2" s="218" t="s">
        <v>905</v>
      </c>
      <c r="H2" s="219"/>
      <c r="I2" s="220"/>
    </row>
    <row r="3" spans="1:9" ht="13.5" thickTop="1">
      <c r="F3" s="137"/>
    </row>
    <row r="4" spans="1:9" ht="19.5" customHeight="1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9" ht="13.5" thickBot="1"/>
    <row r="6" spans="1:9" s="137" customFormat="1" ht="13.5" thickBot="1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9" s="137" customFormat="1">
      <c r="A7" s="332" t="str">
        <f>'SO 09 42-2019 Pol'!B7</f>
        <v>11</v>
      </c>
      <c r="B7" s="70" t="str">
        <f>'SO 09 42-2019 Pol'!C7</f>
        <v>Přípravné a přidružené práce</v>
      </c>
      <c r="D7" s="230"/>
      <c r="E7" s="333">
        <f>'SO 09 42-2019 Pol'!BA17</f>
        <v>0</v>
      </c>
      <c r="F7" s="334">
        <f>'SO 09 42-2019 Pol'!BB17</f>
        <v>0</v>
      </c>
      <c r="G7" s="334">
        <f>'SO 09 42-2019 Pol'!BC17</f>
        <v>0</v>
      </c>
      <c r="H7" s="334">
        <f>'SO 09 42-2019 Pol'!BD17</f>
        <v>0</v>
      </c>
      <c r="I7" s="335">
        <f>'SO 09 42-2019 Pol'!BE17</f>
        <v>0</v>
      </c>
    </row>
    <row r="8" spans="1:9" s="137" customFormat="1">
      <c r="A8" s="332" t="str">
        <f>'SO 09 42-2019 Pol'!B18</f>
        <v>12</v>
      </c>
      <c r="B8" s="70" t="str">
        <f>'SO 09 42-2019 Pol'!C18</f>
        <v>Odkopávky a prokopávky</v>
      </c>
      <c r="D8" s="230"/>
      <c r="E8" s="333">
        <f>'SO 09 42-2019 Pol'!BA21</f>
        <v>0</v>
      </c>
      <c r="F8" s="334">
        <f>'SO 09 42-2019 Pol'!BB21</f>
        <v>0</v>
      </c>
      <c r="G8" s="334">
        <f>'SO 09 42-2019 Pol'!BC21</f>
        <v>0</v>
      </c>
      <c r="H8" s="334">
        <f>'SO 09 42-2019 Pol'!BD21</f>
        <v>0</v>
      </c>
      <c r="I8" s="335">
        <f>'SO 09 42-2019 Pol'!BE21</f>
        <v>0</v>
      </c>
    </row>
    <row r="9" spans="1:9" s="137" customFormat="1">
      <c r="A9" s="332" t="str">
        <f>'SO 09 42-2019 Pol'!B22</f>
        <v>13</v>
      </c>
      <c r="B9" s="70" t="str">
        <f>'SO 09 42-2019 Pol'!C22</f>
        <v>Hloubené vykopávky</v>
      </c>
      <c r="D9" s="230"/>
      <c r="E9" s="333">
        <f>'SO 09 42-2019 Pol'!BA59</f>
        <v>0</v>
      </c>
      <c r="F9" s="334">
        <f>'SO 09 42-2019 Pol'!BB59</f>
        <v>0</v>
      </c>
      <c r="G9" s="334">
        <f>'SO 09 42-2019 Pol'!BC59</f>
        <v>0</v>
      </c>
      <c r="H9" s="334">
        <f>'SO 09 42-2019 Pol'!BD59</f>
        <v>0</v>
      </c>
      <c r="I9" s="335">
        <f>'SO 09 42-2019 Pol'!BE59</f>
        <v>0</v>
      </c>
    </row>
    <row r="10" spans="1:9" s="137" customFormat="1">
      <c r="A10" s="332" t="str">
        <f>'SO 09 42-2019 Pol'!B60</f>
        <v>15</v>
      </c>
      <c r="B10" s="70" t="str">
        <f>'SO 09 42-2019 Pol'!C60</f>
        <v>Roubení</v>
      </c>
      <c r="D10" s="230"/>
      <c r="E10" s="333">
        <f>'SO 09 42-2019 Pol'!BA67</f>
        <v>0</v>
      </c>
      <c r="F10" s="334">
        <f>'SO 09 42-2019 Pol'!BB67</f>
        <v>0</v>
      </c>
      <c r="G10" s="334">
        <f>'SO 09 42-2019 Pol'!BC67</f>
        <v>0</v>
      </c>
      <c r="H10" s="334">
        <f>'SO 09 42-2019 Pol'!BD67</f>
        <v>0</v>
      </c>
      <c r="I10" s="335">
        <f>'SO 09 42-2019 Pol'!BE67</f>
        <v>0</v>
      </c>
    </row>
    <row r="11" spans="1:9" s="137" customFormat="1">
      <c r="A11" s="332" t="str">
        <f>'SO 09 42-2019 Pol'!B68</f>
        <v>16</v>
      </c>
      <c r="B11" s="70" t="str">
        <f>'SO 09 42-2019 Pol'!C68</f>
        <v>Přemístění výkopku</v>
      </c>
      <c r="D11" s="230"/>
      <c r="E11" s="333">
        <f>'SO 09 42-2019 Pol'!BA75</f>
        <v>0</v>
      </c>
      <c r="F11" s="334">
        <f>'SO 09 42-2019 Pol'!BB75</f>
        <v>0</v>
      </c>
      <c r="G11" s="334">
        <f>'SO 09 42-2019 Pol'!BC75</f>
        <v>0</v>
      </c>
      <c r="H11" s="334">
        <f>'SO 09 42-2019 Pol'!BD75</f>
        <v>0</v>
      </c>
      <c r="I11" s="335">
        <f>'SO 09 42-2019 Pol'!BE75</f>
        <v>0</v>
      </c>
    </row>
    <row r="12" spans="1:9" s="137" customFormat="1">
      <c r="A12" s="332" t="str">
        <f>'SO 09 42-2019 Pol'!B76</f>
        <v>17</v>
      </c>
      <c r="B12" s="70" t="str">
        <f>'SO 09 42-2019 Pol'!C76</f>
        <v>Konstrukce ze zemin</v>
      </c>
      <c r="D12" s="230"/>
      <c r="E12" s="333">
        <f>'SO 09 42-2019 Pol'!BA87</f>
        <v>0</v>
      </c>
      <c r="F12" s="334">
        <f>'SO 09 42-2019 Pol'!BB87</f>
        <v>0</v>
      </c>
      <c r="G12" s="334">
        <f>'SO 09 42-2019 Pol'!BC87</f>
        <v>0</v>
      </c>
      <c r="H12" s="334">
        <f>'SO 09 42-2019 Pol'!BD87</f>
        <v>0</v>
      </c>
      <c r="I12" s="335">
        <f>'SO 09 42-2019 Pol'!BE87</f>
        <v>0</v>
      </c>
    </row>
    <row r="13" spans="1:9" s="137" customFormat="1">
      <c r="A13" s="332" t="str">
        <f>'SO 09 42-2019 Pol'!B88</f>
        <v>18</v>
      </c>
      <c r="B13" s="70" t="str">
        <f>'SO 09 42-2019 Pol'!C88</f>
        <v>Povrchové úpravy terénu</v>
      </c>
      <c r="D13" s="230"/>
      <c r="E13" s="333">
        <f>'SO 09 42-2019 Pol'!BA99</f>
        <v>0</v>
      </c>
      <c r="F13" s="334">
        <f>'SO 09 42-2019 Pol'!BB99</f>
        <v>0</v>
      </c>
      <c r="G13" s="334">
        <f>'SO 09 42-2019 Pol'!BC99</f>
        <v>0</v>
      </c>
      <c r="H13" s="334">
        <f>'SO 09 42-2019 Pol'!BD99</f>
        <v>0</v>
      </c>
      <c r="I13" s="335">
        <f>'SO 09 42-2019 Pol'!BE99</f>
        <v>0</v>
      </c>
    </row>
    <row r="14" spans="1:9" s="137" customFormat="1">
      <c r="A14" s="332" t="str">
        <f>'SO 09 42-2019 Pol'!B100</f>
        <v>19</v>
      </c>
      <c r="B14" s="70" t="str">
        <f>'SO 09 42-2019 Pol'!C100</f>
        <v>Hloubení pro podzemní stěny a doly</v>
      </c>
      <c r="D14" s="230"/>
      <c r="E14" s="333">
        <f>'SO 09 42-2019 Pol'!BA102</f>
        <v>0</v>
      </c>
      <c r="F14" s="334">
        <f>'SO 09 42-2019 Pol'!BB102</f>
        <v>0</v>
      </c>
      <c r="G14" s="334">
        <f>'SO 09 42-2019 Pol'!BC102</f>
        <v>0</v>
      </c>
      <c r="H14" s="334">
        <f>'SO 09 42-2019 Pol'!BD102</f>
        <v>0</v>
      </c>
      <c r="I14" s="335">
        <f>'SO 09 42-2019 Pol'!BE102</f>
        <v>0</v>
      </c>
    </row>
    <row r="15" spans="1:9" s="137" customFormat="1">
      <c r="A15" s="332" t="str">
        <f>'SO 09 42-2019 Pol'!B103</f>
        <v>21</v>
      </c>
      <c r="B15" s="70" t="str">
        <f>'SO 09 42-2019 Pol'!C103</f>
        <v>Úprava podloží a základ.spáry</v>
      </c>
      <c r="D15" s="230"/>
      <c r="E15" s="333">
        <f>'SO 09 42-2019 Pol'!BA107</f>
        <v>0</v>
      </c>
      <c r="F15" s="334">
        <f>'SO 09 42-2019 Pol'!BB107</f>
        <v>0</v>
      </c>
      <c r="G15" s="334">
        <f>'SO 09 42-2019 Pol'!BC107</f>
        <v>0</v>
      </c>
      <c r="H15" s="334">
        <f>'SO 09 42-2019 Pol'!BD107</f>
        <v>0</v>
      </c>
      <c r="I15" s="335">
        <f>'SO 09 42-2019 Pol'!BE107</f>
        <v>0</v>
      </c>
    </row>
    <row r="16" spans="1:9" s="137" customFormat="1">
      <c r="A16" s="332" t="str">
        <f>'SO 09 42-2019 Pol'!B108</f>
        <v>27</v>
      </c>
      <c r="B16" s="70" t="str">
        <f>'SO 09 42-2019 Pol'!C108</f>
        <v>Základy</v>
      </c>
      <c r="D16" s="230"/>
      <c r="E16" s="333">
        <f>'SO 09 42-2019 Pol'!BA120</f>
        <v>0</v>
      </c>
      <c r="F16" s="334">
        <f>'SO 09 42-2019 Pol'!BB120</f>
        <v>0</v>
      </c>
      <c r="G16" s="334">
        <f>'SO 09 42-2019 Pol'!BC120</f>
        <v>0</v>
      </c>
      <c r="H16" s="334">
        <f>'SO 09 42-2019 Pol'!BD120</f>
        <v>0</v>
      </c>
      <c r="I16" s="335">
        <f>'SO 09 42-2019 Pol'!BE120</f>
        <v>0</v>
      </c>
    </row>
    <row r="17" spans="1:57" s="137" customFormat="1">
      <c r="A17" s="332" t="str">
        <f>'SO 09 42-2019 Pol'!B121</f>
        <v>38</v>
      </c>
      <c r="B17" s="70" t="str">
        <f>'SO 09 42-2019 Pol'!C121</f>
        <v>Kompletní konstrukce</v>
      </c>
      <c r="D17" s="230"/>
      <c r="E17" s="333">
        <f>'SO 09 42-2019 Pol'!BA125</f>
        <v>0</v>
      </c>
      <c r="F17" s="334">
        <f>'SO 09 42-2019 Pol'!BB125</f>
        <v>0</v>
      </c>
      <c r="G17" s="334">
        <f>'SO 09 42-2019 Pol'!BC125</f>
        <v>0</v>
      </c>
      <c r="H17" s="334">
        <f>'SO 09 42-2019 Pol'!BD125</f>
        <v>0</v>
      </c>
      <c r="I17" s="335">
        <f>'SO 09 42-2019 Pol'!BE125</f>
        <v>0</v>
      </c>
    </row>
    <row r="18" spans="1:57" s="137" customFormat="1">
      <c r="A18" s="332" t="str">
        <f>'SO 09 42-2019 Pol'!B126</f>
        <v>56</v>
      </c>
      <c r="B18" s="70" t="str">
        <f>'SO 09 42-2019 Pol'!C126</f>
        <v>Podkladní vrstvy komunikací a zpevněných ploch</v>
      </c>
      <c r="D18" s="230"/>
      <c r="E18" s="333">
        <f>'SO 09 42-2019 Pol'!BA130</f>
        <v>0</v>
      </c>
      <c r="F18" s="334">
        <f>'SO 09 42-2019 Pol'!BB130</f>
        <v>0</v>
      </c>
      <c r="G18" s="334">
        <f>'SO 09 42-2019 Pol'!BC130</f>
        <v>0</v>
      </c>
      <c r="H18" s="334">
        <f>'SO 09 42-2019 Pol'!BD130</f>
        <v>0</v>
      </c>
      <c r="I18" s="335">
        <f>'SO 09 42-2019 Pol'!BE130</f>
        <v>0</v>
      </c>
    </row>
    <row r="19" spans="1:57" s="137" customFormat="1">
      <c r="A19" s="332" t="str">
        <f>'SO 09 42-2019 Pol'!B131</f>
        <v>59</v>
      </c>
      <c r="B19" s="70" t="str">
        <f>'SO 09 42-2019 Pol'!C131</f>
        <v>Dlažby a předlažby komunikací</v>
      </c>
      <c r="D19" s="230"/>
      <c r="E19" s="333">
        <f>'SO 09 42-2019 Pol'!BA138</f>
        <v>0</v>
      </c>
      <c r="F19" s="334">
        <f>'SO 09 42-2019 Pol'!BB138</f>
        <v>0</v>
      </c>
      <c r="G19" s="334">
        <f>'SO 09 42-2019 Pol'!BC138</f>
        <v>0</v>
      </c>
      <c r="H19" s="334">
        <f>'SO 09 42-2019 Pol'!BD138</f>
        <v>0</v>
      </c>
      <c r="I19" s="335">
        <f>'SO 09 42-2019 Pol'!BE138</f>
        <v>0</v>
      </c>
    </row>
    <row r="20" spans="1:57" s="137" customFormat="1">
      <c r="A20" s="332" t="str">
        <f>'SO 09 42-2019 Pol'!B139</f>
        <v>63</v>
      </c>
      <c r="B20" s="70" t="str">
        <f>'SO 09 42-2019 Pol'!C139</f>
        <v>Podlahy a podlahové konstrukce</v>
      </c>
      <c r="D20" s="230"/>
      <c r="E20" s="333">
        <f>'SO 09 42-2019 Pol'!BA143</f>
        <v>0</v>
      </c>
      <c r="F20" s="334">
        <f>'SO 09 42-2019 Pol'!BB143</f>
        <v>0</v>
      </c>
      <c r="G20" s="334">
        <f>'SO 09 42-2019 Pol'!BC143</f>
        <v>0</v>
      </c>
      <c r="H20" s="334">
        <f>'SO 09 42-2019 Pol'!BD143</f>
        <v>0</v>
      </c>
      <c r="I20" s="335">
        <f>'SO 09 42-2019 Pol'!BE143</f>
        <v>0</v>
      </c>
    </row>
    <row r="21" spans="1:57" s="137" customFormat="1">
      <c r="A21" s="332" t="str">
        <f>'SO 09 42-2019 Pol'!B144</f>
        <v>89</v>
      </c>
      <c r="B21" s="70" t="str">
        <f>'SO 09 42-2019 Pol'!C144</f>
        <v>Ostatní konstrukce na trubním vedení</v>
      </c>
      <c r="D21" s="230"/>
      <c r="E21" s="333">
        <f>'SO 09 42-2019 Pol'!BA147</f>
        <v>0</v>
      </c>
      <c r="F21" s="334">
        <f>'SO 09 42-2019 Pol'!BB147</f>
        <v>0</v>
      </c>
      <c r="G21" s="334">
        <f>'SO 09 42-2019 Pol'!BC147</f>
        <v>0</v>
      </c>
      <c r="H21" s="334">
        <f>'SO 09 42-2019 Pol'!BD147</f>
        <v>0</v>
      </c>
      <c r="I21" s="335">
        <f>'SO 09 42-2019 Pol'!BE147</f>
        <v>0</v>
      </c>
    </row>
    <row r="22" spans="1:57" s="137" customFormat="1">
      <c r="A22" s="332" t="str">
        <f>'SO 09 42-2019 Pol'!B148</f>
        <v>91</v>
      </c>
      <c r="B22" s="70" t="str">
        <f>'SO 09 42-2019 Pol'!C148</f>
        <v>Doplňující práce na komunikaci</v>
      </c>
      <c r="D22" s="230"/>
      <c r="E22" s="333">
        <f>'SO 09 42-2019 Pol'!BA161</f>
        <v>0</v>
      </c>
      <c r="F22" s="334">
        <f>'SO 09 42-2019 Pol'!BB161</f>
        <v>0</v>
      </c>
      <c r="G22" s="334">
        <f>'SO 09 42-2019 Pol'!BC161</f>
        <v>0</v>
      </c>
      <c r="H22" s="334">
        <f>'SO 09 42-2019 Pol'!BD161</f>
        <v>0</v>
      </c>
      <c r="I22" s="335">
        <f>'SO 09 42-2019 Pol'!BE161</f>
        <v>0</v>
      </c>
    </row>
    <row r="23" spans="1:57" s="137" customFormat="1">
      <c r="A23" s="332" t="str">
        <f>'SO 09 42-2019 Pol'!B162</f>
        <v>94</v>
      </c>
      <c r="B23" s="70" t="str">
        <f>'SO 09 42-2019 Pol'!C162</f>
        <v>Lešení a stavební výtahy</v>
      </c>
      <c r="D23" s="230"/>
      <c r="E23" s="333">
        <f>'SO 09 42-2019 Pol'!BA165</f>
        <v>0</v>
      </c>
      <c r="F23" s="334">
        <f>'SO 09 42-2019 Pol'!BB165</f>
        <v>0</v>
      </c>
      <c r="G23" s="334">
        <f>'SO 09 42-2019 Pol'!BC165</f>
        <v>0</v>
      </c>
      <c r="H23" s="334">
        <f>'SO 09 42-2019 Pol'!BD165</f>
        <v>0</v>
      </c>
      <c r="I23" s="335">
        <f>'SO 09 42-2019 Pol'!BE165</f>
        <v>0</v>
      </c>
    </row>
    <row r="24" spans="1:57" s="137" customFormat="1">
      <c r="A24" s="332" t="str">
        <f>'SO 09 42-2019 Pol'!B166</f>
        <v>95</v>
      </c>
      <c r="B24" s="70" t="str">
        <f>'SO 09 42-2019 Pol'!C166</f>
        <v>Dokončovací konstrukce na pozemních stavbách</v>
      </c>
      <c r="D24" s="230"/>
      <c r="E24" s="333">
        <f>'SO 09 42-2019 Pol'!BA168</f>
        <v>0</v>
      </c>
      <c r="F24" s="334">
        <f>'SO 09 42-2019 Pol'!BB168</f>
        <v>0</v>
      </c>
      <c r="G24" s="334">
        <f>'SO 09 42-2019 Pol'!BC168</f>
        <v>0</v>
      </c>
      <c r="H24" s="334">
        <f>'SO 09 42-2019 Pol'!BD168</f>
        <v>0</v>
      </c>
      <c r="I24" s="335">
        <f>'SO 09 42-2019 Pol'!BE168</f>
        <v>0</v>
      </c>
    </row>
    <row r="25" spans="1:57" s="137" customFormat="1">
      <c r="A25" s="332" t="str">
        <f>'SO 09 42-2019 Pol'!B169</f>
        <v>97</v>
      </c>
      <c r="B25" s="70" t="str">
        <f>'SO 09 42-2019 Pol'!C169</f>
        <v>Prorážení otvorů</v>
      </c>
      <c r="D25" s="230"/>
      <c r="E25" s="333">
        <f>'SO 09 42-2019 Pol'!BA172</f>
        <v>0</v>
      </c>
      <c r="F25" s="334">
        <f>'SO 09 42-2019 Pol'!BB172</f>
        <v>0</v>
      </c>
      <c r="G25" s="334">
        <f>'SO 09 42-2019 Pol'!BC172</f>
        <v>0</v>
      </c>
      <c r="H25" s="334">
        <f>'SO 09 42-2019 Pol'!BD172</f>
        <v>0</v>
      </c>
      <c r="I25" s="335">
        <f>'SO 09 42-2019 Pol'!BE172</f>
        <v>0</v>
      </c>
    </row>
    <row r="26" spans="1:57" s="137" customFormat="1">
      <c r="A26" s="332" t="str">
        <f>'SO 09 42-2019 Pol'!B173</f>
        <v>99</v>
      </c>
      <c r="B26" s="70" t="str">
        <f>'SO 09 42-2019 Pol'!C173</f>
        <v>Staveništní přesun hmot</v>
      </c>
      <c r="D26" s="230"/>
      <c r="E26" s="333">
        <f>'SO 09 42-2019 Pol'!BA175</f>
        <v>0</v>
      </c>
      <c r="F26" s="334">
        <f>'SO 09 42-2019 Pol'!BB175</f>
        <v>0</v>
      </c>
      <c r="G26" s="334">
        <f>'SO 09 42-2019 Pol'!BC175</f>
        <v>0</v>
      </c>
      <c r="H26" s="334">
        <f>'SO 09 42-2019 Pol'!BD175</f>
        <v>0</v>
      </c>
      <c r="I26" s="335">
        <f>'SO 09 42-2019 Pol'!BE175</f>
        <v>0</v>
      </c>
    </row>
    <row r="27" spans="1:57" s="137" customFormat="1">
      <c r="A27" s="332" t="str">
        <f>'SO 09 42-2019 Pol'!B176</f>
        <v>792</v>
      </c>
      <c r="B27" s="70" t="str">
        <f>'SO 09 42-2019 Pol'!C176</f>
        <v>Mobiliář</v>
      </c>
      <c r="D27" s="230"/>
      <c r="E27" s="333">
        <f>'SO 09 42-2019 Pol'!BA179</f>
        <v>0</v>
      </c>
      <c r="F27" s="334">
        <f>'SO 09 42-2019 Pol'!BB179</f>
        <v>0</v>
      </c>
      <c r="G27" s="334">
        <f>'SO 09 42-2019 Pol'!BC179</f>
        <v>0</v>
      </c>
      <c r="H27" s="334">
        <f>'SO 09 42-2019 Pol'!BD179</f>
        <v>0</v>
      </c>
      <c r="I27" s="335">
        <f>'SO 09 42-2019 Pol'!BE179</f>
        <v>0</v>
      </c>
    </row>
    <row r="28" spans="1:57" s="137" customFormat="1" ht="13.5" thickBot="1">
      <c r="A28" s="332" t="str">
        <f>'SO 09 42-2019 Pol'!B180</f>
        <v>D96</v>
      </c>
      <c r="B28" s="70" t="str">
        <f>'SO 09 42-2019 Pol'!C180</f>
        <v>Přesuny suti a vybouraných hmot</v>
      </c>
      <c r="D28" s="230"/>
      <c r="E28" s="333">
        <f>'SO 09 42-2019 Pol'!BA185</f>
        <v>0</v>
      </c>
      <c r="F28" s="334">
        <f>'SO 09 42-2019 Pol'!BB185</f>
        <v>0</v>
      </c>
      <c r="G28" s="334">
        <f>'SO 09 42-2019 Pol'!BC185</f>
        <v>0</v>
      </c>
      <c r="H28" s="334">
        <f>'SO 09 42-2019 Pol'!BD185</f>
        <v>0</v>
      </c>
      <c r="I28" s="335">
        <f>'SO 09 42-2019 Pol'!BE185</f>
        <v>0</v>
      </c>
    </row>
    <row r="29" spans="1:57" s="14" customFormat="1" ht="13.5" thickBot="1">
      <c r="A29" s="231"/>
      <c r="B29" s="232" t="s">
        <v>79</v>
      </c>
      <c r="C29" s="232"/>
      <c r="D29" s="233"/>
      <c r="E29" s="234">
        <f>SUM(E7:E28)</f>
        <v>0</v>
      </c>
      <c r="F29" s="235">
        <f>SUM(F7:F28)</f>
        <v>0</v>
      </c>
      <c r="G29" s="235">
        <f>SUM(G7:G28)</f>
        <v>0</v>
      </c>
      <c r="H29" s="235">
        <f>SUM(H7:H28)</f>
        <v>0</v>
      </c>
      <c r="I29" s="236">
        <f>SUM(I7:I28)</f>
        <v>0</v>
      </c>
    </row>
    <row r="30" spans="1:57">
      <c r="A30" s="137"/>
      <c r="B30" s="137"/>
      <c r="C30" s="137"/>
      <c r="D30" s="137"/>
      <c r="E30" s="137"/>
      <c r="F30" s="137"/>
      <c r="G30" s="137"/>
      <c r="H30" s="137"/>
      <c r="I30" s="137"/>
    </row>
    <row r="31" spans="1:57" ht="19.5" customHeight="1">
      <c r="A31" s="222" t="s">
        <v>80</v>
      </c>
      <c r="B31" s="222"/>
      <c r="C31" s="222"/>
      <c r="D31" s="222"/>
      <c r="E31" s="222"/>
      <c r="F31" s="222"/>
      <c r="G31" s="237"/>
      <c r="H31" s="222"/>
      <c r="I31" s="222"/>
      <c r="BA31" s="143"/>
      <c r="BB31" s="143"/>
      <c r="BC31" s="143"/>
      <c r="BD31" s="143"/>
      <c r="BE31" s="143"/>
    </row>
    <row r="32" spans="1:57" ht="13.5" thickBot="1"/>
    <row r="33" spans="1:53">
      <c r="A33" s="175" t="s">
        <v>81</v>
      </c>
      <c r="B33" s="176"/>
      <c r="C33" s="176"/>
      <c r="D33" s="238"/>
      <c r="E33" s="239" t="s">
        <v>82</v>
      </c>
      <c r="F33" s="240" t="s">
        <v>12</v>
      </c>
      <c r="G33" s="241" t="s">
        <v>83</v>
      </c>
      <c r="H33" s="242"/>
      <c r="I33" s="243" t="s">
        <v>82</v>
      </c>
    </row>
    <row r="34" spans="1:53">
      <c r="A34" s="167" t="s">
        <v>157</v>
      </c>
      <c r="B34" s="158"/>
      <c r="C34" s="158"/>
      <c r="D34" s="244"/>
      <c r="E34" s="245"/>
      <c r="F34" s="246"/>
      <c r="G34" s="247">
        <v>0</v>
      </c>
      <c r="H34" s="248"/>
      <c r="I34" s="249">
        <f>E34+F34*G34/100</f>
        <v>0</v>
      </c>
      <c r="BA34" s="1">
        <v>0</v>
      </c>
    </row>
    <row r="35" spans="1:53">
      <c r="A35" s="167" t="s">
        <v>158</v>
      </c>
      <c r="B35" s="158"/>
      <c r="C35" s="158"/>
      <c r="D35" s="244"/>
      <c r="E35" s="245"/>
      <c r="F35" s="246"/>
      <c r="G35" s="247">
        <v>0</v>
      </c>
      <c r="H35" s="248"/>
      <c r="I35" s="249">
        <f>E35+F35*G35/100</f>
        <v>0</v>
      </c>
      <c r="BA35" s="1">
        <v>0</v>
      </c>
    </row>
    <row r="36" spans="1:53">
      <c r="A36" s="167" t="s">
        <v>159</v>
      </c>
      <c r="B36" s="158"/>
      <c r="C36" s="158"/>
      <c r="D36" s="244"/>
      <c r="E36" s="245"/>
      <c r="F36" s="246"/>
      <c r="G36" s="247">
        <v>0</v>
      </c>
      <c r="H36" s="248"/>
      <c r="I36" s="249">
        <f>E36+F36*G36/100</f>
        <v>0</v>
      </c>
      <c r="BA36" s="1">
        <v>0</v>
      </c>
    </row>
    <row r="37" spans="1:53">
      <c r="A37" s="167" t="s">
        <v>160</v>
      </c>
      <c r="B37" s="158"/>
      <c r="C37" s="158"/>
      <c r="D37" s="244"/>
      <c r="E37" s="245"/>
      <c r="F37" s="246"/>
      <c r="G37" s="247">
        <v>0</v>
      </c>
      <c r="H37" s="248"/>
      <c r="I37" s="249">
        <f>E37+F37*G37/100</f>
        <v>0</v>
      </c>
      <c r="BA37" s="1">
        <v>0</v>
      </c>
    </row>
    <row r="38" spans="1:53">
      <c r="A38" s="167" t="s">
        <v>161</v>
      </c>
      <c r="B38" s="158"/>
      <c r="C38" s="158"/>
      <c r="D38" s="244"/>
      <c r="E38" s="245"/>
      <c r="F38" s="246"/>
      <c r="G38" s="247">
        <v>0</v>
      </c>
      <c r="H38" s="248"/>
      <c r="I38" s="249">
        <f>E38+F38*G38/100</f>
        <v>0</v>
      </c>
      <c r="BA38" s="1">
        <v>1</v>
      </c>
    </row>
    <row r="39" spans="1:53">
      <c r="A39" s="167" t="s">
        <v>162</v>
      </c>
      <c r="B39" s="158"/>
      <c r="C39" s="158"/>
      <c r="D39" s="244"/>
      <c r="E39" s="245"/>
      <c r="F39" s="246"/>
      <c r="G39" s="247">
        <v>0</v>
      </c>
      <c r="H39" s="248"/>
      <c r="I39" s="249">
        <f>E39+F39*G39/100</f>
        <v>0</v>
      </c>
      <c r="BA39" s="1">
        <v>1</v>
      </c>
    </row>
    <row r="40" spans="1:53">
      <c r="A40" s="167" t="s">
        <v>163</v>
      </c>
      <c r="B40" s="158"/>
      <c r="C40" s="158"/>
      <c r="D40" s="244"/>
      <c r="E40" s="245"/>
      <c r="F40" s="246"/>
      <c r="G40" s="247">
        <v>0</v>
      </c>
      <c r="H40" s="248"/>
      <c r="I40" s="249">
        <f>E40+F40*G40/100</f>
        <v>0</v>
      </c>
      <c r="BA40" s="1">
        <v>2</v>
      </c>
    </row>
    <row r="41" spans="1:53">
      <c r="A41" s="167" t="s">
        <v>164</v>
      </c>
      <c r="B41" s="158"/>
      <c r="C41" s="158"/>
      <c r="D41" s="244"/>
      <c r="E41" s="245"/>
      <c r="F41" s="246"/>
      <c r="G41" s="247">
        <v>0</v>
      </c>
      <c r="H41" s="248"/>
      <c r="I41" s="249">
        <f>E41+F41*G41/100</f>
        <v>0</v>
      </c>
      <c r="BA41" s="1">
        <v>2</v>
      </c>
    </row>
    <row r="42" spans="1:53" ht="13.5" thickBot="1">
      <c r="A42" s="250"/>
      <c r="B42" s="251" t="s">
        <v>84</v>
      </c>
      <c r="C42" s="252"/>
      <c r="D42" s="253"/>
      <c r="E42" s="254"/>
      <c r="F42" s="255"/>
      <c r="G42" s="255"/>
      <c r="H42" s="256">
        <f>SUM(I34:I41)</f>
        <v>0</v>
      </c>
      <c r="I42" s="257"/>
    </row>
    <row r="44" spans="1:53">
      <c r="B44" s="14"/>
      <c r="F44" s="258"/>
      <c r="G44" s="259"/>
      <c r="H44" s="259"/>
      <c r="I44" s="54"/>
    </row>
    <row r="45" spans="1:53">
      <c r="F45" s="258"/>
      <c r="G45" s="259"/>
      <c r="H45" s="259"/>
      <c r="I45" s="54"/>
    </row>
    <row r="46" spans="1:53">
      <c r="F46" s="258"/>
      <c r="G46" s="259"/>
      <c r="H46" s="259"/>
      <c r="I46" s="54"/>
    </row>
    <row r="47" spans="1:53">
      <c r="F47" s="258"/>
      <c r="G47" s="259"/>
      <c r="H47" s="259"/>
      <c r="I47" s="54"/>
    </row>
    <row r="48" spans="1:53">
      <c r="F48" s="258"/>
      <c r="G48" s="259"/>
      <c r="H48" s="259"/>
      <c r="I48" s="54"/>
    </row>
    <row r="49" spans="6:9">
      <c r="F49" s="258"/>
      <c r="G49" s="259"/>
      <c r="H49" s="259"/>
      <c r="I49" s="54"/>
    </row>
    <row r="50" spans="6:9">
      <c r="F50" s="258"/>
      <c r="G50" s="259"/>
      <c r="H50" s="259"/>
      <c r="I50" s="54"/>
    </row>
    <row r="51" spans="6:9">
      <c r="F51" s="258"/>
      <c r="G51" s="259"/>
      <c r="H51" s="259"/>
      <c r="I51" s="54"/>
    </row>
    <row r="52" spans="6:9">
      <c r="F52" s="258"/>
      <c r="G52" s="259"/>
      <c r="H52" s="259"/>
      <c r="I52" s="54"/>
    </row>
    <row r="53" spans="6:9">
      <c r="F53" s="258"/>
      <c r="G53" s="259"/>
      <c r="H53" s="259"/>
      <c r="I53" s="54"/>
    </row>
    <row r="54" spans="6:9">
      <c r="F54" s="258"/>
      <c r="G54" s="259"/>
      <c r="H54" s="259"/>
      <c r="I54" s="54"/>
    </row>
    <row r="55" spans="6:9">
      <c r="F55" s="258"/>
      <c r="G55" s="259"/>
      <c r="H55" s="259"/>
      <c r="I55" s="54"/>
    </row>
    <row r="56" spans="6:9">
      <c r="F56" s="258"/>
      <c r="G56" s="259"/>
      <c r="H56" s="259"/>
      <c r="I56" s="54"/>
    </row>
    <row r="57" spans="6:9">
      <c r="F57" s="258"/>
      <c r="G57" s="259"/>
      <c r="H57" s="259"/>
      <c r="I57" s="54"/>
    </row>
    <row r="58" spans="6:9">
      <c r="F58" s="258"/>
      <c r="G58" s="259"/>
      <c r="H58" s="259"/>
      <c r="I58" s="54"/>
    </row>
    <row r="59" spans="6:9">
      <c r="F59" s="258"/>
      <c r="G59" s="259"/>
      <c r="H59" s="259"/>
      <c r="I59" s="54"/>
    </row>
    <row r="60" spans="6:9">
      <c r="F60" s="258"/>
      <c r="G60" s="259"/>
      <c r="H60" s="259"/>
      <c r="I60" s="54"/>
    </row>
    <row r="61" spans="6:9">
      <c r="F61" s="258"/>
      <c r="G61" s="259"/>
      <c r="H61" s="259"/>
      <c r="I61" s="54"/>
    </row>
    <row r="62" spans="6:9">
      <c r="F62" s="258"/>
      <c r="G62" s="259"/>
      <c r="H62" s="259"/>
      <c r="I62" s="54"/>
    </row>
    <row r="63" spans="6:9">
      <c r="F63" s="258"/>
      <c r="G63" s="259"/>
      <c r="H63" s="259"/>
      <c r="I63" s="54"/>
    </row>
    <row r="64" spans="6:9">
      <c r="F64" s="258"/>
      <c r="G64" s="259"/>
      <c r="H64" s="259"/>
      <c r="I64" s="54"/>
    </row>
    <row r="65" spans="6:9">
      <c r="F65" s="258"/>
      <c r="G65" s="259"/>
      <c r="H65" s="259"/>
      <c r="I65" s="54"/>
    </row>
    <row r="66" spans="6:9">
      <c r="F66" s="258"/>
      <c r="G66" s="259"/>
      <c r="H66" s="259"/>
      <c r="I66" s="54"/>
    </row>
    <row r="67" spans="6:9">
      <c r="F67" s="258"/>
      <c r="G67" s="259"/>
      <c r="H67" s="259"/>
      <c r="I67" s="54"/>
    </row>
    <row r="68" spans="6:9">
      <c r="F68" s="258"/>
      <c r="G68" s="259"/>
      <c r="H68" s="259"/>
      <c r="I68" s="54"/>
    </row>
    <row r="69" spans="6:9">
      <c r="F69" s="258"/>
      <c r="G69" s="259"/>
      <c r="H69" s="259"/>
      <c r="I69" s="54"/>
    </row>
    <row r="70" spans="6:9">
      <c r="F70" s="258"/>
      <c r="G70" s="259"/>
      <c r="H70" s="259"/>
      <c r="I70" s="54"/>
    </row>
    <row r="71" spans="6:9">
      <c r="F71" s="258"/>
      <c r="G71" s="259"/>
      <c r="H71" s="259"/>
      <c r="I71" s="54"/>
    </row>
    <row r="72" spans="6:9">
      <c r="F72" s="258"/>
      <c r="G72" s="259"/>
      <c r="H72" s="259"/>
      <c r="I72" s="54"/>
    </row>
    <row r="73" spans="6:9">
      <c r="F73" s="258"/>
      <c r="G73" s="259"/>
      <c r="H73" s="259"/>
      <c r="I73" s="54"/>
    </row>
    <row r="74" spans="6:9">
      <c r="F74" s="258"/>
      <c r="G74" s="259"/>
      <c r="H74" s="259"/>
      <c r="I74" s="54"/>
    </row>
    <row r="75" spans="6:9">
      <c r="F75" s="258"/>
      <c r="G75" s="259"/>
      <c r="H75" s="259"/>
      <c r="I75" s="54"/>
    </row>
    <row r="76" spans="6:9">
      <c r="F76" s="258"/>
      <c r="G76" s="259"/>
      <c r="H76" s="259"/>
      <c r="I76" s="54"/>
    </row>
    <row r="77" spans="6:9">
      <c r="F77" s="258"/>
      <c r="G77" s="259"/>
      <c r="H77" s="259"/>
      <c r="I77" s="54"/>
    </row>
    <row r="78" spans="6:9">
      <c r="F78" s="258"/>
      <c r="G78" s="259"/>
      <c r="H78" s="259"/>
      <c r="I78" s="54"/>
    </row>
    <row r="79" spans="6:9">
      <c r="F79" s="258"/>
      <c r="G79" s="259"/>
      <c r="H79" s="259"/>
      <c r="I79" s="54"/>
    </row>
    <row r="80" spans="6:9">
      <c r="F80" s="258"/>
      <c r="G80" s="259"/>
      <c r="H80" s="259"/>
      <c r="I80" s="54"/>
    </row>
    <row r="81" spans="6:9">
      <c r="F81" s="258"/>
      <c r="G81" s="259"/>
      <c r="H81" s="259"/>
      <c r="I81" s="54"/>
    </row>
    <row r="82" spans="6:9">
      <c r="F82" s="258"/>
      <c r="G82" s="259"/>
      <c r="H82" s="259"/>
      <c r="I82" s="54"/>
    </row>
    <row r="83" spans="6:9">
      <c r="F83" s="258"/>
      <c r="G83" s="259"/>
      <c r="H83" s="259"/>
      <c r="I83" s="54"/>
    </row>
    <row r="84" spans="6:9">
      <c r="F84" s="258"/>
      <c r="G84" s="259"/>
      <c r="H84" s="259"/>
      <c r="I84" s="54"/>
    </row>
    <row r="85" spans="6:9">
      <c r="F85" s="258"/>
      <c r="G85" s="259"/>
      <c r="H85" s="259"/>
      <c r="I85" s="54"/>
    </row>
    <row r="86" spans="6:9">
      <c r="F86" s="258"/>
      <c r="G86" s="259"/>
      <c r="H86" s="259"/>
      <c r="I86" s="54"/>
    </row>
    <row r="87" spans="6:9">
      <c r="F87" s="258"/>
      <c r="G87" s="259"/>
      <c r="H87" s="259"/>
      <c r="I87" s="54"/>
    </row>
    <row r="88" spans="6:9">
      <c r="F88" s="258"/>
      <c r="G88" s="259"/>
      <c r="H88" s="259"/>
      <c r="I88" s="54"/>
    </row>
    <row r="89" spans="6:9">
      <c r="F89" s="258"/>
      <c r="G89" s="259"/>
      <c r="H89" s="259"/>
      <c r="I89" s="54"/>
    </row>
    <row r="90" spans="6:9">
      <c r="F90" s="258"/>
      <c r="G90" s="259"/>
      <c r="H90" s="259"/>
      <c r="I90" s="54"/>
    </row>
    <row r="91" spans="6:9">
      <c r="F91" s="258"/>
      <c r="G91" s="259"/>
      <c r="H91" s="259"/>
      <c r="I91" s="54"/>
    </row>
    <row r="92" spans="6:9">
      <c r="F92" s="258"/>
      <c r="G92" s="259"/>
      <c r="H92" s="259"/>
      <c r="I92" s="54"/>
    </row>
    <row r="93" spans="6:9">
      <c r="F93" s="258"/>
      <c r="G93" s="259"/>
      <c r="H93" s="259"/>
      <c r="I93" s="54"/>
    </row>
  </sheetData>
  <mergeCells count="4">
    <mergeCell ref="A1:B1"/>
    <mergeCell ref="A2:B2"/>
    <mergeCell ref="G2:I2"/>
    <mergeCell ref="H42:I4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>
  <sheetPr codeName="List11"/>
  <dimension ref="A1:CB258"/>
  <sheetViews>
    <sheetView showGridLines="0" showZeros="0" zoomScaleNormal="100" zoomScaleSheetLayoutView="100" workbookViewId="0">
      <selection activeCell="J1" sqref="J1:J65536 K1:K65536"/>
    </sheetView>
  </sheetViews>
  <sheetFormatPr defaultRowHeight="12.75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hidden="1" customWidth="1"/>
    <col min="9" max="9" width="11.5703125" style="261" hidden="1" customWidth="1"/>
    <col min="10" max="10" width="11" style="261" hidden="1" customWidth="1"/>
    <col min="11" max="11" width="10.42578125" style="261" hidden="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>
      <c r="A1" s="260" t="s">
        <v>101</v>
      </c>
      <c r="B1" s="260"/>
      <c r="C1" s="260"/>
      <c r="D1" s="260"/>
      <c r="E1" s="260"/>
      <c r="F1" s="260"/>
      <c r="G1" s="260"/>
    </row>
    <row r="2" spans="1:80" ht="14.25" customHeight="1" thickBot="1">
      <c r="B2" s="262"/>
      <c r="C2" s="263"/>
      <c r="D2" s="263"/>
      <c r="E2" s="264"/>
      <c r="F2" s="263"/>
      <c r="G2" s="263"/>
    </row>
    <row r="3" spans="1:80" ht="13.5" thickTop="1">
      <c r="A3" s="205" t="s">
        <v>2</v>
      </c>
      <c r="B3" s="206"/>
      <c r="C3" s="207" t="s">
        <v>104</v>
      </c>
      <c r="D3" s="265"/>
      <c r="E3" s="266" t="s">
        <v>85</v>
      </c>
      <c r="F3" s="267" t="str">
        <f>'SO 09 42-2019 Rek'!H1</f>
        <v>42-2019</v>
      </c>
      <c r="G3" s="268"/>
    </row>
    <row r="4" spans="1:80" ht="13.5" thickBot="1">
      <c r="A4" s="269" t="s">
        <v>76</v>
      </c>
      <c r="B4" s="214"/>
      <c r="C4" s="215" t="s">
        <v>906</v>
      </c>
      <c r="D4" s="270"/>
      <c r="E4" s="271" t="str">
        <f>'SO 09 42-2019 Rek'!G2</f>
        <v>Stanoviště ST 29- Nitranská 1</v>
      </c>
      <c r="F4" s="272"/>
      <c r="G4" s="273"/>
    </row>
    <row r="5" spans="1:80" ht="13.5" thickTop="1">
      <c r="A5" s="274"/>
      <c r="G5" s="276"/>
    </row>
    <row r="6" spans="1:80" ht="27" customHeight="1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>
      <c r="A7" s="282" t="s">
        <v>97</v>
      </c>
      <c r="B7" s="283" t="s">
        <v>171</v>
      </c>
      <c r="C7" s="284" t="s">
        <v>172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>
      <c r="A8" s="293">
        <v>1</v>
      </c>
      <c r="B8" s="294" t="s">
        <v>182</v>
      </c>
      <c r="C8" s="295" t="s">
        <v>183</v>
      </c>
      <c r="D8" s="296" t="s">
        <v>176</v>
      </c>
      <c r="E8" s="297">
        <v>25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>
        <v>-0.13800000000000001</v>
      </c>
      <c r="K8" s="300">
        <f>E8*J8</f>
        <v>-3.45</v>
      </c>
      <c r="O8" s="292">
        <v>2</v>
      </c>
      <c r="AA8" s="261">
        <v>1</v>
      </c>
      <c r="AB8" s="261">
        <v>1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1</v>
      </c>
    </row>
    <row r="9" spans="1:80">
      <c r="A9" s="301"/>
      <c r="B9" s="302"/>
      <c r="C9" s="303" t="s">
        <v>429</v>
      </c>
      <c r="D9" s="304"/>
      <c r="E9" s="304"/>
      <c r="F9" s="304"/>
      <c r="G9" s="305"/>
      <c r="I9" s="306"/>
      <c r="K9" s="306"/>
      <c r="L9" s="307" t="s">
        <v>429</v>
      </c>
      <c r="O9" s="292">
        <v>3</v>
      </c>
    </row>
    <row r="10" spans="1:80">
      <c r="A10" s="293">
        <v>2</v>
      </c>
      <c r="B10" s="294" t="s">
        <v>185</v>
      </c>
      <c r="C10" s="295" t="s">
        <v>186</v>
      </c>
      <c r="D10" s="296" t="s">
        <v>176</v>
      </c>
      <c r="E10" s="297">
        <v>25</v>
      </c>
      <c r="F10" s="297">
        <v>0</v>
      </c>
      <c r="G10" s="298">
        <f>E10*F10</f>
        <v>0</v>
      </c>
      <c r="H10" s="299">
        <v>0</v>
      </c>
      <c r="I10" s="300">
        <f>E10*H10</f>
        <v>0</v>
      </c>
      <c r="J10" s="299">
        <v>-0.39600000000000002</v>
      </c>
      <c r="K10" s="300">
        <f>E10*J10</f>
        <v>-9.9</v>
      </c>
      <c r="O10" s="292">
        <v>2</v>
      </c>
      <c r="AA10" s="261">
        <v>1</v>
      </c>
      <c r="AB10" s="261">
        <v>1</v>
      </c>
      <c r="AC10" s="261">
        <v>1</v>
      </c>
      <c r="AZ10" s="261">
        <v>1</v>
      </c>
      <c r="BA10" s="261">
        <f>IF(AZ10=1,G10,0)</f>
        <v>0</v>
      </c>
      <c r="BB10" s="261">
        <f>IF(AZ10=2,G10,0)</f>
        <v>0</v>
      </c>
      <c r="BC10" s="261">
        <f>IF(AZ10=3,G10,0)</f>
        <v>0</v>
      </c>
      <c r="BD10" s="261">
        <f>IF(AZ10=4,G10,0)</f>
        <v>0</v>
      </c>
      <c r="BE10" s="261">
        <f>IF(AZ10=5,G10,0)</f>
        <v>0</v>
      </c>
      <c r="CA10" s="292">
        <v>1</v>
      </c>
      <c r="CB10" s="292">
        <v>1</v>
      </c>
    </row>
    <row r="11" spans="1:80">
      <c r="A11" s="301"/>
      <c r="B11" s="302"/>
      <c r="C11" s="303" t="s">
        <v>907</v>
      </c>
      <c r="D11" s="304"/>
      <c r="E11" s="304"/>
      <c r="F11" s="304"/>
      <c r="G11" s="305"/>
      <c r="I11" s="306"/>
      <c r="K11" s="306"/>
      <c r="L11" s="307" t="s">
        <v>907</v>
      </c>
      <c r="O11" s="292">
        <v>3</v>
      </c>
    </row>
    <row r="12" spans="1:80">
      <c r="A12" s="293">
        <v>3</v>
      </c>
      <c r="B12" s="294" t="s">
        <v>188</v>
      </c>
      <c r="C12" s="295" t="s">
        <v>189</v>
      </c>
      <c r="D12" s="296" t="s">
        <v>190</v>
      </c>
      <c r="E12" s="297">
        <v>22.5</v>
      </c>
      <c r="F12" s="297">
        <v>0</v>
      </c>
      <c r="G12" s="298">
        <f>E12*F12</f>
        <v>0</v>
      </c>
      <c r="H12" s="299">
        <v>0</v>
      </c>
      <c r="I12" s="300">
        <f>E12*H12</f>
        <v>0</v>
      </c>
      <c r="J12" s="299">
        <v>-0.22</v>
      </c>
      <c r="K12" s="300">
        <f>E12*J12</f>
        <v>-4.95</v>
      </c>
      <c r="O12" s="292">
        <v>2</v>
      </c>
      <c r="AA12" s="261">
        <v>1</v>
      </c>
      <c r="AB12" s="261">
        <v>1</v>
      </c>
      <c r="AC12" s="261">
        <v>1</v>
      </c>
      <c r="AZ12" s="261">
        <v>1</v>
      </c>
      <c r="BA12" s="261">
        <f>IF(AZ12=1,G12,0)</f>
        <v>0</v>
      </c>
      <c r="BB12" s="261">
        <f>IF(AZ12=2,G12,0)</f>
        <v>0</v>
      </c>
      <c r="BC12" s="261">
        <f>IF(AZ12=3,G12,0)</f>
        <v>0</v>
      </c>
      <c r="BD12" s="261">
        <f>IF(AZ12=4,G12,0)</f>
        <v>0</v>
      </c>
      <c r="BE12" s="261">
        <f>IF(AZ12=5,G12,0)</f>
        <v>0</v>
      </c>
      <c r="CA12" s="292">
        <v>1</v>
      </c>
      <c r="CB12" s="292">
        <v>1</v>
      </c>
    </row>
    <row r="13" spans="1:80">
      <c r="A13" s="301"/>
      <c r="B13" s="302"/>
      <c r="C13" s="303"/>
      <c r="D13" s="304"/>
      <c r="E13" s="304"/>
      <c r="F13" s="304"/>
      <c r="G13" s="305"/>
      <c r="I13" s="306"/>
      <c r="K13" s="306"/>
      <c r="L13" s="307"/>
      <c r="O13" s="292">
        <v>3</v>
      </c>
    </row>
    <row r="14" spans="1:80">
      <c r="A14" s="301"/>
      <c r="B14" s="308"/>
      <c r="C14" s="309" t="s">
        <v>908</v>
      </c>
      <c r="D14" s="310"/>
      <c r="E14" s="311">
        <v>22.5</v>
      </c>
      <c r="F14" s="312"/>
      <c r="G14" s="313"/>
      <c r="H14" s="314"/>
      <c r="I14" s="306"/>
      <c r="J14" s="315"/>
      <c r="K14" s="306"/>
      <c r="M14" s="307" t="s">
        <v>908</v>
      </c>
      <c r="O14" s="292"/>
    </row>
    <row r="15" spans="1:80">
      <c r="A15" s="293">
        <v>4</v>
      </c>
      <c r="B15" s="294" t="s">
        <v>191</v>
      </c>
      <c r="C15" s="295" t="s">
        <v>192</v>
      </c>
      <c r="D15" s="296" t="s">
        <v>193</v>
      </c>
      <c r="E15" s="297">
        <v>10</v>
      </c>
      <c r="F15" s="297">
        <v>0</v>
      </c>
      <c r="G15" s="298">
        <f>E15*F15</f>
        <v>0</v>
      </c>
      <c r="H15" s="299">
        <v>0</v>
      </c>
      <c r="I15" s="300">
        <f>E15*H15</f>
        <v>0</v>
      </c>
      <c r="J15" s="299">
        <v>0</v>
      </c>
      <c r="K15" s="300">
        <f>E15*J15</f>
        <v>0</v>
      </c>
      <c r="O15" s="292">
        <v>2</v>
      </c>
      <c r="AA15" s="261">
        <v>1</v>
      </c>
      <c r="AB15" s="261">
        <v>1</v>
      </c>
      <c r="AC15" s="261">
        <v>1</v>
      </c>
      <c r="AZ15" s="261">
        <v>1</v>
      </c>
      <c r="BA15" s="261">
        <f>IF(AZ15=1,G15,0)</f>
        <v>0</v>
      </c>
      <c r="BB15" s="261">
        <f>IF(AZ15=2,G15,0)</f>
        <v>0</v>
      </c>
      <c r="BC15" s="261">
        <f>IF(AZ15=3,G15,0)</f>
        <v>0</v>
      </c>
      <c r="BD15" s="261">
        <f>IF(AZ15=4,G15,0)</f>
        <v>0</v>
      </c>
      <c r="BE15" s="261">
        <f>IF(AZ15=5,G15,0)</f>
        <v>0</v>
      </c>
      <c r="CA15" s="292">
        <v>1</v>
      </c>
      <c r="CB15" s="292">
        <v>1</v>
      </c>
    </row>
    <row r="16" spans="1:80">
      <c r="A16" s="293">
        <v>5</v>
      </c>
      <c r="B16" s="294" t="s">
        <v>194</v>
      </c>
      <c r="C16" s="295" t="s">
        <v>195</v>
      </c>
      <c r="D16" s="296" t="s">
        <v>196</v>
      </c>
      <c r="E16" s="297">
        <v>10</v>
      </c>
      <c r="F16" s="297">
        <v>0</v>
      </c>
      <c r="G16" s="298">
        <f>E16*F16</f>
        <v>0</v>
      </c>
      <c r="H16" s="299">
        <v>0</v>
      </c>
      <c r="I16" s="300">
        <f>E16*H16</f>
        <v>0</v>
      </c>
      <c r="J16" s="299">
        <v>0</v>
      </c>
      <c r="K16" s="300">
        <f>E16*J16</f>
        <v>0</v>
      </c>
      <c r="O16" s="292">
        <v>2</v>
      </c>
      <c r="AA16" s="261">
        <v>1</v>
      </c>
      <c r="AB16" s="261">
        <v>1</v>
      </c>
      <c r="AC16" s="261">
        <v>1</v>
      </c>
      <c r="AZ16" s="261">
        <v>1</v>
      </c>
      <c r="BA16" s="261">
        <f>IF(AZ16=1,G16,0)</f>
        <v>0</v>
      </c>
      <c r="BB16" s="261">
        <f>IF(AZ16=2,G16,0)</f>
        <v>0</v>
      </c>
      <c r="BC16" s="261">
        <f>IF(AZ16=3,G16,0)</f>
        <v>0</v>
      </c>
      <c r="BD16" s="261">
        <f>IF(AZ16=4,G16,0)</f>
        <v>0</v>
      </c>
      <c r="BE16" s="261">
        <f>IF(AZ16=5,G16,0)</f>
        <v>0</v>
      </c>
      <c r="CA16" s="292">
        <v>1</v>
      </c>
      <c r="CB16" s="292">
        <v>1</v>
      </c>
    </row>
    <row r="17" spans="1:80">
      <c r="A17" s="316"/>
      <c r="B17" s="317" t="s">
        <v>99</v>
      </c>
      <c r="C17" s="318" t="s">
        <v>173</v>
      </c>
      <c r="D17" s="319"/>
      <c r="E17" s="320"/>
      <c r="F17" s="321"/>
      <c r="G17" s="322">
        <f>SUM(G7:G16)</f>
        <v>0</v>
      </c>
      <c r="H17" s="323"/>
      <c r="I17" s="324">
        <f>SUM(I7:I16)</f>
        <v>0</v>
      </c>
      <c r="J17" s="323"/>
      <c r="K17" s="324">
        <f>SUM(K7:K16)</f>
        <v>-18.3</v>
      </c>
      <c r="O17" s="292">
        <v>4</v>
      </c>
      <c r="BA17" s="325">
        <f>SUM(BA7:BA16)</f>
        <v>0</v>
      </c>
      <c r="BB17" s="325">
        <f>SUM(BB7:BB16)</f>
        <v>0</v>
      </c>
      <c r="BC17" s="325">
        <f>SUM(BC7:BC16)</f>
        <v>0</v>
      </c>
      <c r="BD17" s="325">
        <f>SUM(BD7:BD16)</f>
        <v>0</v>
      </c>
      <c r="BE17" s="325">
        <f>SUM(BE7:BE16)</f>
        <v>0</v>
      </c>
    </row>
    <row r="18" spans="1:80">
      <c r="A18" s="282" t="s">
        <v>97</v>
      </c>
      <c r="B18" s="283" t="s">
        <v>205</v>
      </c>
      <c r="C18" s="284" t="s">
        <v>206</v>
      </c>
      <c r="D18" s="285"/>
      <c r="E18" s="286"/>
      <c r="F18" s="286"/>
      <c r="G18" s="287"/>
      <c r="H18" s="288"/>
      <c r="I18" s="289"/>
      <c r="J18" s="290"/>
      <c r="K18" s="291"/>
      <c r="O18" s="292">
        <v>1</v>
      </c>
    </row>
    <row r="19" spans="1:80">
      <c r="A19" s="293">
        <v>6</v>
      </c>
      <c r="B19" s="294" t="s">
        <v>208</v>
      </c>
      <c r="C19" s="295" t="s">
        <v>209</v>
      </c>
      <c r="D19" s="296" t="s">
        <v>109</v>
      </c>
      <c r="E19" s="297">
        <v>3.5249999999999999</v>
      </c>
      <c r="F19" s="297">
        <v>0</v>
      </c>
      <c r="G19" s="298">
        <f>E19*F19</f>
        <v>0</v>
      </c>
      <c r="H19" s="299">
        <v>0</v>
      </c>
      <c r="I19" s="300">
        <f>E19*H19</f>
        <v>0</v>
      </c>
      <c r="J19" s="299">
        <v>0</v>
      </c>
      <c r="K19" s="300">
        <f>E19*J19</f>
        <v>0</v>
      </c>
      <c r="O19" s="292">
        <v>2</v>
      </c>
      <c r="AA19" s="261">
        <v>1</v>
      </c>
      <c r="AB19" s="261">
        <v>1</v>
      </c>
      <c r="AC19" s="261">
        <v>1</v>
      </c>
      <c r="AZ19" s="261">
        <v>1</v>
      </c>
      <c r="BA19" s="261">
        <f>IF(AZ19=1,G19,0)</f>
        <v>0</v>
      </c>
      <c r="BB19" s="261">
        <f>IF(AZ19=2,G19,0)</f>
        <v>0</v>
      </c>
      <c r="BC19" s="261">
        <f>IF(AZ19=3,G19,0)</f>
        <v>0</v>
      </c>
      <c r="BD19" s="261">
        <f>IF(AZ19=4,G19,0)</f>
        <v>0</v>
      </c>
      <c r="BE19" s="261">
        <f>IF(AZ19=5,G19,0)</f>
        <v>0</v>
      </c>
      <c r="CA19" s="292">
        <v>1</v>
      </c>
      <c r="CB19" s="292">
        <v>1</v>
      </c>
    </row>
    <row r="20" spans="1:80">
      <c r="A20" s="301"/>
      <c r="B20" s="308"/>
      <c r="C20" s="309" t="s">
        <v>909</v>
      </c>
      <c r="D20" s="310"/>
      <c r="E20" s="311">
        <v>3.5249999999999999</v>
      </c>
      <c r="F20" s="312"/>
      <c r="G20" s="313"/>
      <c r="H20" s="314"/>
      <c r="I20" s="306"/>
      <c r="J20" s="315"/>
      <c r="K20" s="306"/>
      <c r="M20" s="307" t="s">
        <v>909</v>
      </c>
      <c r="O20" s="292"/>
    </row>
    <row r="21" spans="1:80">
      <c r="A21" s="316"/>
      <c r="B21" s="317" t="s">
        <v>99</v>
      </c>
      <c r="C21" s="318" t="s">
        <v>207</v>
      </c>
      <c r="D21" s="319"/>
      <c r="E21" s="320"/>
      <c r="F21" s="321"/>
      <c r="G21" s="322">
        <f>SUM(G18:G20)</f>
        <v>0</v>
      </c>
      <c r="H21" s="323"/>
      <c r="I21" s="324">
        <f>SUM(I18:I20)</f>
        <v>0</v>
      </c>
      <c r="J21" s="323"/>
      <c r="K21" s="324">
        <f>SUM(K18:K20)</f>
        <v>0</v>
      </c>
      <c r="O21" s="292">
        <v>4</v>
      </c>
      <c r="BA21" s="325">
        <f>SUM(BA18:BA20)</f>
        <v>0</v>
      </c>
      <c r="BB21" s="325">
        <f>SUM(BB18:BB20)</f>
        <v>0</v>
      </c>
      <c r="BC21" s="325">
        <f>SUM(BC18:BC20)</f>
        <v>0</v>
      </c>
      <c r="BD21" s="325">
        <f>SUM(BD18:BD20)</f>
        <v>0</v>
      </c>
      <c r="BE21" s="325">
        <f>SUM(BE18:BE20)</f>
        <v>0</v>
      </c>
    </row>
    <row r="22" spans="1:80">
      <c r="A22" s="282" t="s">
        <v>97</v>
      </c>
      <c r="B22" s="283" t="s">
        <v>216</v>
      </c>
      <c r="C22" s="284" t="s">
        <v>217</v>
      </c>
      <c r="D22" s="285"/>
      <c r="E22" s="286"/>
      <c r="F22" s="286"/>
      <c r="G22" s="287"/>
      <c r="H22" s="288"/>
      <c r="I22" s="289"/>
      <c r="J22" s="290"/>
      <c r="K22" s="291"/>
      <c r="O22" s="292">
        <v>1</v>
      </c>
    </row>
    <row r="23" spans="1:80">
      <c r="A23" s="293">
        <v>7</v>
      </c>
      <c r="B23" s="294" t="s">
        <v>219</v>
      </c>
      <c r="C23" s="295" t="s">
        <v>220</v>
      </c>
      <c r="D23" s="296" t="s">
        <v>109</v>
      </c>
      <c r="E23" s="297">
        <v>7.1040000000000001</v>
      </c>
      <c r="F23" s="297">
        <v>0</v>
      </c>
      <c r="G23" s="298">
        <f>E23*F23</f>
        <v>0</v>
      </c>
      <c r="H23" s="299">
        <v>0</v>
      </c>
      <c r="I23" s="300">
        <f>E23*H23</f>
        <v>0</v>
      </c>
      <c r="J23" s="299">
        <v>0</v>
      </c>
      <c r="K23" s="300">
        <f>E23*J23</f>
        <v>0</v>
      </c>
      <c r="O23" s="292">
        <v>2</v>
      </c>
      <c r="AA23" s="261">
        <v>1</v>
      </c>
      <c r="AB23" s="261">
        <v>1</v>
      </c>
      <c r="AC23" s="261">
        <v>1</v>
      </c>
      <c r="AZ23" s="261">
        <v>1</v>
      </c>
      <c r="BA23" s="261">
        <f>IF(AZ23=1,G23,0)</f>
        <v>0</v>
      </c>
      <c r="BB23" s="261">
        <f>IF(AZ23=2,G23,0)</f>
        <v>0</v>
      </c>
      <c r="BC23" s="261">
        <f>IF(AZ23=3,G23,0)</f>
        <v>0</v>
      </c>
      <c r="BD23" s="261">
        <f>IF(AZ23=4,G23,0)</f>
        <v>0</v>
      </c>
      <c r="BE23" s="261">
        <f>IF(AZ23=5,G23,0)</f>
        <v>0</v>
      </c>
      <c r="CA23" s="292">
        <v>1</v>
      </c>
      <c r="CB23" s="292">
        <v>1</v>
      </c>
    </row>
    <row r="24" spans="1:80">
      <c r="A24" s="301"/>
      <c r="B24" s="302"/>
      <c r="C24" s="303" t="s">
        <v>910</v>
      </c>
      <c r="D24" s="304"/>
      <c r="E24" s="304"/>
      <c r="F24" s="304"/>
      <c r="G24" s="305"/>
      <c r="I24" s="306"/>
      <c r="K24" s="306"/>
      <c r="L24" s="307" t="s">
        <v>910</v>
      </c>
      <c r="O24" s="292">
        <v>3</v>
      </c>
    </row>
    <row r="25" spans="1:80">
      <c r="A25" s="301"/>
      <c r="B25" s="308"/>
      <c r="C25" s="309" t="s">
        <v>911</v>
      </c>
      <c r="D25" s="310"/>
      <c r="E25" s="311">
        <v>7.1040000000000001</v>
      </c>
      <c r="F25" s="312"/>
      <c r="G25" s="313"/>
      <c r="H25" s="314"/>
      <c r="I25" s="306"/>
      <c r="J25" s="315"/>
      <c r="K25" s="306"/>
      <c r="M25" s="307" t="s">
        <v>911</v>
      </c>
      <c r="O25" s="292"/>
    </row>
    <row r="26" spans="1:80">
      <c r="A26" s="293">
        <v>8</v>
      </c>
      <c r="B26" s="294" t="s">
        <v>227</v>
      </c>
      <c r="C26" s="295" t="s">
        <v>228</v>
      </c>
      <c r="D26" s="296" t="s">
        <v>109</v>
      </c>
      <c r="E26" s="297">
        <v>25.544799999999999</v>
      </c>
      <c r="F26" s="297">
        <v>0</v>
      </c>
      <c r="G26" s="298">
        <f>E26*F26</f>
        <v>0</v>
      </c>
      <c r="H26" s="299">
        <v>0</v>
      </c>
      <c r="I26" s="300">
        <f>E26*H26</f>
        <v>0</v>
      </c>
      <c r="J26" s="299">
        <v>0</v>
      </c>
      <c r="K26" s="300">
        <f>E26*J26</f>
        <v>0</v>
      </c>
      <c r="O26" s="292">
        <v>2</v>
      </c>
      <c r="AA26" s="261">
        <v>1</v>
      </c>
      <c r="AB26" s="261">
        <v>1</v>
      </c>
      <c r="AC26" s="261">
        <v>1</v>
      </c>
      <c r="AZ26" s="261">
        <v>1</v>
      </c>
      <c r="BA26" s="261">
        <f>IF(AZ26=1,G26,0)</f>
        <v>0</v>
      </c>
      <c r="BB26" s="261">
        <f>IF(AZ26=2,G26,0)</f>
        <v>0</v>
      </c>
      <c r="BC26" s="261">
        <f>IF(AZ26=3,G26,0)</f>
        <v>0</v>
      </c>
      <c r="BD26" s="261">
        <f>IF(AZ26=4,G26,0)</f>
        <v>0</v>
      </c>
      <c r="BE26" s="261">
        <f>IF(AZ26=5,G26,0)</f>
        <v>0</v>
      </c>
      <c r="CA26" s="292">
        <v>1</v>
      </c>
      <c r="CB26" s="292">
        <v>1</v>
      </c>
    </row>
    <row r="27" spans="1:80">
      <c r="A27" s="301"/>
      <c r="B27" s="302"/>
      <c r="C27" s="303" t="s">
        <v>912</v>
      </c>
      <c r="D27" s="304"/>
      <c r="E27" s="304"/>
      <c r="F27" s="304"/>
      <c r="G27" s="305"/>
      <c r="I27" s="306"/>
      <c r="K27" s="306"/>
      <c r="L27" s="307" t="s">
        <v>912</v>
      </c>
      <c r="O27" s="292">
        <v>3</v>
      </c>
    </row>
    <row r="28" spans="1:80">
      <c r="A28" s="301"/>
      <c r="B28" s="308"/>
      <c r="C28" s="337" t="s">
        <v>229</v>
      </c>
      <c r="D28" s="310"/>
      <c r="E28" s="336">
        <v>0</v>
      </c>
      <c r="F28" s="312"/>
      <c r="G28" s="313"/>
      <c r="H28" s="314"/>
      <c r="I28" s="306"/>
      <c r="J28" s="315"/>
      <c r="K28" s="306"/>
      <c r="M28" s="307" t="s">
        <v>229</v>
      </c>
      <c r="O28" s="292"/>
    </row>
    <row r="29" spans="1:80">
      <c r="A29" s="301"/>
      <c r="B29" s="308"/>
      <c r="C29" s="337" t="s">
        <v>913</v>
      </c>
      <c r="D29" s="310"/>
      <c r="E29" s="336">
        <v>66.718500000000006</v>
      </c>
      <c r="F29" s="312"/>
      <c r="G29" s="313"/>
      <c r="H29" s="314"/>
      <c r="I29" s="306"/>
      <c r="J29" s="315"/>
      <c r="K29" s="306"/>
      <c r="M29" s="307" t="s">
        <v>913</v>
      </c>
      <c r="O29" s="292"/>
    </row>
    <row r="30" spans="1:80">
      <c r="A30" s="301"/>
      <c r="B30" s="308"/>
      <c r="C30" s="337" t="s">
        <v>914</v>
      </c>
      <c r="D30" s="310"/>
      <c r="E30" s="336">
        <v>-7.1040000000000001</v>
      </c>
      <c r="F30" s="312"/>
      <c r="G30" s="313"/>
      <c r="H30" s="314"/>
      <c r="I30" s="306"/>
      <c r="J30" s="315"/>
      <c r="K30" s="306"/>
      <c r="M30" s="307" t="s">
        <v>914</v>
      </c>
      <c r="O30" s="292"/>
    </row>
    <row r="31" spans="1:80">
      <c r="A31" s="301"/>
      <c r="B31" s="308"/>
      <c r="C31" s="337" t="s">
        <v>915</v>
      </c>
      <c r="D31" s="310"/>
      <c r="E31" s="336">
        <v>-3.5249999999999999</v>
      </c>
      <c r="F31" s="312"/>
      <c r="G31" s="313"/>
      <c r="H31" s="314"/>
      <c r="I31" s="306"/>
      <c r="J31" s="315"/>
      <c r="K31" s="306"/>
      <c r="M31" s="307" t="s">
        <v>915</v>
      </c>
      <c r="O31" s="292"/>
    </row>
    <row r="32" spans="1:80">
      <c r="A32" s="301"/>
      <c r="B32" s="308"/>
      <c r="C32" s="337" t="s">
        <v>916</v>
      </c>
      <c r="D32" s="310"/>
      <c r="E32" s="336">
        <v>-5</v>
      </c>
      <c r="F32" s="312"/>
      <c r="G32" s="313"/>
      <c r="H32" s="314"/>
      <c r="I32" s="306"/>
      <c r="J32" s="315"/>
      <c r="K32" s="306"/>
      <c r="M32" s="307" t="s">
        <v>916</v>
      </c>
      <c r="O32" s="292"/>
    </row>
    <row r="33" spans="1:80">
      <c r="A33" s="301"/>
      <c r="B33" s="308"/>
      <c r="C33" s="337" t="s">
        <v>235</v>
      </c>
      <c r="D33" s="310"/>
      <c r="E33" s="336">
        <v>51.089500000000008</v>
      </c>
      <c r="F33" s="312"/>
      <c r="G33" s="313"/>
      <c r="H33" s="314"/>
      <c r="I33" s="306"/>
      <c r="J33" s="315"/>
      <c r="K33" s="306"/>
      <c r="M33" s="307" t="s">
        <v>235</v>
      </c>
      <c r="O33" s="292"/>
    </row>
    <row r="34" spans="1:80">
      <c r="A34" s="301"/>
      <c r="B34" s="308"/>
      <c r="C34" s="309" t="s">
        <v>917</v>
      </c>
      <c r="D34" s="310"/>
      <c r="E34" s="311">
        <v>25.544799999999999</v>
      </c>
      <c r="F34" s="312"/>
      <c r="G34" s="313"/>
      <c r="H34" s="314"/>
      <c r="I34" s="306"/>
      <c r="J34" s="315"/>
      <c r="K34" s="306"/>
      <c r="M34" s="307" t="s">
        <v>917</v>
      </c>
      <c r="O34" s="292"/>
    </row>
    <row r="35" spans="1:80">
      <c r="A35" s="293">
        <v>9</v>
      </c>
      <c r="B35" s="294" t="s">
        <v>237</v>
      </c>
      <c r="C35" s="295" t="s">
        <v>238</v>
      </c>
      <c r="D35" s="296" t="s">
        <v>109</v>
      </c>
      <c r="E35" s="297">
        <v>20.4358</v>
      </c>
      <c r="F35" s="297">
        <v>0</v>
      </c>
      <c r="G35" s="298">
        <f>E35*F35</f>
        <v>0</v>
      </c>
      <c r="H35" s="299">
        <v>0</v>
      </c>
      <c r="I35" s="300">
        <f>E35*H35</f>
        <v>0</v>
      </c>
      <c r="J35" s="299">
        <v>0</v>
      </c>
      <c r="K35" s="300">
        <f>E35*J35</f>
        <v>0</v>
      </c>
      <c r="O35" s="292">
        <v>2</v>
      </c>
      <c r="AA35" s="261">
        <v>1</v>
      </c>
      <c r="AB35" s="261">
        <v>1</v>
      </c>
      <c r="AC35" s="261">
        <v>1</v>
      </c>
      <c r="AZ35" s="261">
        <v>1</v>
      </c>
      <c r="BA35" s="261">
        <f>IF(AZ35=1,G35,0)</f>
        <v>0</v>
      </c>
      <c r="BB35" s="261">
        <f>IF(AZ35=2,G35,0)</f>
        <v>0</v>
      </c>
      <c r="BC35" s="261">
        <f>IF(AZ35=3,G35,0)</f>
        <v>0</v>
      </c>
      <c r="BD35" s="261">
        <f>IF(AZ35=4,G35,0)</f>
        <v>0</v>
      </c>
      <c r="BE35" s="261">
        <f>IF(AZ35=5,G35,0)</f>
        <v>0</v>
      </c>
      <c r="CA35" s="292">
        <v>1</v>
      </c>
      <c r="CB35" s="292">
        <v>1</v>
      </c>
    </row>
    <row r="36" spans="1:80">
      <c r="A36" s="301"/>
      <c r="B36" s="302"/>
      <c r="C36" s="303" t="s">
        <v>239</v>
      </c>
      <c r="D36" s="304"/>
      <c r="E36" s="304"/>
      <c r="F36" s="304"/>
      <c r="G36" s="305"/>
      <c r="I36" s="306"/>
      <c r="K36" s="306"/>
      <c r="L36" s="307" t="s">
        <v>239</v>
      </c>
      <c r="O36" s="292">
        <v>3</v>
      </c>
    </row>
    <row r="37" spans="1:80">
      <c r="A37" s="301"/>
      <c r="B37" s="302"/>
      <c r="C37" s="303" t="s">
        <v>240</v>
      </c>
      <c r="D37" s="304"/>
      <c r="E37" s="304"/>
      <c r="F37" s="304"/>
      <c r="G37" s="305"/>
      <c r="I37" s="306"/>
      <c r="K37" s="306"/>
      <c r="L37" s="307" t="s">
        <v>240</v>
      </c>
      <c r="O37" s="292">
        <v>3</v>
      </c>
    </row>
    <row r="38" spans="1:80">
      <c r="A38" s="301"/>
      <c r="B38" s="302"/>
      <c r="C38" s="303" t="s">
        <v>241</v>
      </c>
      <c r="D38" s="304"/>
      <c r="E38" s="304"/>
      <c r="F38" s="304"/>
      <c r="G38" s="305"/>
      <c r="I38" s="306"/>
      <c r="K38" s="306"/>
      <c r="L38" s="307" t="s">
        <v>241</v>
      </c>
      <c r="O38" s="292">
        <v>3</v>
      </c>
    </row>
    <row r="39" spans="1:80">
      <c r="A39" s="301"/>
      <c r="B39" s="302"/>
      <c r="C39" s="303"/>
      <c r="D39" s="304"/>
      <c r="E39" s="304"/>
      <c r="F39" s="304"/>
      <c r="G39" s="305"/>
      <c r="I39" s="306"/>
      <c r="K39" s="306"/>
      <c r="L39" s="307"/>
      <c r="O39" s="292">
        <v>3</v>
      </c>
    </row>
    <row r="40" spans="1:80">
      <c r="A40" s="301"/>
      <c r="B40" s="308"/>
      <c r="C40" s="337" t="s">
        <v>229</v>
      </c>
      <c r="D40" s="310"/>
      <c r="E40" s="336">
        <v>0</v>
      </c>
      <c r="F40" s="312"/>
      <c r="G40" s="313"/>
      <c r="H40" s="314"/>
      <c r="I40" s="306"/>
      <c r="J40" s="315"/>
      <c r="K40" s="306"/>
      <c r="M40" s="307" t="s">
        <v>229</v>
      </c>
      <c r="O40" s="292"/>
    </row>
    <row r="41" spans="1:80">
      <c r="A41" s="301"/>
      <c r="B41" s="308"/>
      <c r="C41" s="337" t="s">
        <v>913</v>
      </c>
      <c r="D41" s="310"/>
      <c r="E41" s="336">
        <v>66.718500000000006</v>
      </c>
      <c r="F41" s="312"/>
      <c r="G41" s="313"/>
      <c r="H41" s="314"/>
      <c r="I41" s="306"/>
      <c r="J41" s="315"/>
      <c r="K41" s="306"/>
      <c r="M41" s="307" t="s">
        <v>913</v>
      </c>
      <c r="O41" s="292"/>
    </row>
    <row r="42" spans="1:80">
      <c r="A42" s="301"/>
      <c r="B42" s="308"/>
      <c r="C42" s="337" t="s">
        <v>914</v>
      </c>
      <c r="D42" s="310"/>
      <c r="E42" s="336">
        <v>-7.1040000000000001</v>
      </c>
      <c r="F42" s="312"/>
      <c r="G42" s="313"/>
      <c r="H42" s="314"/>
      <c r="I42" s="306"/>
      <c r="J42" s="315"/>
      <c r="K42" s="306"/>
      <c r="M42" s="307" t="s">
        <v>914</v>
      </c>
      <c r="O42" s="292"/>
    </row>
    <row r="43" spans="1:80">
      <c r="A43" s="301"/>
      <c r="B43" s="308"/>
      <c r="C43" s="337" t="s">
        <v>915</v>
      </c>
      <c r="D43" s="310"/>
      <c r="E43" s="336">
        <v>-3.5249999999999999</v>
      </c>
      <c r="F43" s="312"/>
      <c r="G43" s="313"/>
      <c r="H43" s="314"/>
      <c r="I43" s="306"/>
      <c r="J43" s="315"/>
      <c r="K43" s="306"/>
      <c r="M43" s="307" t="s">
        <v>915</v>
      </c>
      <c r="O43" s="292"/>
    </row>
    <row r="44" spans="1:80">
      <c r="A44" s="301"/>
      <c r="B44" s="308"/>
      <c r="C44" s="337" t="s">
        <v>916</v>
      </c>
      <c r="D44" s="310"/>
      <c r="E44" s="336">
        <v>-5</v>
      </c>
      <c r="F44" s="312"/>
      <c r="G44" s="313"/>
      <c r="H44" s="314"/>
      <c r="I44" s="306"/>
      <c r="J44" s="315"/>
      <c r="K44" s="306"/>
      <c r="M44" s="307" t="s">
        <v>916</v>
      </c>
      <c r="O44" s="292"/>
    </row>
    <row r="45" spans="1:80">
      <c r="A45" s="301"/>
      <c r="B45" s="308"/>
      <c r="C45" s="337" t="s">
        <v>235</v>
      </c>
      <c r="D45" s="310"/>
      <c r="E45" s="336">
        <v>51.089500000000008</v>
      </c>
      <c r="F45" s="312"/>
      <c r="G45" s="313"/>
      <c r="H45" s="314"/>
      <c r="I45" s="306"/>
      <c r="J45" s="315"/>
      <c r="K45" s="306"/>
      <c r="M45" s="307" t="s">
        <v>235</v>
      </c>
      <c r="O45" s="292"/>
    </row>
    <row r="46" spans="1:80">
      <c r="A46" s="301"/>
      <c r="B46" s="308"/>
      <c r="C46" s="309" t="s">
        <v>918</v>
      </c>
      <c r="D46" s="310"/>
      <c r="E46" s="311">
        <v>20.4358</v>
      </c>
      <c r="F46" s="312"/>
      <c r="G46" s="313"/>
      <c r="H46" s="314"/>
      <c r="I46" s="306"/>
      <c r="J46" s="315"/>
      <c r="K46" s="306"/>
      <c r="M46" s="307" t="s">
        <v>918</v>
      </c>
      <c r="O46" s="292"/>
    </row>
    <row r="47" spans="1:80">
      <c r="A47" s="293">
        <v>10</v>
      </c>
      <c r="B47" s="294" t="s">
        <v>243</v>
      </c>
      <c r="C47" s="295" t="s">
        <v>244</v>
      </c>
      <c r="D47" s="296" t="s">
        <v>109</v>
      </c>
      <c r="E47" s="297">
        <v>20.4358</v>
      </c>
      <c r="F47" s="297">
        <v>0</v>
      </c>
      <c r="G47" s="298">
        <f>E47*F47</f>
        <v>0</v>
      </c>
      <c r="H47" s="299">
        <v>0</v>
      </c>
      <c r="I47" s="300">
        <f>E47*H47</f>
        <v>0</v>
      </c>
      <c r="J47" s="299">
        <v>0</v>
      </c>
      <c r="K47" s="300">
        <f>E47*J47</f>
        <v>0</v>
      </c>
      <c r="O47" s="292">
        <v>2</v>
      </c>
      <c r="AA47" s="261">
        <v>1</v>
      </c>
      <c r="AB47" s="261">
        <v>1</v>
      </c>
      <c r="AC47" s="261">
        <v>1</v>
      </c>
      <c r="AZ47" s="261">
        <v>1</v>
      </c>
      <c r="BA47" s="261">
        <f>IF(AZ47=1,G47,0)</f>
        <v>0</v>
      </c>
      <c r="BB47" s="261">
        <f>IF(AZ47=2,G47,0)</f>
        <v>0</v>
      </c>
      <c r="BC47" s="261">
        <f>IF(AZ47=3,G47,0)</f>
        <v>0</v>
      </c>
      <c r="BD47" s="261">
        <f>IF(AZ47=4,G47,0)</f>
        <v>0</v>
      </c>
      <c r="BE47" s="261">
        <f>IF(AZ47=5,G47,0)</f>
        <v>0</v>
      </c>
      <c r="CA47" s="292">
        <v>1</v>
      </c>
      <c r="CB47" s="292">
        <v>1</v>
      </c>
    </row>
    <row r="48" spans="1:80">
      <c r="A48" s="293">
        <v>11</v>
      </c>
      <c r="B48" s="294" t="s">
        <v>245</v>
      </c>
      <c r="C48" s="295" t="s">
        <v>246</v>
      </c>
      <c r="D48" s="296" t="s">
        <v>109</v>
      </c>
      <c r="E48" s="297">
        <v>5.109</v>
      </c>
      <c r="F48" s="297">
        <v>0</v>
      </c>
      <c r="G48" s="298">
        <f>E48*F48</f>
        <v>0</v>
      </c>
      <c r="H48" s="299">
        <v>0</v>
      </c>
      <c r="I48" s="300">
        <f>E48*H48</f>
        <v>0</v>
      </c>
      <c r="J48" s="299">
        <v>0</v>
      </c>
      <c r="K48" s="300">
        <f>E48*J48</f>
        <v>0</v>
      </c>
      <c r="O48" s="292">
        <v>2</v>
      </c>
      <c r="AA48" s="261">
        <v>1</v>
      </c>
      <c r="AB48" s="261">
        <v>0</v>
      </c>
      <c r="AC48" s="261">
        <v>0</v>
      </c>
      <c r="AZ48" s="261">
        <v>1</v>
      </c>
      <c r="BA48" s="261">
        <f>IF(AZ48=1,G48,0)</f>
        <v>0</v>
      </c>
      <c r="BB48" s="261">
        <f>IF(AZ48=2,G48,0)</f>
        <v>0</v>
      </c>
      <c r="BC48" s="261">
        <f>IF(AZ48=3,G48,0)</f>
        <v>0</v>
      </c>
      <c r="BD48" s="261">
        <f>IF(AZ48=4,G48,0)</f>
        <v>0</v>
      </c>
      <c r="BE48" s="261">
        <f>IF(AZ48=5,G48,0)</f>
        <v>0</v>
      </c>
      <c r="CA48" s="292">
        <v>1</v>
      </c>
      <c r="CB48" s="292">
        <v>0</v>
      </c>
    </row>
    <row r="49" spans="1:80">
      <c r="A49" s="301"/>
      <c r="B49" s="308"/>
      <c r="C49" s="337" t="s">
        <v>229</v>
      </c>
      <c r="D49" s="310"/>
      <c r="E49" s="336">
        <v>0</v>
      </c>
      <c r="F49" s="312"/>
      <c r="G49" s="313"/>
      <c r="H49" s="314"/>
      <c r="I49" s="306"/>
      <c r="J49" s="315"/>
      <c r="K49" s="306"/>
      <c r="M49" s="307" t="s">
        <v>229</v>
      </c>
      <c r="O49" s="292"/>
    </row>
    <row r="50" spans="1:80">
      <c r="A50" s="301"/>
      <c r="B50" s="308"/>
      <c r="C50" s="337" t="s">
        <v>913</v>
      </c>
      <c r="D50" s="310"/>
      <c r="E50" s="336">
        <v>66.718500000000006</v>
      </c>
      <c r="F50" s="312"/>
      <c r="G50" s="313"/>
      <c r="H50" s="314"/>
      <c r="I50" s="306"/>
      <c r="J50" s="315"/>
      <c r="K50" s="306"/>
      <c r="M50" s="307" t="s">
        <v>913</v>
      </c>
      <c r="O50" s="292"/>
    </row>
    <row r="51" spans="1:80">
      <c r="A51" s="301"/>
      <c r="B51" s="308"/>
      <c r="C51" s="337" t="s">
        <v>914</v>
      </c>
      <c r="D51" s="310"/>
      <c r="E51" s="336">
        <v>-7.1040000000000001</v>
      </c>
      <c r="F51" s="312"/>
      <c r="G51" s="313"/>
      <c r="H51" s="314"/>
      <c r="I51" s="306"/>
      <c r="J51" s="315"/>
      <c r="K51" s="306"/>
      <c r="M51" s="307" t="s">
        <v>914</v>
      </c>
      <c r="O51" s="292"/>
    </row>
    <row r="52" spans="1:80">
      <c r="A52" s="301"/>
      <c r="B52" s="308"/>
      <c r="C52" s="337" t="s">
        <v>915</v>
      </c>
      <c r="D52" s="310"/>
      <c r="E52" s="336">
        <v>-3.5249999999999999</v>
      </c>
      <c r="F52" s="312"/>
      <c r="G52" s="313"/>
      <c r="H52" s="314"/>
      <c r="I52" s="306"/>
      <c r="J52" s="315"/>
      <c r="K52" s="306"/>
      <c r="M52" s="307" t="s">
        <v>915</v>
      </c>
      <c r="O52" s="292"/>
    </row>
    <row r="53" spans="1:80">
      <c r="A53" s="301"/>
      <c r="B53" s="308"/>
      <c r="C53" s="337" t="s">
        <v>916</v>
      </c>
      <c r="D53" s="310"/>
      <c r="E53" s="336">
        <v>-5</v>
      </c>
      <c r="F53" s="312"/>
      <c r="G53" s="313"/>
      <c r="H53" s="314"/>
      <c r="I53" s="306"/>
      <c r="J53" s="315"/>
      <c r="K53" s="306"/>
      <c r="M53" s="307" t="s">
        <v>916</v>
      </c>
      <c r="O53" s="292"/>
    </row>
    <row r="54" spans="1:80">
      <c r="A54" s="301"/>
      <c r="B54" s="308"/>
      <c r="C54" s="337" t="s">
        <v>235</v>
      </c>
      <c r="D54" s="310"/>
      <c r="E54" s="336">
        <v>51.089500000000008</v>
      </c>
      <c r="F54" s="312"/>
      <c r="G54" s="313"/>
      <c r="H54" s="314"/>
      <c r="I54" s="306"/>
      <c r="J54" s="315"/>
      <c r="K54" s="306"/>
      <c r="M54" s="307" t="s">
        <v>235</v>
      </c>
      <c r="O54" s="292"/>
    </row>
    <row r="55" spans="1:80">
      <c r="A55" s="301"/>
      <c r="B55" s="308"/>
      <c r="C55" s="309" t="s">
        <v>919</v>
      </c>
      <c r="D55" s="310"/>
      <c r="E55" s="311">
        <v>5.109</v>
      </c>
      <c r="F55" s="312"/>
      <c r="G55" s="313"/>
      <c r="H55" s="314"/>
      <c r="I55" s="306"/>
      <c r="J55" s="315"/>
      <c r="K55" s="306"/>
      <c r="M55" s="307" t="s">
        <v>919</v>
      </c>
      <c r="O55" s="292"/>
    </row>
    <row r="56" spans="1:80">
      <c r="A56" s="293">
        <v>12</v>
      </c>
      <c r="B56" s="294" t="s">
        <v>248</v>
      </c>
      <c r="C56" s="295" t="s">
        <v>249</v>
      </c>
      <c r="D56" s="296" t="s">
        <v>109</v>
      </c>
      <c r="E56" s="297">
        <v>5.109</v>
      </c>
      <c r="F56" s="297">
        <v>0</v>
      </c>
      <c r="G56" s="298">
        <f>E56*F56</f>
        <v>0</v>
      </c>
      <c r="H56" s="299">
        <v>0</v>
      </c>
      <c r="I56" s="300">
        <f>E56*H56</f>
        <v>0</v>
      </c>
      <c r="J56" s="299">
        <v>0</v>
      </c>
      <c r="K56" s="300">
        <f>E56*J56</f>
        <v>0</v>
      </c>
      <c r="O56" s="292">
        <v>2</v>
      </c>
      <c r="AA56" s="261">
        <v>1</v>
      </c>
      <c r="AB56" s="261">
        <v>1</v>
      </c>
      <c r="AC56" s="261">
        <v>1</v>
      </c>
      <c r="AZ56" s="261">
        <v>1</v>
      </c>
      <c r="BA56" s="261">
        <f>IF(AZ56=1,G56,0)</f>
        <v>0</v>
      </c>
      <c r="BB56" s="261">
        <f>IF(AZ56=2,G56,0)</f>
        <v>0</v>
      </c>
      <c r="BC56" s="261">
        <f>IF(AZ56=3,G56,0)</f>
        <v>0</v>
      </c>
      <c r="BD56" s="261">
        <f>IF(AZ56=4,G56,0)</f>
        <v>0</v>
      </c>
      <c r="BE56" s="261">
        <f>IF(AZ56=5,G56,0)</f>
        <v>0</v>
      </c>
      <c r="CA56" s="292">
        <v>1</v>
      </c>
      <c r="CB56" s="292">
        <v>1</v>
      </c>
    </row>
    <row r="57" spans="1:80">
      <c r="A57" s="293">
        <v>13</v>
      </c>
      <c r="B57" s="294" t="s">
        <v>250</v>
      </c>
      <c r="C57" s="295" t="s">
        <v>251</v>
      </c>
      <c r="D57" s="296" t="s">
        <v>109</v>
      </c>
      <c r="E57" s="297">
        <v>7.1040000000000001</v>
      </c>
      <c r="F57" s="297">
        <v>0</v>
      </c>
      <c r="G57" s="298">
        <f>E57*F57</f>
        <v>0</v>
      </c>
      <c r="H57" s="299">
        <v>0</v>
      </c>
      <c r="I57" s="300">
        <f>E57*H57</f>
        <v>0</v>
      </c>
      <c r="J57" s="299">
        <v>0</v>
      </c>
      <c r="K57" s="300">
        <f>E57*J57</f>
        <v>0</v>
      </c>
      <c r="O57" s="292">
        <v>2</v>
      </c>
      <c r="AA57" s="261">
        <v>1</v>
      </c>
      <c r="AB57" s="261">
        <v>1</v>
      </c>
      <c r="AC57" s="261">
        <v>1</v>
      </c>
      <c r="AZ57" s="261">
        <v>1</v>
      </c>
      <c r="BA57" s="261">
        <f>IF(AZ57=1,G57,0)</f>
        <v>0</v>
      </c>
      <c r="BB57" s="261">
        <f>IF(AZ57=2,G57,0)</f>
        <v>0</v>
      </c>
      <c r="BC57" s="261">
        <f>IF(AZ57=3,G57,0)</f>
        <v>0</v>
      </c>
      <c r="BD57" s="261">
        <f>IF(AZ57=4,G57,0)</f>
        <v>0</v>
      </c>
      <c r="BE57" s="261">
        <f>IF(AZ57=5,G57,0)</f>
        <v>0</v>
      </c>
      <c r="CA57" s="292">
        <v>1</v>
      </c>
      <c r="CB57" s="292">
        <v>1</v>
      </c>
    </row>
    <row r="58" spans="1:80">
      <c r="A58" s="301"/>
      <c r="B58" s="308"/>
      <c r="C58" s="309" t="s">
        <v>920</v>
      </c>
      <c r="D58" s="310"/>
      <c r="E58" s="311">
        <v>7.1040000000000001</v>
      </c>
      <c r="F58" s="312"/>
      <c r="G58" s="313"/>
      <c r="H58" s="314"/>
      <c r="I58" s="306"/>
      <c r="J58" s="315"/>
      <c r="K58" s="306"/>
      <c r="M58" s="307" t="s">
        <v>920</v>
      </c>
      <c r="O58" s="292"/>
    </row>
    <row r="59" spans="1:80">
      <c r="A59" s="316"/>
      <c r="B59" s="317" t="s">
        <v>99</v>
      </c>
      <c r="C59" s="318" t="s">
        <v>218</v>
      </c>
      <c r="D59" s="319"/>
      <c r="E59" s="320"/>
      <c r="F59" s="321"/>
      <c r="G59" s="322">
        <f>SUM(G22:G58)</f>
        <v>0</v>
      </c>
      <c r="H59" s="323"/>
      <c r="I59" s="324">
        <f>SUM(I22:I58)</f>
        <v>0</v>
      </c>
      <c r="J59" s="323"/>
      <c r="K59" s="324">
        <f>SUM(K22:K58)</f>
        <v>0</v>
      </c>
      <c r="O59" s="292">
        <v>4</v>
      </c>
      <c r="BA59" s="325">
        <f>SUM(BA22:BA58)</f>
        <v>0</v>
      </c>
      <c r="BB59" s="325">
        <f>SUM(BB22:BB58)</f>
        <v>0</v>
      </c>
      <c r="BC59" s="325">
        <f>SUM(BC22:BC58)</f>
        <v>0</v>
      </c>
      <c r="BD59" s="325">
        <f>SUM(BD22:BD58)</f>
        <v>0</v>
      </c>
      <c r="BE59" s="325">
        <f>SUM(BE22:BE58)</f>
        <v>0</v>
      </c>
    </row>
    <row r="60" spans="1:80">
      <c r="A60" s="282" t="s">
        <v>97</v>
      </c>
      <c r="B60" s="283" t="s">
        <v>762</v>
      </c>
      <c r="C60" s="284" t="s">
        <v>763</v>
      </c>
      <c r="D60" s="285"/>
      <c r="E60" s="286"/>
      <c r="F60" s="286"/>
      <c r="G60" s="287"/>
      <c r="H60" s="288"/>
      <c r="I60" s="289"/>
      <c r="J60" s="290"/>
      <c r="K60" s="291"/>
      <c r="O60" s="292">
        <v>1</v>
      </c>
    </row>
    <row r="61" spans="1:80">
      <c r="A61" s="293">
        <v>14</v>
      </c>
      <c r="B61" s="294" t="s">
        <v>765</v>
      </c>
      <c r="C61" s="295" t="s">
        <v>766</v>
      </c>
      <c r="D61" s="296" t="s">
        <v>176</v>
      </c>
      <c r="E61" s="297">
        <v>11.84</v>
      </c>
      <c r="F61" s="297">
        <v>0</v>
      </c>
      <c r="G61" s="298">
        <f>E61*F61</f>
        <v>0</v>
      </c>
      <c r="H61" s="299">
        <v>1.49E-3</v>
      </c>
      <c r="I61" s="300">
        <f>E61*H61</f>
        <v>1.76416E-2</v>
      </c>
      <c r="J61" s="299">
        <v>0</v>
      </c>
      <c r="K61" s="300">
        <f>E61*J61</f>
        <v>0</v>
      </c>
      <c r="O61" s="292">
        <v>2</v>
      </c>
      <c r="AA61" s="261">
        <v>1</v>
      </c>
      <c r="AB61" s="261">
        <v>1</v>
      </c>
      <c r="AC61" s="261">
        <v>1</v>
      </c>
      <c r="AZ61" s="261">
        <v>1</v>
      </c>
      <c r="BA61" s="261">
        <f>IF(AZ61=1,G61,0)</f>
        <v>0</v>
      </c>
      <c r="BB61" s="261">
        <f>IF(AZ61=2,G61,0)</f>
        <v>0</v>
      </c>
      <c r="BC61" s="261">
        <f>IF(AZ61=3,G61,0)</f>
        <v>0</v>
      </c>
      <c r="BD61" s="261">
        <f>IF(AZ61=4,G61,0)</f>
        <v>0</v>
      </c>
      <c r="BE61" s="261">
        <f>IF(AZ61=5,G61,0)</f>
        <v>0</v>
      </c>
      <c r="CA61" s="292">
        <v>1</v>
      </c>
      <c r="CB61" s="292">
        <v>1</v>
      </c>
    </row>
    <row r="62" spans="1:80">
      <c r="A62" s="301"/>
      <c r="B62" s="302"/>
      <c r="C62" s="303" t="s">
        <v>921</v>
      </c>
      <c r="D62" s="304"/>
      <c r="E62" s="304"/>
      <c r="F62" s="304"/>
      <c r="G62" s="305"/>
      <c r="I62" s="306"/>
      <c r="K62" s="306"/>
      <c r="L62" s="307" t="s">
        <v>921</v>
      </c>
      <c r="O62" s="292">
        <v>3</v>
      </c>
    </row>
    <row r="63" spans="1:80">
      <c r="A63" s="301"/>
      <c r="B63" s="308"/>
      <c r="C63" s="309" t="s">
        <v>922</v>
      </c>
      <c r="D63" s="310"/>
      <c r="E63" s="311">
        <v>11.84</v>
      </c>
      <c r="F63" s="312"/>
      <c r="G63" s="313"/>
      <c r="H63" s="314"/>
      <c r="I63" s="306"/>
      <c r="J63" s="315"/>
      <c r="K63" s="306"/>
      <c r="M63" s="307" t="s">
        <v>922</v>
      </c>
      <c r="O63" s="292"/>
    </row>
    <row r="64" spans="1:80">
      <c r="A64" s="293">
        <v>15</v>
      </c>
      <c r="B64" s="294" t="s">
        <v>768</v>
      </c>
      <c r="C64" s="295" t="s">
        <v>769</v>
      </c>
      <c r="D64" s="296" t="s">
        <v>176</v>
      </c>
      <c r="E64" s="297">
        <v>11.84</v>
      </c>
      <c r="F64" s="297">
        <v>0</v>
      </c>
      <c r="G64" s="298">
        <f>E64*F64</f>
        <v>0</v>
      </c>
      <c r="H64" s="299">
        <v>0</v>
      </c>
      <c r="I64" s="300">
        <f>E64*H64</f>
        <v>0</v>
      </c>
      <c r="J64" s="299">
        <v>0</v>
      </c>
      <c r="K64" s="300">
        <f>E64*J64</f>
        <v>0</v>
      </c>
      <c r="O64" s="292">
        <v>2</v>
      </c>
      <c r="AA64" s="261">
        <v>1</v>
      </c>
      <c r="AB64" s="261">
        <v>1</v>
      </c>
      <c r="AC64" s="261">
        <v>1</v>
      </c>
      <c r="AZ64" s="261">
        <v>1</v>
      </c>
      <c r="BA64" s="261">
        <f>IF(AZ64=1,G64,0)</f>
        <v>0</v>
      </c>
      <c r="BB64" s="261">
        <f>IF(AZ64=2,G64,0)</f>
        <v>0</v>
      </c>
      <c r="BC64" s="261">
        <f>IF(AZ64=3,G64,0)</f>
        <v>0</v>
      </c>
      <c r="BD64" s="261">
        <f>IF(AZ64=4,G64,0)</f>
        <v>0</v>
      </c>
      <c r="BE64" s="261">
        <f>IF(AZ64=5,G64,0)</f>
        <v>0</v>
      </c>
      <c r="CA64" s="292">
        <v>1</v>
      </c>
      <c r="CB64" s="292">
        <v>1</v>
      </c>
    </row>
    <row r="65" spans="1:80" ht="22.5">
      <c r="A65" s="293">
        <v>16</v>
      </c>
      <c r="B65" s="294" t="s">
        <v>770</v>
      </c>
      <c r="C65" s="295" t="s">
        <v>771</v>
      </c>
      <c r="D65" s="296" t="s">
        <v>176</v>
      </c>
      <c r="E65" s="297">
        <v>11.84</v>
      </c>
      <c r="F65" s="297">
        <v>0</v>
      </c>
      <c r="G65" s="298">
        <f>E65*F65</f>
        <v>0</v>
      </c>
      <c r="H65" s="299">
        <v>4.0699999999999998E-3</v>
      </c>
      <c r="I65" s="300">
        <f>E65*H65</f>
        <v>4.8188799999999997E-2</v>
      </c>
      <c r="J65" s="299">
        <v>0</v>
      </c>
      <c r="K65" s="300">
        <f>E65*J65</f>
        <v>0</v>
      </c>
      <c r="O65" s="292">
        <v>2</v>
      </c>
      <c r="AA65" s="261">
        <v>1</v>
      </c>
      <c r="AB65" s="261">
        <v>1</v>
      </c>
      <c r="AC65" s="261">
        <v>1</v>
      </c>
      <c r="AZ65" s="261">
        <v>1</v>
      </c>
      <c r="BA65" s="261">
        <f>IF(AZ65=1,G65,0)</f>
        <v>0</v>
      </c>
      <c r="BB65" s="261">
        <f>IF(AZ65=2,G65,0)</f>
        <v>0</v>
      </c>
      <c r="BC65" s="261">
        <f>IF(AZ65=3,G65,0)</f>
        <v>0</v>
      </c>
      <c r="BD65" s="261">
        <f>IF(AZ65=4,G65,0)</f>
        <v>0</v>
      </c>
      <c r="BE65" s="261">
        <f>IF(AZ65=5,G65,0)</f>
        <v>0</v>
      </c>
      <c r="CA65" s="292">
        <v>1</v>
      </c>
      <c r="CB65" s="292">
        <v>1</v>
      </c>
    </row>
    <row r="66" spans="1:80">
      <c r="A66" s="293">
        <v>17</v>
      </c>
      <c r="B66" s="294" t="s">
        <v>772</v>
      </c>
      <c r="C66" s="295" t="s">
        <v>773</v>
      </c>
      <c r="D66" s="296" t="s">
        <v>176</v>
      </c>
      <c r="E66" s="297">
        <v>11.84</v>
      </c>
      <c r="F66" s="297">
        <v>0</v>
      </c>
      <c r="G66" s="298">
        <f>E66*F66</f>
        <v>0</v>
      </c>
      <c r="H66" s="299">
        <v>0</v>
      </c>
      <c r="I66" s="300">
        <f>E66*H66</f>
        <v>0</v>
      </c>
      <c r="J66" s="299">
        <v>0</v>
      </c>
      <c r="K66" s="300">
        <f>E66*J66</f>
        <v>0</v>
      </c>
      <c r="O66" s="292">
        <v>2</v>
      </c>
      <c r="AA66" s="261">
        <v>1</v>
      </c>
      <c r="AB66" s="261">
        <v>1</v>
      </c>
      <c r="AC66" s="261">
        <v>1</v>
      </c>
      <c r="AZ66" s="261">
        <v>1</v>
      </c>
      <c r="BA66" s="261">
        <f>IF(AZ66=1,G66,0)</f>
        <v>0</v>
      </c>
      <c r="BB66" s="261">
        <f>IF(AZ66=2,G66,0)</f>
        <v>0</v>
      </c>
      <c r="BC66" s="261">
        <f>IF(AZ66=3,G66,0)</f>
        <v>0</v>
      </c>
      <c r="BD66" s="261">
        <f>IF(AZ66=4,G66,0)</f>
        <v>0</v>
      </c>
      <c r="BE66" s="261">
        <f>IF(AZ66=5,G66,0)</f>
        <v>0</v>
      </c>
      <c r="CA66" s="292">
        <v>1</v>
      </c>
      <c r="CB66" s="292">
        <v>1</v>
      </c>
    </row>
    <row r="67" spans="1:80">
      <c r="A67" s="316"/>
      <c r="B67" s="317" t="s">
        <v>99</v>
      </c>
      <c r="C67" s="318" t="s">
        <v>764</v>
      </c>
      <c r="D67" s="319"/>
      <c r="E67" s="320"/>
      <c r="F67" s="321"/>
      <c r="G67" s="322">
        <f>SUM(G60:G66)</f>
        <v>0</v>
      </c>
      <c r="H67" s="323"/>
      <c r="I67" s="324">
        <f>SUM(I60:I66)</f>
        <v>6.5830399999999997E-2</v>
      </c>
      <c r="J67" s="323"/>
      <c r="K67" s="324">
        <f>SUM(K60:K66)</f>
        <v>0</v>
      </c>
      <c r="O67" s="292">
        <v>4</v>
      </c>
      <c r="BA67" s="325">
        <f>SUM(BA60:BA66)</f>
        <v>0</v>
      </c>
      <c r="BB67" s="325">
        <f>SUM(BB60:BB66)</f>
        <v>0</v>
      </c>
      <c r="BC67" s="325">
        <f>SUM(BC60:BC66)</f>
        <v>0</v>
      </c>
      <c r="BD67" s="325">
        <f>SUM(BD60:BD66)</f>
        <v>0</v>
      </c>
      <c r="BE67" s="325">
        <f>SUM(BE60:BE66)</f>
        <v>0</v>
      </c>
    </row>
    <row r="68" spans="1:80">
      <c r="A68" s="282" t="s">
        <v>97</v>
      </c>
      <c r="B68" s="283" t="s">
        <v>253</v>
      </c>
      <c r="C68" s="284" t="s">
        <v>254</v>
      </c>
      <c r="D68" s="285"/>
      <c r="E68" s="286"/>
      <c r="F68" s="286"/>
      <c r="G68" s="287"/>
      <c r="H68" s="288"/>
      <c r="I68" s="289"/>
      <c r="J68" s="290"/>
      <c r="K68" s="291"/>
      <c r="O68" s="292">
        <v>1</v>
      </c>
    </row>
    <row r="69" spans="1:80">
      <c r="A69" s="293">
        <v>18</v>
      </c>
      <c r="B69" s="294" t="s">
        <v>256</v>
      </c>
      <c r="C69" s="295" t="s">
        <v>257</v>
      </c>
      <c r="D69" s="296" t="s">
        <v>109</v>
      </c>
      <c r="E69" s="297">
        <v>66.718500000000006</v>
      </c>
      <c r="F69" s="297">
        <v>0</v>
      </c>
      <c r="G69" s="298">
        <f>E69*F69</f>
        <v>0</v>
      </c>
      <c r="H69" s="299">
        <v>0</v>
      </c>
      <c r="I69" s="300">
        <f>E69*H69</f>
        <v>0</v>
      </c>
      <c r="J69" s="299">
        <v>0</v>
      </c>
      <c r="K69" s="300">
        <f>E69*J69</f>
        <v>0</v>
      </c>
      <c r="O69" s="292">
        <v>2</v>
      </c>
      <c r="AA69" s="261">
        <v>1</v>
      </c>
      <c r="AB69" s="261">
        <v>1</v>
      </c>
      <c r="AC69" s="261">
        <v>1</v>
      </c>
      <c r="AZ69" s="261">
        <v>1</v>
      </c>
      <c r="BA69" s="261">
        <f>IF(AZ69=1,G69,0)</f>
        <v>0</v>
      </c>
      <c r="BB69" s="261">
        <f>IF(AZ69=2,G69,0)</f>
        <v>0</v>
      </c>
      <c r="BC69" s="261">
        <f>IF(AZ69=3,G69,0)</f>
        <v>0</v>
      </c>
      <c r="BD69" s="261">
        <f>IF(AZ69=4,G69,0)</f>
        <v>0</v>
      </c>
      <c r="BE69" s="261">
        <f>IF(AZ69=5,G69,0)</f>
        <v>0</v>
      </c>
      <c r="CA69" s="292">
        <v>1</v>
      </c>
      <c r="CB69" s="292">
        <v>1</v>
      </c>
    </row>
    <row r="70" spans="1:80">
      <c r="A70" s="301"/>
      <c r="B70" s="308"/>
      <c r="C70" s="309" t="s">
        <v>913</v>
      </c>
      <c r="D70" s="310"/>
      <c r="E70" s="311">
        <v>66.718500000000006</v>
      </c>
      <c r="F70" s="312"/>
      <c r="G70" s="313"/>
      <c r="H70" s="314"/>
      <c r="I70" s="306"/>
      <c r="J70" s="315"/>
      <c r="K70" s="306"/>
      <c r="M70" s="307" t="s">
        <v>913</v>
      </c>
      <c r="O70" s="292"/>
    </row>
    <row r="71" spans="1:80">
      <c r="A71" s="293">
        <v>19</v>
      </c>
      <c r="B71" s="294" t="s">
        <v>258</v>
      </c>
      <c r="C71" s="295" t="s">
        <v>259</v>
      </c>
      <c r="D71" s="296" t="s">
        <v>109</v>
      </c>
      <c r="E71" s="297">
        <v>56.593499999999999</v>
      </c>
      <c r="F71" s="297">
        <v>0</v>
      </c>
      <c r="G71" s="298">
        <f>E71*F71</f>
        <v>0</v>
      </c>
      <c r="H71" s="299">
        <v>0</v>
      </c>
      <c r="I71" s="300">
        <f>E71*H71</f>
        <v>0</v>
      </c>
      <c r="J71" s="299">
        <v>0</v>
      </c>
      <c r="K71" s="300">
        <f>E71*J71</f>
        <v>0</v>
      </c>
      <c r="O71" s="292">
        <v>2</v>
      </c>
      <c r="AA71" s="261">
        <v>1</v>
      </c>
      <c r="AB71" s="261">
        <v>1</v>
      </c>
      <c r="AC71" s="261">
        <v>1</v>
      </c>
      <c r="AZ71" s="261">
        <v>1</v>
      </c>
      <c r="BA71" s="261">
        <f>IF(AZ71=1,G71,0)</f>
        <v>0</v>
      </c>
      <c r="BB71" s="261">
        <f>IF(AZ71=2,G71,0)</f>
        <v>0</v>
      </c>
      <c r="BC71" s="261">
        <f>IF(AZ71=3,G71,0)</f>
        <v>0</v>
      </c>
      <c r="BD71" s="261">
        <f>IF(AZ71=4,G71,0)</f>
        <v>0</v>
      </c>
      <c r="BE71" s="261">
        <f>IF(AZ71=5,G71,0)</f>
        <v>0</v>
      </c>
      <c r="CA71" s="292">
        <v>1</v>
      </c>
      <c r="CB71" s="292">
        <v>1</v>
      </c>
    </row>
    <row r="72" spans="1:80">
      <c r="A72" s="301"/>
      <c r="B72" s="308"/>
      <c r="C72" s="309" t="s">
        <v>913</v>
      </c>
      <c r="D72" s="310"/>
      <c r="E72" s="311">
        <v>66.718500000000006</v>
      </c>
      <c r="F72" s="312"/>
      <c r="G72" s="313"/>
      <c r="H72" s="314"/>
      <c r="I72" s="306"/>
      <c r="J72" s="315"/>
      <c r="K72" s="306"/>
      <c r="M72" s="307" t="s">
        <v>913</v>
      </c>
      <c r="O72" s="292"/>
    </row>
    <row r="73" spans="1:80">
      <c r="A73" s="301"/>
      <c r="B73" s="308"/>
      <c r="C73" s="309" t="s">
        <v>915</v>
      </c>
      <c r="D73" s="310"/>
      <c r="E73" s="311">
        <v>-3.5249999999999999</v>
      </c>
      <c r="F73" s="312"/>
      <c r="G73" s="313"/>
      <c r="H73" s="314"/>
      <c r="I73" s="306"/>
      <c r="J73" s="315"/>
      <c r="K73" s="306"/>
      <c r="M73" s="307" t="s">
        <v>915</v>
      </c>
      <c r="O73" s="292"/>
    </row>
    <row r="74" spans="1:80">
      <c r="A74" s="301"/>
      <c r="B74" s="308"/>
      <c r="C74" s="309" t="s">
        <v>923</v>
      </c>
      <c r="D74" s="310"/>
      <c r="E74" s="311">
        <v>-6.6</v>
      </c>
      <c r="F74" s="312"/>
      <c r="G74" s="313"/>
      <c r="H74" s="314"/>
      <c r="I74" s="306"/>
      <c r="J74" s="315"/>
      <c r="K74" s="306"/>
      <c r="M74" s="307" t="s">
        <v>923</v>
      </c>
      <c r="O74" s="292"/>
    </row>
    <row r="75" spans="1:80">
      <c r="A75" s="316"/>
      <c r="B75" s="317" t="s">
        <v>99</v>
      </c>
      <c r="C75" s="318" t="s">
        <v>255</v>
      </c>
      <c r="D75" s="319"/>
      <c r="E75" s="320"/>
      <c r="F75" s="321"/>
      <c r="G75" s="322">
        <f>SUM(G68:G74)</f>
        <v>0</v>
      </c>
      <c r="H75" s="323"/>
      <c r="I75" s="324">
        <f>SUM(I68:I74)</f>
        <v>0</v>
      </c>
      <c r="J75" s="323"/>
      <c r="K75" s="324">
        <f>SUM(K68:K74)</f>
        <v>0</v>
      </c>
      <c r="O75" s="292">
        <v>4</v>
      </c>
      <c r="BA75" s="325">
        <f>SUM(BA68:BA74)</f>
        <v>0</v>
      </c>
      <c r="BB75" s="325">
        <f>SUM(BB68:BB74)</f>
        <v>0</v>
      </c>
      <c r="BC75" s="325">
        <f>SUM(BC68:BC74)</f>
        <v>0</v>
      </c>
      <c r="BD75" s="325">
        <f>SUM(BD68:BD74)</f>
        <v>0</v>
      </c>
      <c r="BE75" s="325">
        <f>SUM(BE68:BE74)</f>
        <v>0</v>
      </c>
    </row>
    <row r="76" spans="1:80">
      <c r="A76" s="282" t="s">
        <v>97</v>
      </c>
      <c r="B76" s="283" t="s">
        <v>264</v>
      </c>
      <c r="C76" s="284" t="s">
        <v>265</v>
      </c>
      <c r="D76" s="285"/>
      <c r="E76" s="286"/>
      <c r="F76" s="286"/>
      <c r="G76" s="287"/>
      <c r="H76" s="288"/>
      <c r="I76" s="289"/>
      <c r="J76" s="290"/>
      <c r="K76" s="291"/>
      <c r="O76" s="292">
        <v>1</v>
      </c>
    </row>
    <row r="77" spans="1:80">
      <c r="A77" s="293">
        <v>20</v>
      </c>
      <c r="B77" s="294" t="s">
        <v>267</v>
      </c>
      <c r="C77" s="295" t="s">
        <v>268</v>
      </c>
      <c r="D77" s="296" t="s">
        <v>109</v>
      </c>
      <c r="E77" s="297">
        <v>56.593499999999999</v>
      </c>
      <c r="F77" s="297">
        <v>0</v>
      </c>
      <c r="G77" s="298">
        <f>E77*F77</f>
        <v>0</v>
      </c>
      <c r="H77" s="299">
        <v>0</v>
      </c>
      <c r="I77" s="300">
        <f>E77*H77</f>
        <v>0</v>
      </c>
      <c r="J77" s="299">
        <v>0</v>
      </c>
      <c r="K77" s="300">
        <f>E77*J77</f>
        <v>0</v>
      </c>
      <c r="O77" s="292">
        <v>2</v>
      </c>
      <c r="AA77" s="261">
        <v>1</v>
      </c>
      <c r="AB77" s="261">
        <v>1</v>
      </c>
      <c r="AC77" s="261">
        <v>1</v>
      </c>
      <c r="AZ77" s="261">
        <v>1</v>
      </c>
      <c r="BA77" s="261">
        <f>IF(AZ77=1,G77,0)</f>
        <v>0</v>
      </c>
      <c r="BB77" s="261">
        <f>IF(AZ77=2,G77,0)</f>
        <v>0</v>
      </c>
      <c r="BC77" s="261">
        <f>IF(AZ77=3,G77,0)</f>
        <v>0</v>
      </c>
      <c r="BD77" s="261">
        <f>IF(AZ77=4,G77,0)</f>
        <v>0</v>
      </c>
      <c r="BE77" s="261">
        <f>IF(AZ77=5,G77,0)</f>
        <v>0</v>
      </c>
      <c r="CA77" s="292">
        <v>1</v>
      </c>
      <c r="CB77" s="292">
        <v>1</v>
      </c>
    </row>
    <row r="78" spans="1:80" ht="22.5">
      <c r="A78" s="293">
        <v>21</v>
      </c>
      <c r="B78" s="294" t="s">
        <v>269</v>
      </c>
      <c r="C78" s="295" t="s">
        <v>270</v>
      </c>
      <c r="D78" s="296" t="s">
        <v>109</v>
      </c>
      <c r="E78" s="297">
        <v>35.578099999999999</v>
      </c>
      <c r="F78" s="297">
        <v>0</v>
      </c>
      <c r="G78" s="298">
        <f>E78*F78</f>
        <v>0</v>
      </c>
      <c r="H78" s="299">
        <v>1.837</v>
      </c>
      <c r="I78" s="300">
        <f>E78*H78</f>
        <v>65.356969699999993</v>
      </c>
      <c r="J78" s="299">
        <v>0</v>
      </c>
      <c r="K78" s="300">
        <f>E78*J78</f>
        <v>0</v>
      </c>
      <c r="O78" s="292">
        <v>2</v>
      </c>
      <c r="AA78" s="261">
        <v>1</v>
      </c>
      <c r="AB78" s="261">
        <v>1</v>
      </c>
      <c r="AC78" s="261">
        <v>1</v>
      </c>
      <c r="AZ78" s="261">
        <v>1</v>
      </c>
      <c r="BA78" s="261">
        <f>IF(AZ78=1,G78,0)</f>
        <v>0</v>
      </c>
      <c r="BB78" s="261">
        <f>IF(AZ78=2,G78,0)</f>
        <v>0</v>
      </c>
      <c r="BC78" s="261">
        <f>IF(AZ78=3,G78,0)</f>
        <v>0</v>
      </c>
      <c r="BD78" s="261">
        <f>IF(AZ78=4,G78,0)</f>
        <v>0</v>
      </c>
      <c r="BE78" s="261">
        <f>IF(AZ78=5,G78,0)</f>
        <v>0</v>
      </c>
      <c r="CA78" s="292">
        <v>1</v>
      </c>
      <c r="CB78" s="292">
        <v>1</v>
      </c>
    </row>
    <row r="79" spans="1:80">
      <c r="A79" s="301"/>
      <c r="B79" s="308"/>
      <c r="C79" s="309" t="s">
        <v>924</v>
      </c>
      <c r="D79" s="310"/>
      <c r="E79" s="311">
        <v>66.718500000000006</v>
      </c>
      <c r="F79" s="312"/>
      <c r="G79" s="313"/>
      <c r="H79" s="314"/>
      <c r="I79" s="306"/>
      <c r="J79" s="315"/>
      <c r="K79" s="306"/>
      <c r="M79" s="307" t="s">
        <v>924</v>
      </c>
      <c r="O79" s="292"/>
    </row>
    <row r="80" spans="1:80">
      <c r="A80" s="301"/>
      <c r="B80" s="308"/>
      <c r="C80" s="309" t="s">
        <v>272</v>
      </c>
      <c r="D80" s="310"/>
      <c r="E80" s="311">
        <v>-8.5015000000000001</v>
      </c>
      <c r="F80" s="312"/>
      <c r="G80" s="313"/>
      <c r="H80" s="314"/>
      <c r="I80" s="306"/>
      <c r="J80" s="315"/>
      <c r="K80" s="306"/>
      <c r="M80" s="307" t="s">
        <v>272</v>
      </c>
      <c r="O80" s="292"/>
    </row>
    <row r="81" spans="1:80">
      <c r="A81" s="301"/>
      <c r="B81" s="308"/>
      <c r="C81" s="309" t="s">
        <v>868</v>
      </c>
      <c r="D81" s="310"/>
      <c r="E81" s="311">
        <v>-1.7663</v>
      </c>
      <c r="F81" s="312"/>
      <c r="G81" s="313"/>
      <c r="H81" s="314"/>
      <c r="I81" s="306"/>
      <c r="J81" s="315"/>
      <c r="K81" s="306"/>
      <c r="M81" s="307" t="s">
        <v>868</v>
      </c>
      <c r="O81" s="292"/>
    </row>
    <row r="82" spans="1:80">
      <c r="A82" s="301"/>
      <c r="B82" s="308"/>
      <c r="C82" s="309" t="s">
        <v>925</v>
      </c>
      <c r="D82" s="310"/>
      <c r="E82" s="311">
        <v>-3.2742</v>
      </c>
      <c r="F82" s="312"/>
      <c r="G82" s="313"/>
      <c r="H82" s="314"/>
      <c r="I82" s="306"/>
      <c r="J82" s="315"/>
      <c r="K82" s="306"/>
      <c r="M82" s="307" t="s">
        <v>925</v>
      </c>
      <c r="O82" s="292"/>
    </row>
    <row r="83" spans="1:80">
      <c r="A83" s="301"/>
      <c r="B83" s="308"/>
      <c r="C83" s="309" t="s">
        <v>926</v>
      </c>
      <c r="D83" s="310"/>
      <c r="E83" s="311">
        <v>-3.2742</v>
      </c>
      <c r="F83" s="312"/>
      <c r="G83" s="313"/>
      <c r="H83" s="314"/>
      <c r="I83" s="306"/>
      <c r="J83" s="315"/>
      <c r="K83" s="306"/>
      <c r="M83" s="307" t="s">
        <v>926</v>
      </c>
      <c r="O83" s="292"/>
    </row>
    <row r="84" spans="1:80">
      <c r="A84" s="301"/>
      <c r="B84" s="308"/>
      <c r="C84" s="309" t="s">
        <v>927</v>
      </c>
      <c r="D84" s="310"/>
      <c r="E84" s="311">
        <v>-3.2742</v>
      </c>
      <c r="F84" s="312"/>
      <c r="G84" s="313"/>
      <c r="H84" s="314"/>
      <c r="I84" s="306"/>
      <c r="J84" s="315"/>
      <c r="K84" s="306"/>
      <c r="M84" s="307" t="s">
        <v>927</v>
      </c>
      <c r="O84" s="292"/>
    </row>
    <row r="85" spans="1:80">
      <c r="A85" s="301"/>
      <c r="B85" s="308"/>
      <c r="C85" s="309" t="s">
        <v>928</v>
      </c>
      <c r="D85" s="310"/>
      <c r="E85" s="311">
        <v>-9.625</v>
      </c>
      <c r="F85" s="312"/>
      <c r="G85" s="313"/>
      <c r="H85" s="314"/>
      <c r="I85" s="306"/>
      <c r="J85" s="315"/>
      <c r="K85" s="306"/>
      <c r="M85" s="307" t="s">
        <v>928</v>
      </c>
      <c r="O85" s="292"/>
    </row>
    <row r="86" spans="1:80">
      <c r="A86" s="301"/>
      <c r="B86" s="308"/>
      <c r="C86" s="309" t="s">
        <v>929</v>
      </c>
      <c r="D86" s="310"/>
      <c r="E86" s="311">
        <v>-1.425</v>
      </c>
      <c r="F86" s="312"/>
      <c r="G86" s="313"/>
      <c r="H86" s="314"/>
      <c r="I86" s="306"/>
      <c r="J86" s="315"/>
      <c r="K86" s="306"/>
      <c r="M86" s="307" t="s">
        <v>929</v>
      </c>
      <c r="O86" s="292"/>
    </row>
    <row r="87" spans="1:80">
      <c r="A87" s="316"/>
      <c r="B87" s="317" t="s">
        <v>99</v>
      </c>
      <c r="C87" s="318" t="s">
        <v>266</v>
      </c>
      <c r="D87" s="319"/>
      <c r="E87" s="320"/>
      <c r="F87" s="321"/>
      <c r="G87" s="322">
        <f>SUM(G76:G86)</f>
        <v>0</v>
      </c>
      <c r="H87" s="323"/>
      <c r="I87" s="324">
        <f>SUM(I76:I86)</f>
        <v>65.356969699999993</v>
      </c>
      <c r="J87" s="323"/>
      <c r="K87" s="324">
        <f>SUM(K76:K86)</f>
        <v>0</v>
      </c>
      <c r="O87" s="292">
        <v>4</v>
      </c>
      <c r="BA87" s="325">
        <f>SUM(BA76:BA86)</f>
        <v>0</v>
      </c>
      <c r="BB87" s="325">
        <f>SUM(BB76:BB86)</f>
        <v>0</v>
      </c>
      <c r="BC87" s="325">
        <f>SUM(BC76:BC86)</f>
        <v>0</v>
      </c>
      <c r="BD87" s="325">
        <f>SUM(BD76:BD86)</f>
        <v>0</v>
      </c>
      <c r="BE87" s="325">
        <f>SUM(BE76:BE86)</f>
        <v>0</v>
      </c>
    </row>
    <row r="88" spans="1:80">
      <c r="A88" s="282" t="s">
        <v>97</v>
      </c>
      <c r="B88" s="283" t="s">
        <v>277</v>
      </c>
      <c r="C88" s="284" t="s">
        <v>278</v>
      </c>
      <c r="D88" s="285"/>
      <c r="E88" s="286"/>
      <c r="F88" s="286"/>
      <c r="G88" s="287"/>
      <c r="H88" s="288"/>
      <c r="I88" s="289"/>
      <c r="J88" s="290"/>
      <c r="K88" s="291"/>
      <c r="O88" s="292">
        <v>1</v>
      </c>
    </row>
    <row r="89" spans="1:80">
      <c r="A89" s="293">
        <v>22</v>
      </c>
      <c r="B89" s="294" t="s">
        <v>280</v>
      </c>
      <c r="C89" s="295" t="s">
        <v>281</v>
      </c>
      <c r="D89" s="296" t="s">
        <v>176</v>
      </c>
      <c r="E89" s="297">
        <v>9.5</v>
      </c>
      <c r="F89" s="297">
        <v>0</v>
      </c>
      <c r="G89" s="298">
        <f>E89*F89</f>
        <v>0</v>
      </c>
      <c r="H89" s="299">
        <v>0</v>
      </c>
      <c r="I89" s="300">
        <f>E89*H89</f>
        <v>0</v>
      </c>
      <c r="J89" s="299">
        <v>0</v>
      </c>
      <c r="K89" s="300">
        <f>E89*J89</f>
        <v>0</v>
      </c>
      <c r="O89" s="292">
        <v>2</v>
      </c>
      <c r="AA89" s="261">
        <v>1</v>
      </c>
      <c r="AB89" s="261">
        <v>0</v>
      </c>
      <c r="AC89" s="261">
        <v>0</v>
      </c>
      <c r="AZ89" s="261">
        <v>1</v>
      </c>
      <c r="BA89" s="261">
        <f>IF(AZ89=1,G89,0)</f>
        <v>0</v>
      </c>
      <c r="BB89" s="261">
        <f>IF(AZ89=2,G89,0)</f>
        <v>0</v>
      </c>
      <c r="BC89" s="261">
        <f>IF(AZ89=3,G89,0)</f>
        <v>0</v>
      </c>
      <c r="BD89" s="261">
        <f>IF(AZ89=4,G89,0)</f>
        <v>0</v>
      </c>
      <c r="BE89" s="261">
        <f>IF(AZ89=5,G89,0)</f>
        <v>0</v>
      </c>
      <c r="CA89" s="292">
        <v>1</v>
      </c>
      <c r="CB89" s="292">
        <v>0</v>
      </c>
    </row>
    <row r="90" spans="1:80">
      <c r="A90" s="293">
        <v>23</v>
      </c>
      <c r="B90" s="294" t="s">
        <v>282</v>
      </c>
      <c r="C90" s="295" t="s">
        <v>283</v>
      </c>
      <c r="D90" s="296" t="s">
        <v>176</v>
      </c>
      <c r="E90" s="297">
        <v>37</v>
      </c>
      <c r="F90" s="297">
        <v>0</v>
      </c>
      <c r="G90" s="298">
        <f>E90*F90</f>
        <v>0</v>
      </c>
      <c r="H90" s="299">
        <v>0</v>
      </c>
      <c r="I90" s="300">
        <f>E90*H90</f>
        <v>0</v>
      </c>
      <c r="J90" s="299">
        <v>0</v>
      </c>
      <c r="K90" s="300">
        <f>E90*J90</f>
        <v>0</v>
      </c>
      <c r="O90" s="292">
        <v>2</v>
      </c>
      <c r="AA90" s="261">
        <v>1</v>
      </c>
      <c r="AB90" s="261">
        <v>1</v>
      </c>
      <c r="AC90" s="261">
        <v>1</v>
      </c>
      <c r="AZ90" s="261">
        <v>1</v>
      </c>
      <c r="BA90" s="261">
        <f>IF(AZ90=1,G90,0)</f>
        <v>0</v>
      </c>
      <c r="BB90" s="261">
        <f>IF(AZ90=2,G90,0)</f>
        <v>0</v>
      </c>
      <c r="BC90" s="261">
        <f>IF(AZ90=3,G90,0)</f>
        <v>0</v>
      </c>
      <c r="BD90" s="261">
        <f>IF(AZ90=4,G90,0)</f>
        <v>0</v>
      </c>
      <c r="BE90" s="261">
        <f>IF(AZ90=5,G90,0)</f>
        <v>0</v>
      </c>
      <c r="CA90" s="292">
        <v>1</v>
      </c>
      <c r="CB90" s="292">
        <v>1</v>
      </c>
    </row>
    <row r="91" spans="1:80">
      <c r="A91" s="301"/>
      <c r="B91" s="308"/>
      <c r="C91" s="309" t="s">
        <v>930</v>
      </c>
      <c r="D91" s="310"/>
      <c r="E91" s="311">
        <v>37</v>
      </c>
      <c r="F91" s="312"/>
      <c r="G91" s="313"/>
      <c r="H91" s="314"/>
      <c r="I91" s="306"/>
      <c r="J91" s="315"/>
      <c r="K91" s="306"/>
      <c r="M91" s="307" t="s">
        <v>930</v>
      </c>
      <c r="O91" s="292"/>
    </row>
    <row r="92" spans="1:80">
      <c r="A92" s="293">
        <v>24</v>
      </c>
      <c r="B92" s="294" t="s">
        <v>285</v>
      </c>
      <c r="C92" s="295" t="s">
        <v>286</v>
      </c>
      <c r="D92" s="296" t="s">
        <v>176</v>
      </c>
      <c r="E92" s="297">
        <v>9.5</v>
      </c>
      <c r="F92" s="297">
        <v>0</v>
      </c>
      <c r="G92" s="298">
        <f>E92*F92</f>
        <v>0</v>
      </c>
      <c r="H92" s="299">
        <v>0</v>
      </c>
      <c r="I92" s="300">
        <f>E92*H92</f>
        <v>0</v>
      </c>
      <c r="J92" s="299">
        <v>0</v>
      </c>
      <c r="K92" s="300">
        <f>E92*J92</f>
        <v>0</v>
      </c>
      <c r="O92" s="292">
        <v>2</v>
      </c>
      <c r="AA92" s="261">
        <v>1</v>
      </c>
      <c r="AB92" s="261">
        <v>1</v>
      </c>
      <c r="AC92" s="261">
        <v>1</v>
      </c>
      <c r="AZ92" s="261">
        <v>1</v>
      </c>
      <c r="BA92" s="261">
        <f>IF(AZ92=1,G92,0)</f>
        <v>0</v>
      </c>
      <c r="BB92" s="261">
        <f>IF(AZ92=2,G92,0)</f>
        <v>0</v>
      </c>
      <c r="BC92" s="261">
        <f>IF(AZ92=3,G92,0)</f>
        <v>0</v>
      </c>
      <c r="BD92" s="261">
        <f>IF(AZ92=4,G92,0)</f>
        <v>0</v>
      </c>
      <c r="BE92" s="261">
        <f>IF(AZ92=5,G92,0)</f>
        <v>0</v>
      </c>
      <c r="CA92" s="292">
        <v>1</v>
      </c>
      <c r="CB92" s="292">
        <v>1</v>
      </c>
    </row>
    <row r="93" spans="1:80">
      <c r="A93" s="293">
        <v>25</v>
      </c>
      <c r="B93" s="294" t="s">
        <v>287</v>
      </c>
      <c r="C93" s="295" t="s">
        <v>288</v>
      </c>
      <c r="D93" s="296" t="s">
        <v>176</v>
      </c>
      <c r="E93" s="297">
        <v>9.5</v>
      </c>
      <c r="F93" s="297">
        <v>0</v>
      </c>
      <c r="G93" s="298">
        <f>E93*F93</f>
        <v>0</v>
      </c>
      <c r="H93" s="299">
        <v>0</v>
      </c>
      <c r="I93" s="300">
        <f>E93*H93</f>
        <v>0</v>
      </c>
      <c r="J93" s="299">
        <v>0</v>
      </c>
      <c r="K93" s="300">
        <f>E93*J93</f>
        <v>0</v>
      </c>
      <c r="O93" s="292">
        <v>2</v>
      </c>
      <c r="AA93" s="261">
        <v>1</v>
      </c>
      <c r="AB93" s="261">
        <v>1</v>
      </c>
      <c r="AC93" s="261">
        <v>1</v>
      </c>
      <c r="AZ93" s="261">
        <v>1</v>
      </c>
      <c r="BA93" s="261">
        <f>IF(AZ93=1,G93,0)</f>
        <v>0</v>
      </c>
      <c r="BB93" s="261">
        <f>IF(AZ93=2,G93,0)</f>
        <v>0</v>
      </c>
      <c r="BC93" s="261">
        <f>IF(AZ93=3,G93,0)</f>
        <v>0</v>
      </c>
      <c r="BD93" s="261">
        <f>IF(AZ93=4,G93,0)</f>
        <v>0</v>
      </c>
      <c r="BE93" s="261">
        <f>IF(AZ93=5,G93,0)</f>
        <v>0</v>
      </c>
      <c r="CA93" s="292">
        <v>1</v>
      </c>
      <c r="CB93" s="292">
        <v>1</v>
      </c>
    </row>
    <row r="94" spans="1:80">
      <c r="A94" s="301"/>
      <c r="B94" s="302"/>
      <c r="C94" s="303" t="s">
        <v>289</v>
      </c>
      <c r="D94" s="304"/>
      <c r="E94" s="304"/>
      <c r="F94" s="304"/>
      <c r="G94" s="305"/>
      <c r="I94" s="306"/>
      <c r="K94" s="306"/>
      <c r="L94" s="307" t="s">
        <v>289</v>
      </c>
      <c r="O94" s="292">
        <v>3</v>
      </c>
    </row>
    <row r="95" spans="1:80">
      <c r="A95" s="293">
        <v>26</v>
      </c>
      <c r="B95" s="294" t="s">
        <v>290</v>
      </c>
      <c r="C95" s="295" t="s">
        <v>291</v>
      </c>
      <c r="D95" s="296" t="s">
        <v>292</v>
      </c>
      <c r="E95" s="297">
        <v>0.26129999999999998</v>
      </c>
      <c r="F95" s="297">
        <v>0</v>
      </c>
      <c r="G95" s="298">
        <f>E95*F95</f>
        <v>0</v>
      </c>
      <c r="H95" s="299">
        <v>0</v>
      </c>
      <c r="I95" s="300">
        <f>E95*H95</f>
        <v>0</v>
      </c>
      <c r="J95" s="299"/>
      <c r="K95" s="300">
        <f>E95*J95</f>
        <v>0</v>
      </c>
      <c r="O95" s="292">
        <v>2</v>
      </c>
      <c r="AA95" s="261">
        <v>3</v>
      </c>
      <c r="AB95" s="261">
        <v>1</v>
      </c>
      <c r="AC95" s="261">
        <v>572497</v>
      </c>
      <c r="AZ95" s="261">
        <v>1</v>
      </c>
      <c r="BA95" s="261">
        <f>IF(AZ95=1,G95,0)</f>
        <v>0</v>
      </c>
      <c r="BB95" s="261">
        <f>IF(AZ95=2,G95,0)</f>
        <v>0</v>
      </c>
      <c r="BC95" s="261">
        <f>IF(AZ95=3,G95,0)</f>
        <v>0</v>
      </c>
      <c r="BD95" s="261">
        <f>IF(AZ95=4,G95,0)</f>
        <v>0</v>
      </c>
      <c r="BE95" s="261">
        <f>IF(AZ95=5,G95,0)</f>
        <v>0</v>
      </c>
      <c r="CA95" s="292">
        <v>3</v>
      </c>
      <c r="CB95" s="292">
        <v>1</v>
      </c>
    </row>
    <row r="96" spans="1:80">
      <c r="A96" s="301"/>
      <c r="B96" s="308"/>
      <c r="C96" s="309" t="s">
        <v>931</v>
      </c>
      <c r="D96" s="310"/>
      <c r="E96" s="311">
        <v>0.26129999999999998</v>
      </c>
      <c r="F96" s="312"/>
      <c r="G96" s="313"/>
      <c r="H96" s="314"/>
      <c r="I96" s="306"/>
      <c r="J96" s="315"/>
      <c r="K96" s="306"/>
      <c r="M96" s="307" t="s">
        <v>931</v>
      </c>
      <c r="O96" s="292"/>
    </row>
    <row r="97" spans="1:80">
      <c r="A97" s="293">
        <v>27</v>
      </c>
      <c r="B97" s="294" t="s">
        <v>294</v>
      </c>
      <c r="C97" s="295" t="s">
        <v>295</v>
      </c>
      <c r="D97" s="296" t="s">
        <v>109</v>
      </c>
      <c r="E97" s="297">
        <v>1.425</v>
      </c>
      <c r="F97" s="297">
        <v>0</v>
      </c>
      <c r="G97" s="298">
        <f>E97*F97</f>
        <v>0</v>
      </c>
      <c r="H97" s="299">
        <v>1.67</v>
      </c>
      <c r="I97" s="300">
        <f>E97*H97</f>
        <v>2.37975</v>
      </c>
      <c r="J97" s="299"/>
      <c r="K97" s="300">
        <f>E97*J97</f>
        <v>0</v>
      </c>
      <c r="O97" s="292">
        <v>2</v>
      </c>
      <c r="AA97" s="261">
        <v>3</v>
      </c>
      <c r="AB97" s="261">
        <v>1</v>
      </c>
      <c r="AC97" s="261">
        <v>10364200</v>
      </c>
      <c r="AZ97" s="261">
        <v>1</v>
      </c>
      <c r="BA97" s="261">
        <f>IF(AZ97=1,G97,0)</f>
        <v>0</v>
      </c>
      <c r="BB97" s="261">
        <f>IF(AZ97=2,G97,0)</f>
        <v>0</v>
      </c>
      <c r="BC97" s="261">
        <f>IF(AZ97=3,G97,0)</f>
        <v>0</v>
      </c>
      <c r="BD97" s="261">
        <f>IF(AZ97=4,G97,0)</f>
        <v>0</v>
      </c>
      <c r="BE97" s="261">
        <f>IF(AZ97=5,G97,0)</f>
        <v>0</v>
      </c>
      <c r="CA97" s="292">
        <v>3</v>
      </c>
      <c r="CB97" s="292">
        <v>1</v>
      </c>
    </row>
    <row r="98" spans="1:80">
      <c r="A98" s="301"/>
      <c r="B98" s="308"/>
      <c r="C98" s="309" t="s">
        <v>932</v>
      </c>
      <c r="D98" s="310"/>
      <c r="E98" s="311">
        <v>1.425</v>
      </c>
      <c r="F98" s="312"/>
      <c r="G98" s="313"/>
      <c r="H98" s="314"/>
      <c r="I98" s="306"/>
      <c r="J98" s="315"/>
      <c r="K98" s="306"/>
      <c r="M98" s="307" t="s">
        <v>932</v>
      </c>
      <c r="O98" s="292"/>
    </row>
    <row r="99" spans="1:80">
      <c r="A99" s="316"/>
      <c r="B99" s="317" t="s">
        <v>99</v>
      </c>
      <c r="C99" s="318" t="s">
        <v>279</v>
      </c>
      <c r="D99" s="319"/>
      <c r="E99" s="320"/>
      <c r="F99" s="321"/>
      <c r="G99" s="322">
        <f>SUM(G88:G98)</f>
        <v>0</v>
      </c>
      <c r="H99" s="323"/>
      <c r="I99" s="324">
        <f>SUM(I88:I98)</f>
        <v>2.37975</v>
      </c>
      <c r="J99" s="323"/>
      <c r="K99" s="324">
        <f>SUM(K88:K98)</f>
        <v>0</v>
      </c>
      <c r="O99" s="292">
        <v>4</v>
      </c>
      <c r="BA99" s="325">
        <f>SUM(BA88:BA98)</f>
        <v>0</v>
      </c>
      <c r="BB99" s="325">
        <f>SUM(BB88:BB98)</f>
        <v>0</v>
      </c>
      <c r="BC99" s="325">
        <f>SUM(BC88:BC98)</f>
        <v>0</v>
      </c>
      <c r="BD99" s="325">
        <f>SUM(BD88:BD98)</f>
        <v>0</v>
      </c>
      <c r="BE99" s="325">
        <f>SUM(BE88:BE98)</f>
        <v>0</v>
      </c>
    </row>
    <row r="100" spans="1:80">
      <c r="A100" s="282" t="s">
        <v>97</v>
      </c>
      <c r="B100" s="283" t="s">
        <v>297</v>
      </c>
      <c r="C100" s="284" t="s">
        <v>298</v>
      </c>
      <c r="D100" s="285"/>
      <c r="E100" s="286"/>
      <c r="F100" s="286"/>
      <c r="G100" s="287"/>
      <c r="H100" s="288"/>
      <c r="I100" s="289"/>
      <c r="J100" s="290"/>
      <c r="K100" s="291"/>
      <c r="O100" s="292">
        <v>1</v>
      </c>
    </row>
    <row r="101" spans="1:80">
      <c r="A101" s="293">
        <v>28</v>
      </c>
      <c r="B101" s="294" t="s">
        <v>300</v>
      </c>
      <c r="C101" s="295" t="s">
        <v>301</v>
      </c>
      <c r="D101" s="296" t="s">
        <v>109</v>
      </c>
      <c r="E101" s="297">
        <v>56.593499999999999</v>
      </c>
      <c r="F101" s="297">
        <v>0</v>
      </c>
      <c r="G101" s="298">
        <f>E101*F101</f>
        <v>0</v>
      </c>
      <c r="H101" s="299">
        <v>0</v>
      </c>
      <c r="I101" s="300">
        <f>E101*H101</f>
        <v>0</v>
      </c>
      <c r="J101" s="299">
        <v>0</v>
      </c>
      <c r="K101" s="300">
        <f>E101*J101</f>
        <v>0</v>
      </c>
      <c r="O101" s="292">
        <v>2</v>
      </c>
      <c r="AA101" s="261">
        <v>1</v>
      </c>
      <c r="AB101" s="261">
        <v>1</v>
      </c>
      <c r="AC101" s="261">
        <v>1</v>
      </c>
      <c r="AZ101" s="261">
        <v>1</v>
      </c>
      <c r="BA101" s="261">
        <f>IF(AZ101=1,G101,0)</f>
        <v>0</v>
      </c>
      <c r="BB101" s="261">
        <f>IF(AZ101=2,G101,0)</f>
        <v>0</v>
      </c>
      <c r="BC101" s="261">
        <f>IF(AZ101=3,G101,0)</f>
        <v>0</v>
      </c>
      <c r="BD101" s="261">
        <f>IF(AZ101=4,G101,0)</f>
        <v>0</v>
      </c>
      <c r="BE101" s="261">
        <f>IF(AZ101=5,G101,0)</f>
        <v>0</v>
      </c>
      <c r="CA101" s="292">
        <v>1</v>
      </c>
      <c r="CB101" s="292">
        <v>1</v>
      </c>
    </row>
    <row r="102" spans="1:80">
      <c r="A102" s="316"/>
      <c r="B102" s="317" t="s">
        <v>99</v>
      </c>
      <c r="C102" s="318" t="s">
        <v>299</v>
      </c>
      <c r="D102" s="319"/>
      <c r="E102" s="320"/>
      <c r="F102" s="321"/>
      <c r="G102" s="322">
        <f>SUM(G100:G101)</f>
        <v>0</v>
      </c>
      <c r="H102" s="323"/>
      <c r="I102" s="324">
        <f>SUM(I100:I101)</f>
        <v>0</v>
      </c>
      <c r="J102" s="323"/>
      <c r="K102" s="324">
        <f>SUM(K100:K101)</f>
        <v>0</v>
      </c>
      <c r="O102" s="292">
        <v>4</v>
      </c>
      <c r="BA102" s="325">
        <f>SUM(BA100:BA101)</f>
        <v>0</v>
      </c>
      <c r="BB102" s="325">
        <f>SUM(BB100:BB101)</f>
        <v>0</v>
      </c>
      <c r="BC102" s="325">
        <f>SUM(BC100:BC101)</f>
        <v>0</v>
      </c>
      <c r="BD102" s="325">
        <f>SUM(BD100:BD101)</f>
        <v>0</v>
      </c>
      <c r="BE102" s="325">
        <f>SUM(BE100:BE101)</f>
        <v>0</v>
      </c>
    </row>
    <row r="103" spans="1:80">
      <c r="A103" s="282" t="s">
        <v>97</v>
      </c>
      <c r="B103" s="283" t="s">
        <v>302</v>
      </c>
      <c r="C103" s="284" t="s">
        <v>303</v>
      </c>
      <c r="D103" s="285"/>
      <c r="E103" s="286"/>
      <c r="F103" s="286"/>
      <c r="G103" s="287"/>
      <c r="H103" s="288"/>
      <c r="I103" s="289"/>
      <c r="J103" s="290"/>
      <c r="K103" s="291"/>
      <c r="O103" s="292">
        <v>1</v>
      </c>
    </row>
    <row r="104" spans="1:80" ht="22.5">
      <c r="A104" s="293">
        <v>29</v>
      </c>
      <c r="B104" s="294" t="s">
        <v>305</v>
      </c>
      <c r="C104" s="295" t="s">
        <v>306</v>
      </c>
      <c r="D104" s="296" t="s">
        <v>176</v>
      </c>
      <c r="E104" s="297">
        <v>32.742199999999997</v>
      </c>
      <c r="F104" s="297">
        <v>0</v>
      </c>
      <c r="G104" s="298">
        <f>E104*F104</f>
        <v>0</v>
      </c>
      <c r="H104" s="299">
        <v>0</v>
      </c>
      <c r="I104" s="300">
        <f>E104*H104</f>
        <v>0</v>
      </c>
      <c r="J104" s="299">
        <v>0</v>
      </c>
      <c r="K104" s="300">
        <f>E104*J104</f>
        <v>0</v>
      </c>
      <c r="O104" s="292">
        <v>2</v>
      </c>
      <c r="AA104" s="261">
        <v>1</v>
      </c>
      <c r="AB104" s="261">
        <v>1</v>
      </c>
      <c r="AC104" s="261">
        <v>1</v>
      </c>
      <c r="AZ104" s="261">
        <v>1</v>
      </c>
      <c r="BA104" s="261">
        <f>IF(AZ104=1,G104,0)</f>
        <v>0</v>
      </c>
      <c r="BB104" s="261">
        <f>IF(AZ104=2,G104,0)</f>
        <v>0</v>
      </c>
      <c r="BC104" s="261">
        <f>IF(AZ104=3,G104,0)</f>
        <v>0</v>
      </c>
      <c r="BD104" s="261">
        <f>IF(AZ104=4,G104,0)</f>
        <v>0</v>
      </c>
      <c r="BE104" s="261">
        <f>IF(AZ104=5,G104,0)</f>
        <v>0</v>
      </c>
      <c r="CA104" s="292">
        <v>1</v>
      </c>
      <c r="CB104" s="292">
        <v>1</v>
      </c>
    </row>
    <row r="105" spans="1:80">
      <c r="A105" s="301"/>
      <c r="B105" s="302"/>
      <c r="C105" s="303"/>
      <c r="D105" s="304"/>
      <c r="E105" s="304"/>
      <c r="F105" s="304"/>
      <c r="G105" s="305"/>
      <c r="I105" s="306"/>
      <c r="K105" s="306"/>
      <c r="L105" s="307"/>
      <c r="O105" s="292">
        <v>3</v>
      </c>
    </row>
    <row r="106" spans="1:80">
      <c r="A106" s="301"/>
      <c r="B106" s="308"/>
      <c r="C106" s="309" t="s">
        <v>933</v>
      </c>
      <c r="D106" s="310"/>
      <c r="E106" s="311">
        <v>32.742199999999997</v>
      </c>
      <c r="F106" s="312"/>
      <c r="G106" s="313"/>
      <c r="H106" s="314"/>
      <c r="I106" s="306"/>
      <c r="J106" s="315"/>
      <c r="K106" s="306"/>
      <c r="M106" s="307" t="s">
        <v>933</v>
      </c>
      <c r="O106" s="292"/>
    </row>
    <row r="107" spans="1:80">
      <c r="A107" s="316"/>
      <c r="B107" s="317" t="s">
        <v>99</v>
      </c>
      <c r="C107" s="318" t="s">
        <v>304</v>
      </c>
      <c r="D107" s="319"/>
      <c r="E107" s="320"/>
      <c r="F107" s="321"/>
      <c r="G107" s="322">
        <f>SUM(G103:G106)</f>
        <v>0</v>
      </c>
      <c r="H107" s="323"/>
      <c r="I107" s="324">
        <f>SUM(I103:I106)</f>
        <v>0</v>
      </c>
      <c r="J107" s="323"/>
      <c r="K107" s="324">
        <f>SUM(K103:K106)</f>
        <v>0</v>
      </c>
      <c r="O107" s="292">
        <v>4</v>
      </c>
      <c r="BA107" s="325">
        <f>SUM(BA103:BA106)</f>
        <v>0</v>
      </c>
      <c r="BB107" s="325">
        <f>SUM(BB103:BB106)</f>
        <v>0</v>
      </c>
      <c r="BC107" s="325">
        <f>SUM(BC103:BC106)</f>
        <v>0</v>
      </c>
      <c r="BD107" s="325">
        <f>SUM(BD103:BD106)</f>
        <v>0</v>
      </c>
      <c r="BE107" s="325">
        <f>SUM(BE103:BE106)</f>
        <v>0</v>
      </c>
    </row>
    <row r="108" spans="1:80">
      <c r="A108" s="282" t="s">
        <v>97</v>
      </c>
      <c r="B108" s="283" t="s">
        <v>308</v>
      </c>
      <c r="C108" s="284" t="s">
        <v>309</v>
      </c>
      <c r="D108" s="285"/>
      <c r="E108" s="286"/>
      <c r="F108" s="286"/>
      <c r="G108" s="287"/>
      <c r="H108" s="288"/>
      <c r="I108" s="289"/>
      <c r="J108" s="290"/>
      <c r="K108" s="291"/>
      <c r="O108" s="292">
        <v>1</v>
      </c>
    </row>
    <row r="109" spans="1:80">
      <c r="A109" s="293">
        <v>30</v>
      </c>
      <c r="B109" s="294" t="s">
        <v>311</v>
      </c>
      <c r="C109" s="295" t="s">
        <v>312</v>
      </c>
      <c r="D109" s="296" t="s">
        <v>109</v>
      </c>
      <c r="E109" s="297">
        <v>3.2742</v>
      </c>
      <c r="F109" s="297">
        <v>0</v>
      </c>
      <c r="G109" s="298">
        <f>E109*F109</f>
        <v>0</v>
      </c>
      <c r="H109" s="299">
        <v>2.16</v>
      </c>
      <c r="I109" s="300">
        <f>E109*H109</f>
        <v>7.0722720000000008</v>
      </c>
      <c r="J109" s="299">
        <v>0</v>
      </c>
      <c r="K109" s="300">
        <f>E109*J109</f>
        <v>0</v>
      </c>
      <c r="O109" s="292">
        <v>2</v>
      </c>
      <c r="AA109" s="261">
        <v>1</v>
      </c>
      <c r="AB109" s="261">
        <v>1</v>
      </c>
      <c r="AC109" s="261">
        <v>1</v>
      </c>
      <c r="AZ109" s="261">
        <v>1</v>
      </c>
      <c r="BA109" s="261">
        <f>IF(AZ109=1,G109,0)</f>
        <v>0</v>
      </c>
      <c r="BB109" s="261">
        <f>IF(AZ109=2,G109,0)</f>
        <v>0</v>
      </c>
      <c r="BC109" s="261">
        <f>IF(AZ109=3,G109,0)</f>
        <v>0</v>
      </c>
      <c r="BD109" s="261">
        <f>IF(AZ109=4,G109,0)</f>
        <v>0</v>
      </c>
      <c r="BE109" s="261">
        <f>IF(AZ109=5,G109,0)</f>
        <v>0</v>
      </c>
      <c r="CA109" s="292">
        <v>1</v>
      </c>
      <c r="CB109" s="292">
        <v>1</v>
      </c>
    </row>
    <row r="110" spans="1:80">
      <c r="A110" s="301"/>
      <c r="B110" s="302"/>
      <c r="C110" s="303" t="s">
        <v>313</v>
      </c>
      <c r="D110" s="304"/>
      <c r="E110" s="304"/>
      <c r="F110" s="304"/>
      <c r="G110" s="305"/>
      <c r="I110" s="306"/>
      <c r="K110" s="306"/>
      <c r="L110" s="307" t="s">
        <v>313</v>
      </c>
      <c r="O110" s="292">
        <v>3</v>
      </c>
    </row>
    <row r="111" spans="1:80">
      <c r="A111" s="301"/>
      <c r="B111" s="308"/>
      <c r="C111" s="309" t="s">
        <v>934</v>
      </c>
      <c r="D111" s="310"/>
      <c r="E111" s="311">
        <v>3.2742</v>
      </c>
      <c r="F111" s="312"/>
      <c r="G111" s="313"/>
      <c r="H111" s="314"/>
      <c r="I111" s="306"/>
      <c r="J111" s="315"/>
      <c r="K111" s="306"/>
      <c r="M111" s="307" t="s">
        <v>934</v>
      </c>
      <c r="O111" s="292"/>
    </row>
    <row r="112" spans="1:80">
      <c r="A112" s="293">
        <v>31</v>
      </c>
      <c r="B112" s="294" t="s">
        <v>315</v>
      </c>
      <c r="C112" s="295" t="s">
        <v>316</v>
      </c>
      <c r="D112" s="296" t="s">
        <v>109</v>
      </c>
      <c r="E112" s="297">
        <v>3.2742</v>
      </c>
      <c r="F112" s="297">
        <v>0</v>
      </c>
      <c r="G112" s="298">
        <f>E112*F112</f>
        <v>0</v>
      </c>
      <c r="H112" s="299">
        <v>2.5249999999999999</v>
      </c>
      <c r="I112" s="300">
        <f>E112*H112</f>
        <v>8.2673550000000002</v>
      </c>
      <c r="J112" s="299">
        <v>0</v>
      </c>
      <c r="K112" s="300">
        <f>E112*J112</f>
        <v>0</v>
      </c>
      <c r="O112" s="292">
        <v>2</v>
      </c>
      <c r="AA112" s="261">
        <v>1</v>
      </c>
      <c r="AB112" s="261">
        <v>1</v>
      </c>
      <c r="AC112" s="261">
        <v>1</v>
      </c>
      <c r="AZ112" s="261">
        <v>1</v>
      </c>
      <c r="BA112" s="261">
        <f>IF(AZ112=1,G112,0)</f>
        <v>0</v>
      </c>
      <c r="BB112" s="261">
        <f>IF(AZ112=2,G112,0)</f>
        <v>0</v>
      </c>
      <c r="BC112" s="261">
        <f>IF(AZ112=3,G112,0)</f>
        <v>0</v>
      </c>
      <c r="BD112" s="261">
        <f>IF(AZ112=4,G112,0)</f>
        <v>0</v>
      </c>
      <c r="BE112" s="261">
        <f>IF(AZ112=5,G112,0)</f>
        <v>0</v>
      </c>
      <c r="CA112" s="292">
        <v>1</v>
      </c>
      <c r="CB112" s="292">
        <v>1</v>
      </c>
    </row>
    <row r="113" spans="1:80">
      <c r="A113" s="301"/>
      <c r="B113" s="308"/>
      <c r="C113" s="309" t="s">
        <v>935</v>
      </c>
      <c r="D113" s="310"/>
      <c r="E113" s="311">
        <v>3.2742</v>
      </c>
      <c r="F113" s="312"/>
      <c r="G113" s="313"/>
      <c r="H113" s="314"/>
      <c r="I113" s="306"/>
      <c r="J113" s="315"/>
      <c r="K113" s="306"/>
      <c r="M113" s="307" t="s">
        <v>935</v>
      </c>
      <c r="O113" s="292"/>
    </row>
    <row r="114" spans="1:80">
      <c r="A114" s="293">
        <v>32</v>
      </c>
      <c r="B114" s="294" t="s">
        <v>318</v>
      </c>
      <c r="C114" s="295" t="s">
        <v>319</v>
      </c>
      <c r="D114" s="296" t="s">
        <v>109</v>
      </c>
      <c r="E114" s="297">
        <v>3.3069999999999999</v>
      </c>
      <c r="F114" s="297">
        <v>0</v>
      </c>
      <c r="G114" s="298">
        <f>E114*F114</f>
        <v>0</v>
      </c>
      <c r="H114" s="299">
        <v>2.5249999999999999</v>
      </c>
      <c r="I114" s="300">
        <f>E114*H114</f>
        <v>8.3501750000000001</v>
      </c>
      <c r="J114" s="299">
        <v>0</v>
      </c>
      <c r="K114" s="300">
        <f>E114*J114</f>
        <v>0</v>
      </c>
      <c r="O114" s="292">
        <v>2</v>
      </c>
      <c r="AA114" s="261">
        <v>1</v>
      </c>
      <c r="AB114" s="261">
        <v>1</v>
      </c>
      <c r="AC114" s="261">
        <v>1</v>
      </c>
      <c r="AZ114" s="261">
        <v>1</v>
      </c>
      <c r="BA114" s="261">
        <f>IF(AZ114=1,G114,0)</f>
        <v>0</v>
      </c>
      <c r="BB114" s="261">
        <f>IF(AZ114=2,G114,0)</f>
        <v>0</v>
      </c>
      <c r="BC114" s="261">
        <f>IF(AZ114=3,G114,0)</f>
        <v>0</v>
      </c>
      <c r="BD114" s="261">
        <f>IF(AZ114=4,G114,0)</f>
        <v>0</v>
      </c>
      <c r="BE114" s="261">
        <f>IF(AZ114=5,G114,0)</f>
        <v>0</v>
      </c>
      <c r="CA114" s="292">
        <v>1</v>
      </c>
      <c r="CB114" s="292">
        <v>1</v>
      </c>
    </row>
    <row r="115" spans="1:80">
      <c r="A115" s="301"/>
      <c r="B115" s="302"/>
      <c r="C115" s="303" t="s">
        <v>320</v>
      </c>
      <c r="D115" s="304"/>
      <c r="E115" s="304"/>
      <c r="F115" s="304"/>
      <c r="G115" s="305"/>
      <c r="I115" s="306"/>
      <c r="K115" s="306"/>
      <c r="L115" s="307" t="s">
        <v>320</v>
      </c>
      <c r="O115" s="292">
        <v>3</v>
      </c>
    </row>
    <row r="116" spans="1:80">
      <c r="A116" s="301"/>
      <c r="B116" s="308"/>
      <c r="C116" s="309" t="s">
        <v>936</v>
      </c>
      <c r="D116" s="310"/>
      <c r="E116" s="311">
        <v>3.3069999999999999</v>
      </c>
      <c r="F116" s="312"/>
      <c r="G116" s="313"/>
      <c r="H116" s="314"/>
      <c r="I116" s="306"/>
      <c r="J116" s="315"/>
      <c r="K116" s="306"/>
      <c r="M116" s="307" t="s">
        <v>936</v>
      </c>
      <c r="O116" s="292"/>
    </row>
    <row r="117" spans="1:80">
      <c r="A117" s="293">
        <v>33</v>
      </c>
      <c r="B117" s="294" t="s">
        <v>322</v>
      </c>
      <c r="C117" s="295" t="s">
        <v>323</v>
      </c>
      <c r="D117" s="296" t="s">
        <v>324</v>
      </c>
      <c r="E117" s="297">
        <v>1.43E-2</v>
      </c>
      <c r="F117" s="297">
        <v>0</v>
      </c>
      <c r="G117" s="298">
        <f>E117*F117</f>
        <v>0</v>
      </c>
      <c r="H117" s="299">
        <v>1.0217400000000001</v>
      </c>
      <c r="I117" s="300">
        <f>E117*H117</f>
        <v>1.4610882000000002E-2</v>
      </c>
      <c r="J117" s="299">
        <v>0</v>
      </c>
      <c r="K117" s="300">
        <f>E117*J117</f>
        <v>0</v>
      </c>
      <c r="O117" s="292">
        <v>2</v>
      </c>
      <c r="AA117" s="261">
        <v>1</v>
      </c>
      <c r="AB117" s="261">
        <v>1</v>
      </c>
      <c r="AC117" s="261">
        <v>1</v>
      </c>
      <c r="AZ117" s="261">
        <v>1</v>
      </c>
      <c r="BA117" s="261">
        <f>IF(AZ117=1,G117,0)</f>
        <v>0</v>
      </c>
      <c r="BB117" s="261">
        <f>IF(AZ117=2,G117,0)</f>
        <v>0</v>
      </c>
      <c r="BC117" s="261">
        <f>IF(AZ117=3,G117,0)</f>
        <v>0</v>
      </c>
      <c r="BD117" s="261">
        <f>IF(AZ117=4,G117,0)</f>
        <v>0</v>
      </c>
      <c r="BE117" s="261">
        <f>IF(AZ117=5,G117,0)</f>
        <v>0</v>
      </c>
      <c r="CA117" s="292">
        <v>1</v>
      </c>
      <c r="CB117" s="292">
        <v>1</v>
      </c>
    </row>
    <row r="118" spans="1:80">
      <c r="A118" s="301"/>
      <c r="B118" s="302"/>
      <c r="C118" s="303"/>
      <c r="D118" s="304"/>
      <c r="E118" s="304"/>
      <c r="F118" s="304"/>
      <c r="G118" s="305"/>
      <c r="I118" s="306"/>
      <c r="K118" s="306"/>
      <c r="L118" s="307"/>
      <c r="O118" s="292">
        <v>3</v>
      </c>
    </row>
    <row r="119" spans="1:80">
      <c r="A119" s="301"/>
      <c r="B119" s="308"/>
      <c r="C119" s="309" t="s">
        <v>603</v>
      </c>
      <c r="D119" s="310"/>
      <c r="E119" s="311">
        <v>1.43E-2</v>
      </c>
      <c r="F119" s="312"/>
      <c r="G119" s="313"/>
      <c r="H119" s="314"/>
      <c r="I119" s="306"/>
      <c r="J119" s="315"/>
      <c r="K119" s="306"/>
      <c r="M119" s="307" t="s">
        <v>603</v>
      </c>
      <c r="O119" s="292"/>
    </row>
    <row r="120" spans="1:80">
      <c r="A120" s="316"/>
      <c r="B120" s="317" t="s">
        <v>99</v>
      </c>
      <c r="C120" s="318" t="s">
        <v>310</v>
      </c>
      <c r="D120" s="319"/>
      <c r="E120" s="320"/>
      <c r="F120" s="321"/>
      <c r="G120" s="322">
        <f>SUM(G108:G119)</f>
        <v>0</v>
      </c>
      <c r="H120" s="323"/>
      <c r="I120" s="324">
        <f>SUM(I108:I119)</f>
        <v>23.704412882</v>
      </c>
      <c r="J120" s="323"/>
      <c r="K120" s="324">
        <f>SUM(K108:K119)</f>
        <v>0</v>
      </c>
      <c r="O120" s="292">
        <v>4</v>
      </c>
      <c r="BA120" s="325">
        <f>SUM(BA108:BA119)</f>
        <v>0</v>
      </c>
      <c r="BB120" s="325">
        <f>SUM(BB108:BB119)</f>
        <v>0</v>
      </c>
      <c r="BC120" s="325">
        <f>SUM(BC108:BC119)</f>
        <v>0</v>
      </c>
      <c r="BD120" s="325">
        <f>SUM(BD108:BD119)</f>
        <v>0</v>
      </c>
      <c r="BE120" s="325">
        <f>SUM(BE108:BE119)</f>
        <v>0</v>
      </c>
    </row>
    <row r="121" spans="1:80">
      <c r="A121" s="282" t="s">
        <v>97</v>
      </c>
      <c r="B121" s="283" t="s">
        <v>333</v>
      </c>
      <c r="C121" s="284" t="s">
        <v>334</v>
      </c>
      <c r="D121" s="285"/>
      <c r="E121" s="286"/>
      <c r="F121" s="286"/>
      <c r="G121" s="287"/>
      <c r="H121" s="288"/>
      <c r="I121" s="289"/>
      <c r="J121" s="290"/>
      <c r="K121" s="291"/>
      <c r="O121" s="292">
        <v>1</v>
      </c>
    </row>
    <row r="122" spans="1:80">
      <c r="A122" s="293">
        <v>34</v>
      </c>
      <c r="B122" s="294" t="s">
        <v>937</v>
      </c>
      <c r="C122" s="295" t="s">
        <v>938</v>
      </c>
      <c r="D122" s="296" t="s">
        <v>190</v>
      </c>
      <c r="E122" s="297">
        <v>5.5</v>
      </c>
      <c r="F122" s="297">
        <v>0</v>
      </c>
      <c r="G122" s="298">
        <f>E122*F122</f>
        <v>0</v>
      </c>
      <c r="H122" s="299">
        <v>1.4400000000000001E-3</v>
      </c>
      <c r="I122" s="300">
        <f>E122*H122</f>
        <v>7.92E-3</v>
      </c>
      <c r="J122" s="299">
        <v>0</v>
      </c>
      <c r="K122" s="300">
        <f>E122*J122</f>
        <v>0</v>
      </c>
      <c r="O122" s="292">
        <v>2</v>
      </c>
      <c r="AA122" s="261">
        <v>1</v>
      </c>
      <c r="AB122" s="261">
        <v>1</v>
      </c>
      <c r="AC122" s="261">
        <v>1</v>
      </c>
      <c r="AZ122" s="261">
        <v>1</v>
      </c>
      <c r="BA122" s="261">
        <f>IF(AZ122=1,G122,0)</f>
        <v>0</v>
      </c>
      <c r="BB122" s="261">
        <f>IF(AZ122=2,G122,0)</f>
        <v>0</v>
      </c>
      <c r="BC122" s="261">
        <f>IF(AZ122=3,G122,0)</f>
        <v>0</v>
      </c>
      <c r="BD122" s="261">
        <f>IF(AZ122=4,G122,0)</f>
        <v>0</v>
      </c>
      <c r="BE122" s="261">
        <f>IF(AZ122=5,G122,0)</f>
        <v>0</v>
      </c>
      <c r="CA122" s="292">
        <v>1</v>
      </c>
      <c r="CB122" s="292">
        <v>1</v>
      </c>
    </row>
    <row r="123" spans="1:80">
      <c r="A123" s="301"/>
      <c r="B123" s="302"/>
      <c r="C123" s="303" t="s">
        <v>939</v>
      </c>
      <c r="D123" s="304"/>
      <c r="E123" s="304"/>
      <c r="F123" s="304"/>
      <c r="G123" s="305"/>
      <c r="I123" s="306"/>
      <c r="K123" s="306"/>
      <c r="L123" s="307" t="s">
        <v>939</v>
      </c>
      <c r="O123" s="292">
        <v>3</v>
      </c>
    </row>
    <row r="124" spans="1:80">
      <c r="A124" s="301"/>
      <c r="B124" s="308"/>
      <c r="C124" s="309" t="s">
        <v>940</v>
      </c>
      <c r="D124" s="310"/>
      <c r="E124" s="311">
        <v>5.5</v>
      </c>
      <c r="F124" s="312"/>
      <c r="G124" s="313"/>
      <c r="H124" s="314"/>
      <c r="I124" s="306"/>
      <c r="J124" s="315"/>
      <c r="K124" s="306"/>
      <c r="M124" s="307" t="s">
        <v>940</v>
      </c>
      <c r="O124" s="292"/>
    </row>
    <row r="125" spans="1:80">
      <c r="A125" s="316"/>
      <c r="B125" s="317" t="s">
        <v>99</v>
      </c>
      <c r="C125" s="318" t="s">
        <v>335</v>
      </c>
      <c r="D125" s="319"/>
      <c r="E125" s="320"/>
      <c r="F125" s="321"/>
      <c r="G125" s="322">
        <f>SUM(G121:G124)</f>
        <v>0</v>
      </c>
      <c r="H125" s="323"/>
      <c r="I125" s="324">
        <f>SUM(I121:I124)</f>
        <v>7.92E-3</v>
      </c>
      <c r="J125" s="323"/>
      <c r="K125" s="324">
        <f>SUM(K121:K124)</f>
        <v>0</v>
      </c>
      <c r="O125" s="292">
        <v>4</v>
      </c>
      <c r="BA125" s="325">
        <f>SUM(BA121:BA124)</f>
        <v>0</v>
      </c>
      <c r="BB125" s="325">
        <f>SUM(BB121:BB124)</f>
        <v>0</v>
      </c>
      <c r="BC125" s="325">
        <f>SUM(BC121:BC124)</f>
        <v>0</v>
      </c>
      <c r="BD125" s="325">
        <f>SUM(BD121:BD124)</f>
        <v>0</v>
      </c>
      <c r="BE125" s="325">
        <f>SUM(BE121:BE124)</f>
        <v>0</v>
      </c>
    </row>
    <row r="126" spans="1:80">
      <c r="A126" s="282" t="s">
        <v>97</v>
      </c>
      <c r="B126" s="283" t="s">
        <v>345</v>
      </c>
      <c r="C126" s="284" t="s">
        <v>346</v>
      </c>
      <c r="D126" s="285"/>
      <c r="E126" s="286"/>
      <c r="F126" s="286"/>
      <c r="G126" s="287"/>
      <c r="H126" s="288"/>
      <c r="I126" s="289"/>
      <c r="J126" s="290"/>
      <c r="K126" s="291"/>
      <c r="O126" s="292">
        <v>1</v>
      </c>
    </row>
    <row r="127" spans="1:80">
      <c r="A127" s="293">
        <v>35</v>
      </c>
      <c r="B127" s="294" t="s">
        <v>880</v>
      </c>
      <c r="C127" s="295" t="s">
        <v>881</v>
      </c>
      <c r="D127" s="296" t="s">
        <v>176</v>
      </c>
      <c r="E127" s="297">
        <v>27.5</v>
      </c>
      <c r="F127" s="297">
        <v>0</v>
      </c>
      <c r="G127" s="298">
        <f>E127*F127</f>
        <v>0</v>
      </c>
      <c r="H127" s="299">
        <v>0.5292</v>
      </c>
      <c r="I127" s="300">
        <f>E127*H127</f>
        <v>14.553000000000001</v>
      </c>
      <c r="J127" s="299">
        <v>0</v>
      </c>
      <c r="K127" s="300">
        <f>E127*J127</f>
        <v>0</v>
      </c>
      <c r="O127" s="292">
        <v>2</v>
      </c>
      <c r="AA127" s="261">
        <v>1</v>
      </c>
      <c r="AB127" s="261">
        <v>0</v>
      </c>
      <c r="AC127" s="261">
        <v>0</v>
      </c>
      <c r="AZ127" s="261">
        <v>1</v>
      </c>
      <c r="BA127" s="261">
        <f>IF(AZ127=1,G127,0)</f>
        <v>0</v>
      </c>
      <c r="BB127" s="261">
        <f>IF(AZ127=2,G127,0)</f>
        <v>0</v>
      </c>
      <c r="BC127" s="261">
        <f>IF(AZ127=3,G127,0)</f>
        <v>0</v>
      </c>
      <c r="BD127" s="261">
        <f>IF(AZ127=4,G127,0)</f>
        <v>0</v>
      </c>
      <c r="BE127" s="261">
        <f>IF(AZ127=5,G127,0)</f>
        <v>0</v>
      </c>
      <c r="CA127" s="292">
        <v>1</v>
      </c>
      <c r="CB127" s="292">
        <v>0</v>
      </c>
    </row>
    <row r="128" spans="1:80">
      <c r="A128" s="301"/>
      <c r="B128" s="302"/>
      <c r="C128" s="303" t="s">
        <v>882</v>
      </c>
      <c r="D128" s="304"/>
      <c r="E128" s="304"/>
      <c r="F128" s="304"/>
      <c r="G128" s="305"/>
      <c r="I128" s="306"/>
      <c r="K128" s="306"/>
      <c r="L128" s="307" t="s">
        <v>882</v>
      </c>
      <c r="O128" s="292">
        <v>3</v>
      </c>
    </row>
    <row r="129" spans="1:80">
      <c r="A129" s="301"/>
      <c r="B129" s="308"/>
      <c r="C129" s="309" t="s">
        <v>941</v>
      </c>
      <c r="D129" s="310"/>
      <c r="E129" s="311">
        <v>27.5</v>
      </c>
      <c r="F129" s="312"/>
      <c r="G129" s="313"/>
      <c r="H129" s="314"/>
      <c r="I129" s="306"/>
      <c r="J129" s="315"/>
      <c r="K129" s="306"/>
      <c r="M129" s="307" t="s">
        <v>941</v>
      </c>
      <c r="O129" s="292"/>
    </row>
    <row r="130" spans="1:80">
      <c r="A130" s="316"/>
      <c r="B130" s="317" t="s">
        <v>99</v>
      </c>
      <c r="C130" s="318" t="s">
        <v>347</v>
      </c>
      <c r="D130" s="319"/>
      <c r="E130" s="320"/>
      <c r="F130" s="321"/>
      <c r="G130" s="322">
        <f>SUM(G126:G129)</f>
        <v>0</v>
      </c>
      <c r="H130" s="323"/>
      <c r="I130" s="324">
        <f>SUM(I126:I129)</f>
        <v>14.553000000000001</v>
      </c>
      <c r="J130" s="323"/>
      <c r="K130" s="324">
        <f>SUM(K126:K129)</f>
        <v>0</v>
      </c>
      <c r="O130" s="292">
        <v>4</v>
      </c>
      <c r="BA130" s="325">
        <f>SUM(BA126:BA129)</f>
        <v>0</v>
      </c>
      <c r="BB130" s="325">
        <f>SUM(BB126:BB129)</f>
        <v>0</v>
      </c>
      <c r="BC130" s="325">
        <f>SUM(BC126:BC129)</f>
        <v>0</v>
      </c>
      <c r="BD130" s="325">
        <f>SUM(BD126:BD129)</f>
        <v>0</v>
      </c>
      <c r="BE130" s="325">
        <f>SUM(BE126:BE129)</f>
        <v>0</v>
      </c>
    </row>
    <row r="131" spans="1:80">
      <c r="A131" s="282" t="s">
        <v>97</v>
      </c>
      <c r="B131" s="283" t="s">
        <v>351</v>
      </c>
      <c r="C131" s="284" t="s">
        <v>352</v>
      </c>
      <c r="D131" s="285"/>
      <c r="E131" s="286"/>
      <c r="F131" s="286"/>
      <c r="G131" s="287"/>
      <c r="H131" s="288"/>
      <c r="I131" s="289"/>
      <c r="J131" s="290"/>
      <c r="K131" s="291"/>
      <c r="O131" s="292">
        <v>1</v>
      </c>
    </row>
    <row r="132" spans="1:80">
      <c r="A132" s="293">
        <v>36</v>
      </c>
      <c r="B132" s="294" t="s">
        <v>354</v>
      </c>
      <c r="C132" s="295" t="s">
        <v>355</v>
      </c>
      <c r="D132" s="296" t="s">
        <v>176</v>
      </c>
      <c r="E132" s="297">
        <v>27.5</v>
      </c>
      <c r="F132" s="297">
        <v>0</v>
      </c>
      <c r="G132" s="298">
        <f>E132*F132</f>
        <v>0</v>
      </c>
      <c r="H132" s="299">
        <v>7.3899999999999993E-2</v>
      </c>
      <c r="I132" s="300">
        <f>E132*H132</f>
        <v>2.0322499999999999</v>
      </c>
      <c r="J132" s="299">
        <v>0</v>
      </c>
      <c r="K132" s="300">
        <f>E132*J132</f>
        <v>0</v>
      </c>
      <c r="O132" s="292">
        <v>2</v>
      </c>
      <c r="AA132" s="261">
        <v>1</v>
      </c>
      <c r="AB132" s="261">
        <v>1</v>
      </c>
      <c r="AC132" s="261">
        <v>1</v>
      </c>
      <c r="AZ132" s="261">
        <v>1</v>
      </c>
      <c r="BA132" s="261">
        <f>IF(AZ132=1,G132,0)</f>
        <v>0</v>
      </c>
      <c r="BB132" s="261">
        <f>IF(AZ132=2,G132,0)</f>
        <v>0</v>
      </c>
      <c r="BC132" s="261">
        <f>IF(AZ132=3,G132,0)</f>
        <v>0</v>
      </c>
      <c r="BD132" s="261">
        <f>IF(AZ132=4,G132,0)</f>
        <v>0</v>
      </c>
      <c r="BE132" s="261">
        <f>IF(AZ132=5,G132,0)</f>
        <v>0</v>
      </c>
      <c r="CA132" s="292">
        <v>1</v>
      </c>
      <c r="CB132" s="292">
        <v>1</v>
      </c>
    </row>
    <row r="133" spans="1:80">
      <c r="A133" s="301"/>
      <c r="B133" s="302"/>
      <c r="C133" s="303"/>
      <c r="D133" s="304"/>
      <c r="E133" s="304"/>
      <c r="F133" s="304"/>
      <c r="G133" s="305"/>
      <c r="I133" s="306"/>
      <c r="K133" s="306"/>
      <c r="L133" s="307"/>
      <c r="O133" s="292">
        <v>3</v>
      </c>
    </row>
    <row r="134" spans="1:80">
      <c r="A134" s="293">
        <v>37</v>
      </c>
      <c r="B134" s="294" t="s">
        <v>357</v>
      </c>
      <c r="C134" s="295" t="s">
        <v>358</v>
      </c>
      <c r="D134" s="296" t="s">
        <v>190</v>
      </c>
      <c r="E134" s="297">
        <v>14</v>
      </c>
      <c r="F134" s="297">
        <v>0</v>
      </c>
      <c r="G134" s="298">
        <f>E134*F134</f>
        <v>0</v>
      </c>
      <c r="H134" s="299">
        <v>3.6000000000000002E-4</v>
      </c>
      <c r="I134" s="300">
        <f>E134*H134</f>
        <v>5.0400000000000002E-3</v>
      </c>
      <c r="J134" s="299">
        <v>0</v>
      </c>
      <c r="K134" s="300">
        <f>E134*J134</f>
        <v>0</v>
      </c>
      <c r="O134" s="292">
        <v>2</v>
      </c>
      <c r="AA134" s="261">
        <v>1</v>
      </c>
      <c r="AB134" s="261">
        <v>1</v>
      </c>
      <c r="AC134" s="261">
        <v>1</v>
      </c>
      <c r="AZ134" s="261">
        <v>1</v>
      </c>
      <c r="BA134" s="261">
        <f>IF(AZ134=1,G134,0)</f>
        <v>0</v>
      </c>
      <c r="BB134" s="261">
        <f>IF(AZ134=2,G134,0)</f>
        <v>0</v>
      </c>
      <c r="BC134" s="261">
        <f>IF(AZ134=3,G134,0)</f>
        <v>0</v>
      </c>
      <c r="BD134" s="261">
        <f>IF(AZ134=4,G134,0)</f>
        <v>0</v>
      </c>
      <c r="BE134" s="261">
        <f>IF(AZ134=5,G134,0)</f>
        <v>0</v>
      </c>
      <c r="CA134" s="292">
        <v>1</v>
      </c>
      <c r="CB134" s="292">
        <v>1</v>
      </c>
    </row>
    <row r="135" spans="1:80">
      <c r="A135" s="293">
        <v>38</v>
      </c>
      <c r="B135" s="294" t="s">
        <v>359</v>
      </c>
      <c r="C135" s="295" t="s">
        <v>360</v>
      </c>
      <c r="D135" s="296" t="s">
        <v>176</v>
      </c>
      <c r="E135" s="297">
        <v>29</v>
      </c>
      <c r="F135" s="297">
        <v>0</v>
      </c>
      <c r="G135" s="298">
        <f>E135*F135</f>
        <v>0</v>
      </c>
      <c r="H135" s="299">
        <v>0.17244999999999999</v>
      </c>
      <c r="I135" s="300">
        <f>E135*H135</f>
        <v>5.0010499999999993</v>
      </c>
      <c r="J135" s="299"/>
      <c r="K135" s="300">
        <f>E135*J135</f>
        <v>0</v>
      </c>
      <c r="O135" s="292">
        <v>2</v>
      </c>
      <c r="AA135" s="261">
        <v>3</v>
      </c>
      <c r="AB135" s="261">
        <v>1</v>
      </c>
      <c r="AC135" s="261">
        <v>592451170</v>
      </c>
      <c r="AZ135" s="261">
        <v>1</v>
      </c>
      <c r="BA135" s="261">
        <f>IF(AZ135=1,G135,0)</f>
        <v>0</v>
      </c>
      <c r="BB135" s="261">
        <f>IF(AZ135=2,G135,0)</f>
        <v>0</v>
      </c>
      <c r="BC135" s="261">
        <f>IF(AZ135=3,G135,0)</f>
        <v>0</v>
      </c>
      <c r="BD135" s="261">
        <f>IF(AZ135=4,G135,0)</f>
        <v>0</v>
      </c>
      <c r="BE135" s="261">
        <f>IF(AZ135=5,G135,0)</f>
        <v>0</v>
      </c>
      <c r="CA135" s="292">
        <v>3</v>
      </c>
      <c r="CB135" s="292">
        <v>1</v>
      </c>
    </row>
    <row r="136" spans="1:80">
      <c r="A136" s="301"/>
      <c r="B136" s="308"/>
      <c r="C136" s="309" t="s">
        <v>942</v>
      </c>
      <c r="D136" s="310"/>
      <c r="E136" s="311">
        <v>28.875</v>
      </c>
      <c r="F136" s="312"/>
      <c r="G136" s="313"/>
      <c r="H136" s="314"/>
      <c r="I136" s="306"/>
      <c r="J136" s="315"/>
      <c r="K136" s="306"/>
      <c r="M136" s="307" t="s">
        <v>942</v>
      </c>
      <c r="O136" s="292"/>
    </row>
    <row r="137" spans="1:80">
      <c r="A137" s="301"/>
      <c r="B137" s="308"/>
      <c r="C137" s="309" t="s">
        <v>943</v>
      </c>
      <c r="D137" s="310"/>
      <c r="E137" s="311">
        <v>0.125</v>
      </c>
      <c r="F137" s="312"/>
      <c r="G137" s="313"/>
      <c r="H137" s="314"/>
      <c r="I137" s="306"/>
      <c r="J137" s="315"/>
      <c r="K137" s="306"/>
      <c r="M137" s="307" t="s">
        <v>943</v>
      </c>
      <c r="O137" s="292"/>
    </row>
    <row r="138" spans="1:80">
      <c r="A138" s="316"/>
      <c r="B138" s="317" t="s">
        <v>99</v>
      </c>
      <c r="C138" s="318" t="s">
        <v>353</v>
      </c>
      <c r="D138" s="319"/>
      <c r="E138" s="320"/>
      <c r="F138" s="321"/>
      <c r="G138" s="322">
        <f>SUM(G131:G137)</f>
        <v>0</v>
      </c>
      <c r="H138" s="323"/>
      <c r="I138" s="324">
        <f>SUM(I131:I137)</f>
        <v>7.0383399999999998</v>
      </c>
      <c r="J138" s="323"/>
      <c r="K138" s="324">
        <f>SUM(K131:K137)</f>
        <v>0</v>
      </c>
      <c r="O138" s="292">
        <v>4</v>
      </c>
      <c r="BA138" s="325">
        <f>SUM(BA131:BA137)</f>
        <v>0</v>
      </c>
      <c r="BB138" s="325">
        <f>SUM(BB131:BB137)</f>
        <v>0</v>
      </c>
      <c r="BC138" s="325">
        <f>SUM(BC131:BC137)</f>
        <v>0</v>
      </c>
      <c r="BD138" s="325">
        <f>SUM(BD131:BD137)</f>
        <v>0</v>
      </c>
      <c r="BE138" s="325">
        <f>SUM(BE131:BE137)</f>
        <v>0</v>
      </c>
    </row>
    <row r="139" spans="1:80">
      <c r="A139" s="282" t="s">
        <v>97</v>
      </c>
      <c r="B139" s="283" t="s">
        <v>371</v>
      </c>
      <c r="C139" s="284" t="s">
        <v>372</v>
      </c>
      <c r="D139" s="285"/>
      <c r="E139" s="286"/>
      <c r="F139" s="286"/>
      <c r="G139" s="287"/>
      <c r="H139" s="288"/>
      <c r="I139" s="289"/>
      <c r="J139" s="290"/>
      <c r="K139" s="291"/>
      <c r="O139" s="292">
        <v>1</v>
      </c>
    </row>
    <row r="140" spans="1:80">
      <c r="A140" s="293">
        <v>39</v>
      </c>
      <c r="B140" s="294" t="s">
        <v>374</v>
      </c>
      <c r="C140" s="295" t="s">
        <v>375</v>
      </c>
      <c r="D140" s="296" t="s">
        <v>176</v>
      </c>
      <c r="E140" s="297">
        <v>65.484399999999994</v>
      </c>
      <c r="F140" s="297">
        <v>0</v>
      </c>
      <c r="G140" s="298">
        <f>E140*F140</f>
        <v>0</v>
      </c>
      <c r="H140" s="299">
        <v>2.2000000000000001E-4</v>
      </c>
      <c r="I140" s="300">
        <f>E140*H140</f>
        <v>1.4406568E-2</v>
      </c>
      <c r="J140" s="299">
        <v>0</v>
      </c>
      <c r="K140" s="300">
        <f>E140*J140</f>
        <v>0</v>
      </c>
      <c r="O140" s="292">
        <v>2</v>
      </c>
      <c r="AA140" s="261">
        <v>1</v>
      </c>
      <c r="AB140" s="261">
        <v>1</v>
      </c>
      <c r="AC140" s="261">
        <v>1</v>
      </c>
      <c r="AZ140" s="261">
        <v>1</v>
      </c>
      <c r="BA140" s="261">
        <f>IF(AZ140=1,G140,0)</f>
        <v>0</v>
      </c>
      <c r="BB140" s="261">
        <f>IF(AZ140=2,G140,0)</f>
        <v>0</v>
      </c>
      <c r="BC140" s="261">
        <f>IF(AZ140=3,G140,0)</f>
        <v>0</v>
      </c>
      <c r="BD140" s="261">
        <f>IF(AZ140=4,G140,0)</f>
        <v>0</v>
      </c>
      <c r="BE140" s="261">
        <f>IF(AZ140=5,G140,0)</f>
        <v>0</v>
      </c>
      <c r="CA140" s="292">
        <v>1</v>
      </c>
      <c r="CB140" s="292">
        <v>1</v>
      </c>
    </row>
    <row r="141" spans="1:80">
      <c r="A141" s="301"/>
      <c r="B141" s="308"/>
      <c r="C141" s="309" t="s">
        <v>944</v>
      </c>
      <c r="D141" s="310"/>
      <c r="E141" s="311">
        <v>32.742199999999997</v>
      </c>
      <c r="F141" s="312"/>
      <c r="G141" s="313"/>
      <c r="H141" s="314"/>
      <c r="I141" s="306"/>
      <c r="J141" s="315"/>
      <c r="K141" s="306"/>
      <c r="M141" s="307" t="s">
        <v>944</v>
      </c>
      <c r="O141" s="292"/>
    </row>
    <row r="142" spans="1:80">
      <c r="A142" s="301"/>
      <c r="B142" s="308"/>
      <c r="C142" s="309" t="s">
        <v>945</v>
      </c>
      <c r="D142" s="310"/>
      <c r="E142" s="311">
        <v>32.742199999999997</v>
      </c>
      <c r="F142" s="312"/>
      <c r="G142" s="313"/>
      <c r="H142" s="314"/>
      <c r="I142" s="306"/>
      <c r="J142" s="315"/>
      <c r="K142" s="306"/>
      <c r="M142" s="307" t="s">
        <v>945</v>
      </c>
      <c r="O142" s="292"/>
    </row>
    <row r="143" spans="1:80">
      <c r="A143" s="316"/>
      <c r="B143" s="317" t="s">
        <v>99</v>
      </c>
      <c r="C143" s="318" t="s">
        <v>373</v>
      </c>
      <c r="D143" s="319"/>
      <c r="E143" s="320"/>
      <c r="F143" s="321"/>
      <c r="G143" s="322">
        <f>SUM(G139:G142)</f>
        <v>0</v>
      </c>
      <c r="H143" s="323"/>
      <c r="I143" s="324">
        <f>SUM(I139:I142)</f>
        <v>1.4406568E-2</v>
      </c>
      <c r="J143" s="323"/>
      <c r="K143" s="324">
        <f>SUM(K139:K142)</f>
        <v>0</v>
      </c>
      <c r="O143" s="292">
        <v>4</v>
      </c>
      <c r="BA143" s="325">
        <f>SUM(BA139:BA142)</f>
        <v>0</v>
      </c>
      <c r="BB143" s="325">
        <f>SUM(BB139:BB142)</f>
        <v>0</v>
      </c>
      <c r="BC143" s="325">
        <f>SUM(BC139:BC142)</f>
        <v>0</v>
      </c>
      <c r="BD143" s="325">
        <f>SUM(BD139:BD142)</f>
        <v>0</v>
      </c>
      <c r="BE143" s="325">
        <f>SUM(BE139:BE142)</f>
        <v>0</v>
      </c>
    </row>
    <row r="144" spans="1:80">
      <c r="A144" s="282" t="s">
        <v>97</v>
      </c>
      <c r="B144" s="283" t="s">
        <v>378</v>
      </c>
      <c r="C144" s="284" t="s">
        <v>379</v>
      </c>
      <c r="D144" s="285"/>
      <c r="E144" s="286"/>
      <c r="F144" s="286"/>
      <c r="G144" s="287"/>
      <c r="H144" s="288"/>
      <c r="I144" s="289"/>
      <c r="J144" s="290"/>
      <c r="K144" s="291"/>
      <c r="O144" s="292">
        <v>1</v>
      </c>
    </row>
    <row r="145" spans="1:80">
      <c r="A145" s="293">
        <v>40</v>
      </c>
      <c r="B145" s="294" t="s">
        <v>946</v>
      </c>
      <c r="C145" s="295" t="s">
        <v>382</v>
      </c>
      <c r="D145" s="296" t="s">
        <v>190</v>
      </c>
      <c r="E145" s="297">
        <v>5.5</v>
      </c>
      <c r="F145" s="297">
        <v>0</v>
      </c>
      <c r="G145" s="298">
        <f>E145*F145</f>
        <v>0</v>
      </c>
      <c r="H145" s="299">
        <v>0</v>
      </c>
      <c r="I145" s="300">
        <f>E145*H145</f>
        <v>0</v>
      </c>
      <c r="J145" s="299">
        <v>0</v>
      </c>
      <c r="K145" s="300">
        <f>E145*J145</f>
        <v>0</v>
      </c>
      <c r="O145" s="292">
        <v>2</v>
      </c>
      <c r="AA145" s="261">
        <v>1</v>
      </c>
      <c r="AB145" s="261">
        <v>1</v>
      </c>
      <c r="AC145" s="261">
        <v>1</v>
      </c>
      <c r="AZ145" s="261">
        <v>1</v>
      </c>
      <c r="BA145" s="261">
        <f>IF(AZ145=1,G145,0)</f>
        <v>0</v>
      </c>
      <c r="BB145" s="261">
        <f>IF(AZ145=2,G145,0)</f>
        <v>0</v>
      </c>
      <c r="BC145" s="261">
        <f>IF(AZ145=3,G145,0)</f>
        <v>0</v>
      </c>
      <c r="BD145" s="261">
        <f>IF(AZ145=4,G145,0)</f>
        <v>0</v>
      </c>
      <c r="BE145" s="261">
        <f>IF(AZ145=5,G145,0)</f>
        <v>0</v>
      </c>
      <c r="CA145" s="292">
        <v>1</v>
      </c>
      <c r="CB145" s="292">
        <v>1</v>
      </c>
    </row>
    <row r="146" spans="1:80">
      <c r="A146" s="301"/>
      <c r="B146" s="308"/>
      <c r="C146" s="309" t="s">
        <v>940</v>
      </c>
      <c r="D146" s="310"/>
      <c r="E146" s="311">
        <v>5.5</v>
      </c>
      <c r="F146" s="312"/>
      <c r="G146" s="313"/>
      <c r="H146" s="314"/>
      <c r="I146" s="306"/>
      <c r="J146" s="315"/>
      <c r="K146" s="306"/>
      <c r="M146" s="307" t="s">
        <v>940</v>
      </c>
      <c r="O146" s="292"/>
    </row>
    <row r="147" spans="1:80">
      <c r="A147" s="316"/>
      <c r="B147" s="317" t="s">
        <v>99</v>
      </c>
      <c r="C147" s="318" t="s">
        <v>380</v>
      </c>
      <c r="D147" s="319"/>
      <c r="E147" s="320"/>
      <c r="F147" s="321"/>
      <c r="G147" s="322">
        <f>SUM(G144:G146)</f>
        <v>0</v>
      </c>
      <c r="H147" s="323"/>
      <c r="I147" s="324">
        <f>SUM(I144:I146)</f>
        <v>0</v>
      </c>
      <c r="J147" s="323"/>
      <c r="K147" s="324">
        <f>SUM(K144:K146)</f>
        <v>0</v>
      </c>
      <c r="O147" s="292">
        <v>4</v>
      </c>
      <c r="BA147" s="325">
        <f>SUM(BA144:BA146)</f>
        <v>0</v>
      </c>
      <c r="BB147" s="325">
        <f>SUM(BB144:BB146)</f>
        <v>0</v>
      </c>
      <c r="BC147" s="325">
        <f>SUM(BC144:BC146)</f>
        <v>0</v>
      </c>
      <c r="BD147" s="325">
        <f>SUM(BD144:BD146)</f>
        <v>0</v>
      </c>
      <c r="BE147" s="325">
        <f>SUM(BE144:BE146)</f>
        <v>0</v>
      </c>
    </row>
    <row r="148" spans="1:80">
      <c r="A148" s="282" t="s">
        <v>97</v>
      </c>
      <c r="B148" s="283" t="s">
        <v>384</v>
      </c>
      <c r="C148" s="284" t="s">
        <v>385</v>
      </c>
      <c r="D148" s="285"/>
      <c r="E148" s="286"/>
      <c r="F148" s="286"/>
      <c r="G148" s="287"/>
      <c r="H148" s="288"/>
      <c r="I148" s="289"/>
      <c r="J148" s="290"/>
      <c r="K148" s="291"/>
      <c r="O148" s="292">
        <v>1</v>
      </c>
    </row>
    <row r="149" spans="1:80">
      <c r="A149" s="293">
        <v>41</v>
      </c>
      <c r="B149" s="294" t="s">
        <v>387</v>
      </c>
      <c r="C149" s="295" t="s">
        <v>388</v>
      </c>
      <c r="D149" s="296" t="s">
        <v>190</v>
      </c>
      <c r="E149" s="297">
        <v>8</v>
      </c>
      <c r="F149" s="297">
        <v>0</v>
      </c>
      <c r="G149" s="298">
        <f>E149*F149</f>
        <v>0</v>
      </c>
      <c r="H149" s="299">
        <v>3.6999999999999999E-4</v>
      </c>
      <c r="I149" s="300">
        <f>E149*H149</f>
        <v>2.96E-3</v>
      </c>
      <c r="J149" s="299">
        <v>0</v>
      </c>
      <c r="K149" s="300">
        <f>E149*J149</f>
        <v>0</v>
      </c>
      <c r="O149" s="292">
        <v>2</v>
      </c>
      <c r="AA149" s="261">
        <v>1</v>
      </c>
      <c r="AB149" s="261">
        <v>1</v>
      </c>
      <c r="AC149" s="261">
        <v>1</v>
      </c>
      <c r="AZ149" s="261">
        <v>1</v>
      </c>
      <c r="BA149" s="261">
        <f>IF(AZ149=1,G149,0)</f>
        <v>0</v>
      </c>
      <c r="BB149" s="261">
        <f>IF(AZ149=2,G149,0)</f>
        <v>0</v>
      </c>
      <c r="BC149" s="261">
        <f>IF(AZ149=3,G149,0)</f>
        <v>0</v>
      </c>
      <c r="BD149" s="261">
        <f>IF(AZ149=4,G149,0)</f>
        <v>0</v>
      </c>
      <c r="BE149" s="261">
        <f>IF(AZ149=5,G149,0)</f>
        <v>0</v>
      </c>
      <c r="CA149" s="292">
        <v>1</v>
      </c>
      <c r="CB149" s="292">
        <v>1</v>
      </c>
    </row>
    <row r="150" spans="1:80">
      <c r="A150" s="301"/>
      <c r="B150" s="302"/>
      <c r="C150" s="303" t="s">
        <v>947</v>
      </c>
      <c r="D150" s="304"/>
      <c r="E150" s="304"/>
      <c r="F150" s="304"/>
      <c r="G150" s="305"/>
      <c r="I150" s="306"/>
      <c r="K150" s="306"/>
      <c r="L150" s="307" t="s">
        <v>947</v>
      </c>
      <c r="O150" s="292">
        <v>3</v>
      </c>
    </row>
    <row r="151" spans="1:80">
      <c r="A151" s="293">
        <v>42</v>
      </c>
      <c r="B151" s="294" t="s">
        <v>390</v>
      </c>
      <c r="C151" s="295" t="s">
        <v>391</v>
      </c>
      <c r="D151" s="296" t="s">
        <v>190</v>
      </c>
      <c r="E151" s="297">
        <v>25</v>
      </c>
      <c r="F151" s="297">
        <v>0</v>
      </c>
      <c r="G151" s="298">
        <f>E151*F151</f>
        <v>0</v>
      </c>
      <c r="H151" s="299">
        <v>0.188</v>
      </c>
      <c r="I151" s="300">
        <f>E151*H151</f>
        <v>4.7</v>
      </c>
      <c r="J151" s="299">
        <v>0</v>
      </c>
      <c r="K151" s="300">
        <f>E151*J151</f>
        <v>0</v>
      </c>
      <c r="O151" s="292">
        <v>2</v>
      </c>
      <c r="AA151" s="261">
        <v>1</v>
      </c>
      <c r="AB151" s="261">
        <v>1</v>
      </c>
      <c r="AC151" s="261">
        <v>1</v>
      </c>
      <c r="AZ151" s="261">
        <v>1</v>
      </c>
      <c r="BA151" s="261">
        <f>IF(AZ151=1,G151,0)</f>
        <v>0</v>
      </c>
      <c r="BB151" s="261">
        <f>IF(AZ151=2,G151,0)</f>
        <v>0</v>
      </c>
      <c r="BC151" s="261">
        <f>IF(AZ151=3,G151,0)</f>
        <v>0</v>
      </c>
      <c r="BD151" s="261">
        <f>IF(AZ151=4,G151,0)</f>
        <v>0</v>
      </c>
      <c r="BE151" s="261">
        <f>IF(AZ151=5,G151,0)</f>
        <v>0</v>
      </c>
      <c r="CA151" s="292">
        <v>1</v>
      </c>
      <c r="CB151" s="292">
        <v>1</v>
      </c>
    </row>
    <row r="152" spans="1:80">
      <c r="A152" s="301"/>
      <c r="B152" s="308"/>
      <c r="C152" s="309" t="s">
        <v>948</v>
      </c>
      <c r="D152" s="310"/>
      <c r="E152" s="311">
        <v>18</v>
      </c>
      <c r="F152" s="312"/>
      <c r="G152" s="313"/>
      <c r="H152" s="314"/>
      <c r="I152" s="306"/>
      <c r="J152" s="315"/>
      <c r="K152" s="306"/>
      <c r="M152" s="307" t="s">
        <v>948</v>
      </c>
      <c r="O152" s="292"/>
    </row>
    <row r="153" spans="1:80">
      <c r="A153" s="301"/>
      <c r="B153" s="308"/>
      <c r="C153" s="309" t="s">
        <v>949</v>
      </c>
      <c r="D153" s="310"/>
      <c r="E153" s="311">
        <v>7</v>
      </c>
      <c r="F153" s="312"/>
      <c r="G153" s="313"/>
      <c r="H153" s="314"/>
      <c r="I153" s="306"/>
      <c r="J153" s="315"/>
      <c r="K153" s="306"/>
      <c r="M153" s="307" t="s">
        <v>949</v>
      </c>
      <c r="O153" s="292"/>
    </row>
    <row r="154" spans="1:80">
      <c r="A154" s="293">
        <v>43</v>
      </c>
      <c r="B154" s="294" t="s">
        <v>393</v>
      </c>
      <c r="C154" s="295" t="s">
        <v>394</v>
      </c>
      <c r="D154" s="296" t="s">
        <v>109</v>
      </c>
      <c r="E154" s="297">
        <v>0.875</v>
      </c>
      <c r="F154" s="297">
        <v>0</v>
      </c>
      <c r="G154" s="298">
        <f>E154*F154</f>
        <v>0</v>
      </c>
      <c r="H154" s="299">
        <v>2.5249999999999999</v>
      </c>
      <c r="I154" s="300">
        <f>E154*H154</f>
        <v>2.2093750000000001</v>
      </c>
      <c r="J154" s="299">
        <v>0</v>
      </c>
      <c r="K154" s="300">
        <f>E154*J154</f>
        <v>0</v>
      </c>
      <c r="O154" s="292">
        <v>2</v>
      </c>
      <c r="AA154" s="261">
        <v>1</v>
      </c>
      <c r="AB154" s="261">
        <v>1</v>
      </c>
      <c r="AC154" s="261">
        <v>1</v>
      </c>
      <c r="AZ154" s="261">
        <v>1</v>
      </c>
      <c r="BA154" s="261">
        <f>IF(AZ154=1,G154,0)</f>
        <v>0</v>
      </c>
      <c r="BB154" s="261">
        <f>IF(AZ154=2,G154,0)</f>
        <v>0</v>
      </c>
      <c r="BC154" s="261">
        <f>IF(AZ154=3,G154,0)</f>
        <v>0</v>
      </c>
      <c r="BD154" s="261">
        <f>IF(AZ154=4,G154,0)</f>
        <v>0</v>
      </c>
      <c r="BE154" s="261">
        <f>IF(AZ154=5,G154,0)</f>
        <v>0</v>
      </c>
      <c r="CA154" s="292">
        <v>1</v>
      </c>
      <c r="CB154" s="292">
        <v>1</v>
      </c>
    </row>
    <row r="155" spans="1:80">
      <c r="A155" s="301"/>
      <c r="B155" s="302"/>
      <c r="C155" s="303" t="s">
        <v>395</v>
      </c>
      <c r="D155" s="304"/>
      <c r="E155" s="304"/>
      <c r="F155" s="304"/>
      <c r="G155" s="305"/>
      <c r="I155" s="306"/>
      <c r="K155" s="306"/>
      <c r="L155" s="307" t="s">
        <v>395</v>
      </c>
      <c r="O155" s="292">
        <v>3</v>
      </c>
    </row>
    <row r="156" spans="1:80">
      <c r="A156" s="301"/>
      <c r="B156" s="308"/>
      <c r="C156" s="309" t="s">
        <v>950</v>
      </c>
      <c r="D156" s="310"/>
      <c r="E156" s="311">
        <v>0.875</v>
      </c>
      <c r="F156" s="312"/>
      <c r="G156" s="313"/>
      <c r="H156" s="314"/>
      <c r="I156" s="306"/>
      <c r="J156" s="315"/>
      <c r="K156" s="306"/>
      <c r="M156" s="307" t="s">
        <v>950</v>
      </c>
      <c r="O156" s="292"/>
    </row>
    <row r="157" spans="1:80">
      <c r="A157" s="293">
        <v>44</v>
      </c>
      <c r="B157" s="294" t="s">
        <v>397</v>
      </c>
      <c r="C157" s="295" t="s">
        <v>398</v>
      </c>
      <c r="D157" s="296" t="s">
        <v>181</v>
      </c>
      <c r="E157" s="297">
        <v>18.18</v>
      </c>
      <c r="F157" s="297">
        <v>0</v>
      </c>
      <c r="G157" s="298">
        <f>E157*F157</f>
        <v>0</v>
      </c>
      <c r="H157" s="299">
        <v>4.5999999999999999E-2</v>
      </c>
      <c r="I157" s="300">
        <f>E157*H157</f>
        <v>0.83628000000000002</v>
      </c>
      <c r="J157" s="299"/>
      <c r="K157" s="300">
        <f>E157*J157</f>
        <v>0</v>
      </c>
      <c r="O157" s="292">
        <v>2</v>
      </c>
      <c r="AA157" s="261">
        <v>3</v>
      </c>
      <c r="AB157" s="261">
        <v>1</v>
      </c>
      <c r="AC157" s="261">
        <v>59217420</v>
      </c>
      <c r="AZ157" s="261">
        <v>1</v>
      </c>
      <c r="BA157" s="261">
        <f>IF(AZ157=1,G157,0)</f>
        <v>0</v>
      </c>
      <c r="BB157" s="261">
        <f>IF(AZ157=2,G157,0)</f>
        <v>0</v>
      </c>
      <c r="BC157" s="261">
        <f>IF(AZ157=3,G157,0)</f>
        <v>0</v>
      </c>
      <c r="BD157" s="261">
        <f>IF(AZ157=4,G157,0)</f>
        <v>0</v>
      </c>
      <c r="BE157" s="261">
        <f>IF(AZ157=5,G157,0)</f>
        <v>0</v>
      </c>
      <c r="CA157" s="292">
        <v>3</v>
      </c>
      <c r="CB157" s="292">
        <v>1</v>
      </c>
    </row>
    <row r="158" spans="1:80">
      <c r="A158" s="301"/>
      <c r="B158" s="308"/>
      <c r="C158" s="309" t="s">
        <v>951</v>
      </c>
      <c r="D158" s="310"/>
      <c r="E158" s="311">
        <v>18.18</v>
      </c>
      <c r="F158" s="312"/>
      <c r="G158" s="313"/>
      <c r="H158" s="314"/>
      <c r="I158" s="306"/>
      <c r="J158" s="315"/>
      <c r="K158" s="306"/>
      <c r="M158" s="307" t="s">
        <v>951</v>
      </c>
      <c r="O158" s="292"/>
    </row>
    <row r="159" spans="1:80">
      <c r="A159" s="293">
        <v>45</v>
      </c>
      <c r="B159" s="294" t="s">
        <v>640</v>
      </c>
      <c r="C159" s="295" t="s">
        <v>641</v>
      </c>
      <c r="D159" s="296" t="s">
        <v>181</v>
      </c>
      <c r="E159" s="297">
        <v>14</v>
      </c>
      <c r="F159" s="297">
        <v>0</v>
      </c>
      <c r="G159" s="298">
        <f>E159*F159</f>
        <v>0</v>
      </c>
      <c r="H159" s="299">
        <v>0.04</v>
      </c>
      <c r="I159" s="300">
        <f>E159*H159</f>
        <v>0.56000000000000005</v>
      </c>
      <c r="J159" s="299"/>
      <c r="K159" s="300">
        <f>E159*J159</f>
        <v>0</v>
      </c>
      <c r="O159" s="292">
        <v>2</v>
      </c>
      <c r="AA159" s="261">
        <v>3</v>
      </c>
      <c r="AB159" s="261">
        <v>10</v>
      </c>
      <c r="AC159" s="261">
        <v>59217489</v>
      </c>
      <c r="AZ159" s="261">
        <v>1</v>
      </c>
      <c r="BA159" s="261">
        <f>IF(AZ159=1,G159,0)</f>
        <v>0</v>
      </c>
      <c r="BB159" s="261">
        <f>IF(AZ159=2,G159,0)</f>
        <v>0</v>
      </c>
      <c r="BC159" s="261">
        <f>IF(AZ159=3,G159,0)</f>
        <v>0</v>
      </c>
      <c r="BD159" s="261">
        <f>IF(AZ159=4,G159,0)</f>
        <v>0</v>
      </c>
      <c r="BE159" s="261">
        <f>IF(AZ159=5,G159,0)</f>
        <v>0</v>
      </c>
      <c r="CA159" s="292">
        <v>3</v>
      </c>
      <c r="CB159" s="292">
        <v>10</v>
      </c>
    </row>
    <row r="160" spans="1:80">
      <c r="A160" s="301"/>
      <c r="B160" s="308"/>
      <c r="C160" s="309" t="s">
        <v>952</v>
      </c>
      <c r="D160" s="310"/>
      <c r="E160" s="311">
        <v>14</v>
      </c>
      <c r="F160" s="312"/>
      <c r="G160" s="313"/>
      <c r="H160" s="314"/>
      <c r="I160" s="306"/>
      <c r="J160" s="315"/>
      <c r="K160" s="306"/>
      <c r="M160" s="307" t="s">
        <v>952</v>
      </c>
      <c r="O160" s="292"/>
    </row>
    <row r="161" spans="1:80">
      <c r="A161" s="316"/>
      <c r="B161" s="317" t="s">
        <v>99</v>
      </c>
      <c r="C161" s="318" t="s">
        <v>386</v>
      </c>
      <c r="D161" s="319"/>
      <c r="E161" s="320"/>
      <c r="F161" s="321"/>
      <c r="G161" s="322">
        <f>SUM(G148:G160)</f>
        <v>0</v>
      </c>
      <c r="H161" s="323"/>
      <c r="I161" s="324">
        <f>SUM(I148:I160)</f>
        <v>8.3086150000000014</v>
      </c>
      <c r="J161" s="323"/>
      <c r="K161" s="324">
        <f>SUM(K148:K160)</f>
        <v>0</v>
      </c>
      <c r="O161" s="292">
        <v>4</v>
      </c>
      <c r="BA161" s="325">
        <f>SUM(BA148:BA160)</f>
        <v>0</v>
      </c>
      <c r="BB161" s="325">
        <f>SUM(BB148:BB160)</f>
        <v>0</v>
      </c>
      <c r="BC161" s="325">
        <f>SUM(BC148:BC160)</f>
        <v>0</v>
      </c>
      <c r="BD161" s="325">
        <f>SUM(BD148:BD160)</f>
        <v>0</v>
      </c>
      <c r="BE161" s="325">
        <f>SUM(BE148:BE160)</f>
        <v>0</v>
      </c>
    </row>
    <row r="162" spans="1:80">
      <c r="A162" s="282" t="s">
        <v>97</v>
      </c>
      <c r="B162" s="283" t="s">
        <v>403</v>
      </c>
      <c r="C162" s="284" t="s">
        <v>404</v>
      </c>
      <c r="D162" s="285"/>
      <c r="E162" s="286"/>
      <c r="F162" s="286"/>
      <c r="G162" s="287"/>
      <c r="H162" s="288"/>
      <c r="I162" s="289"/>
      <c r="J162" s="290"/>
      <c r="K162" s="291"/>
      <c r="O162" s="292">
        <v>1</v>
      </c>
    </row>
    <row r="163" spans="1:80">
      <c r="A163" s="293">
        <v>46</v>
      </c>
      <c r="B163" s="294" t="s">
        <v>406</v>
      </c>
      <c r="C163" s="295" t="s">
        <v>407</v>
      </c>
      <c r="D163" s="296" t="s">
        <v>408</v>
      </c>
      <c r="E163" s="297">
        <v>12</v>
      </c>
      <c r="F163" s="297">
        <v>0</v>
      </c>
      <c r="G163" s="298">
        <f>E163*F163</f>
        <v>0</v>
      </c>
      <c r="H163" s="299"/>
      <c r="I163" s="300">
        <f>E163*H163</f>
        <v>0</v>
      </c>
      <c r="J163" s="299"/>
      <c r="K163" s="300">
        <f>E163*J163</f>
        <v>0</v>
      </c>
      <c r="O163" s="292">
        <v>2</v>
      </c>
      <c r="AA163" s="261">
        <v>6</v>
      </c>
      <c r="AB163" s="261">
        <v>1</v>
      </c>
      <c r="AC163" s="261">
        <v>171156610600</v>
      </c>
      <c r="AZ163" s="261">
        <v>1</v>
      </c>
      <c r="BA163" s="261">
        <f>IF(AZ163=1,G163,0)</f>
        <v>0</v>
      </c>
      <c r="BB163" s="261">
        <f>IF(AZ163=2,G163,0)</f>
        <v>0</v>
      </c>
      <c r="BC163" s="261">
        <f>IF(AZ163=3,G163,0)</f>
        <v>0</v>
      </c>
      <c r="BD163" s="261">
        <f>IF(AZ163=4,G163,0)</f>
        <v>0</v>
      </c>
      <c r="BE163" s="261">
        <f>IF(AZ163=5,G163,0)</f>
        <v>0</v>
      </c>
      <c r="CA163" s="292">
        <v>6</v>
      </c>
      <c r="CB163" s="292">
        <v>1</v>
      </c>
    </row>
    <row r="164" spans="1:80">
      <c r="A164" s="301"/>
      <c r="B164" s="302"/>
      <c r="C164" s="303"/>
      <c r="D164" s="304"/>
      <c r="E164" s="304"/>
      <c r="F164" s="304"/>
      <c r="G164" s="305"/>
      <c r="I164" s="306"/>
      <c r="K164" s="306"/>
      <c r="L164" s="307"/>
      <c r="O164" s="292">
        <v>3</v>
      </c>
    </row>
    <row r="165" spans="1:80">
      <c r="A165" s="316"/>
      <c r="B165" s="317" t="s">
        <v>99</v>
      </c>
      <c r="C165" s="318" t="s">
        <v>405</v>
      </c>
      <c r="D165" s="319"/>
      <c r="E165" s="320"/>
      <c r="F165" s="321"/>
      <c r="G165" s="322">
        <f>SUM(G162:G164)</f>
        <v>0</v>
      </c>
      <c r="H165" s="323"/>
      <c r="I165" s="324">
        <f>SUM(I162:I164)</f>
        <v>0</v>
      </c>
      <c r="J165" s="323"/>
      <c r="K165" s="324">
        <f>SUM(K162:K164)</f>
        <v>0</v>
      </c>
      <c r="O165" s="292">
        <v>4</v>
      </c>
      <c r="BA165" s="325">
        <f>SUM(BA162:BA164)</f>
        <v>0</v>
      </c>
      <c r="BB165" s="325">
        <f>SUM(BB162:BB164)</f>
        <v>0</v>
      </c>
      <c r="BC165" s="325">
        <f>SUM(BC162:BC164)</f>
        <v>0</v>
      </c>
      <c r="BD165" s="325">
        <f>SUM(BD162:BD164)</f>
        <v>0</v>
      </c>
      <c r="BE165" s="325">
        <f>SUM(BE162:BE164)</f>
        <v>0</v>
      </c>
    </row>
    <row r="166" spans="1:80">
      <c r="A166" s="282" t="s">
        <v>97</v>
      </c>
      <c r="B166" s="283" t="s">
        <v>409</v>
      </c>
      <c r="C166" s="284" t="s">
        <v>410</v>
      </c>
      <c r="D166" s="285"/>
      <c r="E166" s="286"/>
      <c r="F166" s="286"/>
      <c r="G166" s="287"/>
      <c r="H166" s="288"/>
      <c r="I166" s="289"/>
      <c r="J166" s="290"/>
      <c r="K166" s="291"/>
      <c r="O166" s="292">
        <v>1</v>
      </c>
    </row>
    <row r="167" spans="1:80">
      <c r="A167" s="293">
        <v>47</v>
      </c>
      <c r="B167" s="294" t="s">
        <v>412</v>
      </c>
      <c r="C167" s="295" t="s">
        <v>413</v>
      </c>
      <c r="D167" s="296" t="s">
        <v>176</v>
      </c>
      <c r="E167" s="297">
        <v>33</v>
      </c>
      <c r="F167" s="297">
        <v>0</v>
      </c>
      <c r="G167" s="298">
        <f>E167*F167</f>
        <v>0</v>
      </c>
      <c r="H167" s="299">
        <v>0</v>
      </c>
      <c r="I167" s="300">
        <f>E167*H167</f>
        <v>0</v>
      </c>
      <c r="J167" s="299">
        <v>0</v>
      </c>
      <c r="K167" s="300">
        <f>E167*J167</f>
        <v>0</v>
      </c>
      <c r="O167" s="292">
        <v>2</v>
      </c>
      <c r="AA167" s="261">
        <v>1</v>
      </c>
      <c r="AB167" s="261">
        <v>1</v>
      </c>
      <c r="AC167" s="261">
        <v>1</v>
      </c>
      <c r="AZ167" s="261">
        <v>1</v>
      </c>
      <c r="BA167" s="261">
        <f>IF(AZ167=1,G167,0)</f>
        <v>0</v>
      </c>
      <c r="BB167" s="261">
        <f>IF(AZ167=2,G167,0)</f>
        <v>0</v>
      </c>
      <c r="BC167" s="261">
        <f>IF(AZ167=3,G167,0)</f>
        <v>0</v>
      </c>
      <c r="BD167" s="261">
        <f>IF(AZ167=4,G167,0)</f>
        <v>0</v>
      </c>
      <c r="BE167" s="261">
        <f>IF(AZ167=5,G167,0)</f>
        <v>0</v>
      </c>
      <c r="CA167" s="292">
        <v>1</v>
      </c>
      <c r="CB167" s="292">
        <v>1</v>
      </c>
    </row>
    <row r="168" spans="1:80">
      <c r="A168" s="316"/>
      <c r="B168" s="317" t="s">
        <v>99</v>
      </c>
      <c r="C168" s="318" t="s">
        <v>411</v>
      </c>
      <c r="D168" s="319"/>
      <c r="E168" s="320"/>
      <c r="F168" s="321"/>
      <c r="G168" s="322">
        <f>SUM(G166:G167)</f>
        <v>0</v>
      </c>
      <c r="H168" s="323"/>
      <c r="I168" s="324">
        <f>SUM(I166:I167)</f>
        <v>0</v>
      </c>
      <c r="J168" s="323"/>
      <c r="K168" s="324">
        <f>SUM(K166:K167)</f>
        <v>0</v>
      </c>
      <c r="O168" s="292">
        <v>4</v>
      </c>
      <c r="BA168" s="325">
        <f>SUM(BA166:BA167)</f>
        <v>0</v>
      </c>
      <c r="BB168" s="325">
        <f>SUM(BB166:BB167)</f>
        <v>0</v>
      </c>
      <c r="BC168" s="325">
        <f>SUM(BC166:BC167)</f>
        <v>0</v>
      </c>
      <c r="BD168" s="325">
        <f>SUM(BD166:BD167)</f>
        <v>0</v>
      </c>
      <c r="BE168" s="325">
        <f>SUM(BE166:BE167)</f>
        <v>0</v>
      </c>
    </row>
    <row r="169" spans="1:80">
      <c r="A169" s="282" t="s">
        <v>97</v>
      </c>
      <c r="B169" s="283" t="s">
        <v>424</v>
      </c>
      <c r="C169" s="284" t="s">
        <v>425</v>
      </c>
      <c r="D169" s="285"/>
      <c r="E169" s="286"/>
      <c r="F169" s="286"/>
      <c r="G169" s="287"/>
      <c r="H169" s="288"/>
      <c r="I169" s="289"/>
      <c r="J169" s="290"/>
      <c r="K169" s="291"/>
      <c r="O169" s="292">
        <v>1</v>
      </c>
    </row>
    <row r="170" spans="1:80">
      <c r="A170" s="293">
        <v>48</v>
      </c>
      <c r="B170" s="294" t="s">
        <v>427</v>
      </c>
      <c r="C170" s="295" t="s">
        <v>428</v>
      </c>
      <c r="D170" s="296" t="s">
        <v>176</v>
      </c>
      <c r="E170" s="297">
        <v>25</v>
      </c>
      <c r="F170" s="297">
        <v>0</v>
      </c>
      <c r="G170" s="298">
        <f>E170*F170</f>
        <v>0</v>
      </c>
      <c r="H170" s="299">
        <v>0</v>
      </c>
      <c r="I170" s="300">
        <f>E170*H170</f>
        <v>0</v>
      </c>
      <c r="J170" s="299">
        <v>0</v>
      </c>
      <c r="K170" s="300">
        <f>E170*J170</f>
        <v>0</v>
      </c>
      <c r="O170" s="292">
        <v>2</v>
      </c>
      <c r="AA170" s="261">
        <v>1</v>
      </c>
      <c r="AB170" s="261">
        <v>1</v>
      </c>
      <c r="AC170" s="261">
        <v>1</v>
      </c>
      <c r="AZ170" s="261">
        <v>1</v>
      </c>
      <c r="BA170" s="261">
        <f>IF(AZ170=1,G170,0)</f>
        <v>0</v>
      </c>
      <c r="BB170" s="261">
        <f>IF(AZ170=2,G170,0)</f>
        <v>0</v>
      </c>
      <c r="BC170" s="261">
        <f>IF(AZ170=3,G170,0)</f>
        <v>0</v>
      </c>
      <c r="BD170" s="261">
        <f>IF(AZ170=4,G170,0)</f>
        <v>0</v>
      </c>
      <c r="BE170" s="261">
        <f>IF(AZ170=5,G170,0)</f>
        <v>0</v>
      </c>
      <c r="CA170" s="292">
        <v>1</v>
      </c>
      <c r="CB170" s="292">
        <v>1</v>
      </c>
    </row>
    <row r="171" spans="1:80">
      <c r="A171" s="301"/>
      <c r="B171" s="302"/>
      <c r="C171" s="303" t="s">
        <v>953</v>
      </c>
      <c r="D171" s="304"/>
      <c r="E171" s="304"/>
      <c r="F171" s="304"/>
      <c r="G171" s="305"/>
      <c r="I171" s="306"/>
      <c r="K171" s="306"/>
      <c r="L171" s="307" t="s">
        <v>953</v>
      </c>
      <c r="O171" s="292">
        <v>3</v>
      </c>
    </row>
    <row r="172" spans="1:80">
      <c r="A172" s="316"/>
      <c r="B172" s="317" t="s">
        <v>99</v>
      </c>
      <c r="C172" s="318" t="s">
        <v>426</v>
      </c>
      <c r="D172" s="319"/>
      <c r="E172" s="320"/>
      <c r="F172" s="321"/>
      <c r="G172" s="322">
        <f>SUM(G169:G171)</f>
        <v>0</v>
      </c>
      <c r="H172" s="323"/>
      <c r="I172" s="324">
        <f>SUM(I169:I171)</f>
        <v>0</v>
      </c>
      <c r="J172" s="323"/>
      <c r="K172" s="324">
        <f>SUM(K169:K171)</f>
        <v>0</v>
      </c>
      <c r="O172" s="292">
        <v>4</v>
      </c>
      <c r="BA172" s="325">
        <f>SUM(BA169:BA171)</f>
        <v>0</v>
      </c>
      <c r="BB172" s="325">
        <f>SUM(BB169:BB171)</f>
        <v>0</v>
      </c>
      <c r="BC172" s="325">
        <f>SUM(BC169:BC171)</f>
        <v>0</v>
      </c>
      <c r="BD172" s="325">
        <f>SUM(BD169:BD171)</f>
        <v>0</v>
      </c>
      <c r="BE172" s="325">
        <f>SUM(BE169:BE171)</f>
        <v>0</v>
      </c>
    </row>
    <row r="173" spans="1:80">
      <c r="A173" s="282" t="s">
        <v>97</v>
      </c>
      <c r="B173" s="283" t="s">
        <v>430</v>
      </c>
      <c r="C173" s="284" t="s">
        <v>431</v>
      </c>
      <c r="D173" s="285"/>
      <c r="E173" s="286"/>
      <c r="F173" s="286"/>
      <c r="G173" s="287"/>
      <c r="H173" s="288"/>
      <c r="I173" s="289"/>
      <c r="J173" s="290"/>
      <c r="K173" s="291"/>
      <c r="O173" s="292">
        <v>1</v>
      </c>
    </row>
    <row r="174" spans="1:80">
      <c r="A174" s="293">
        <v>49</v>
      </c>
      <c r="B174" s="294" t="s">
        <v>433</v>
      </c>
      <c r="C174" s="295" t="s">
        <v>434</v>
      </c>
      <c r="D174" s="296" t="s">
        <v>324</v>
      </c>
      <c r="E174" s="297">
        <v>121.42924455000001</v>
      </c>
      <c r="F174" s="297">
        <v>0</v>
      </c>
      <c r="G174" s="298">
        <f>E174*F174</f>
        <v>0</v>
      </c>
      <c r="H174" s="299">
        <v>0</v>
      </c>
      <c r="I174" s="300">
        <f>E174*H174</f>
        <v>0</v>
      </c>
      <c r="J174" s="299"/>
      <c r="K174" s="300">
        <f>E174*J174</f>
        <v>0</v>
      </c>
      <c r="O174" s="292">
        <v>2</v>
      </c>
      <c r="AA174" s="261">
        <v>7</v>
      </c>
      <c r="AB174" s="261">
        <v>1</v>
      </c>
      <c r="AC174" s="261">
        <v>2</v>
      </c>
      <c r="AZ174" s="261">
        <v>1</v>
      </c>
      <c r="BA174" s="261">
        <f>IF(AZ174=1,G174,0)</f>
        <v>0</v>
      </c>
      <c r="BB174" s="261">
        <f>IF(AZ174=2,G174,0)</f>
        <v>0</v>
      </c>
      <c r="BC174" s="261">
        <f>IF(AZ174=3,G174,0)</f>
        <v>0</v>
      </c>
      <c r="BD174" s="261">
        <f>IF(AZ174=4,G174,0)</f>
        <v>0</v>
      </c>
      <c r="BE174" s="261">
        <f>IF(AZ174=5,G174,0)</f>
        <v>0</v>
      </c>
      <c r="CA174" s="292">
        <v>7</v>
      </c>
      <c r="CB174" s="292">
        <v>1</v>
      </c>
    </row>
    <row r="175" spans="1:80">
      <c r="A175" s="316"/>
      <c r="B175" s="317" t="s">
        <v>99</v>
      </c>
      <c r="C175" s="318" t="s">
        <v>432</v>
      </c>
      <c r="D175" s="319"/>
      <c r="E175" s="320"/>
      <c r="F175" s="321"/>
      <c r="G175" s="322">
        <f>SUM(G173:G174)</f>
        <v>0</v>
      </c>
      <c r="H175" s="323"/>
      <c r="I175" s="324">
        <f>SUM(I173:I174)</f>
        <v>0</v>
      </c>
      <c r="J175" s="323"/>
      <c r="K175" s="324">
        <f>SUM(K173:K174)</f>
        <v>0</v>
      </c>
      <c r="O175" s="292">
        <v>4</v>
      </c>
      <c r="BA175" s="325">
        <f>SUM(BA173:BA174)</f>
        <v>0</v>
      </c>
      <c r="BB175" s="325">
        <f>SUM(BB173:BB174)</f>
        <v>0</v>
      </c>
      <c r="BC175" s="325">
        <f>SUM(BC173:BC174)</f>
        <v>0</v>
      </c>
      <c r="BD175" s="325">
        <f>SUM(BD173:BD174)</f>
        <v>0</v>
      </c>
      <c r="BE175" s="325">
        <f>SUM(BE173:BE174)</f>
        <v>0</v>
      </c>
    </row>
    <row r="176" spans="1:80">
      <c r="A176" s="282" t="s">
        <v>97</v>
      </c>
      <c r="B176" s="283" t="s">
        <v>435</v>
      </c>
      <c r="C176" s="284" t="s">
        <v>436</v>
      </c>
      <c r="D176" s="285"/>
      <c r="E176" s="286"/>
      <c r="F176" s="286"/>
      <c r="G176" s="287"/>
      <c r="H176" s="288"/>
      <c r="I176" s="289"/>
      <c r="J176" s="290"/>
      <c r="K176" s="291"/>
      <c r="O176" s="292">
        <v>1</v>
      </c>
    </row>
    <row r="177" spans="1:80">
      <c r="A177" s="293">
        <v>50</v>
      </c>
      <c r="B177" s="294" t="s">
        <v>438</v>
      </c>
      <c r="C177" s="295" t="s">
        <v>504</v>
      </c>
      <c r="D177" s="296" t="s">
        <v>98</v>
      </c>
      <c r="E177" s="297">
        <v>3</v>
      </c>
      <c r="F177" s="297">
        <v>0</v>
      </c>
      <c r="G177" s="298">
        <f>E177*F177</f>
        <v>0</v>
      </c>
      <c r="H177" s="299">
        <v>2.0000000000000001E-4</v>
      </c>
      <c r="I177" s="300">
        <f>E177*H177</f>
        <v>6.0000000000000006E-4</v>
      </c>
      <c r="J177" s="299">
        <v>0</v>
      </c>
      <c r="K177" s="300">
        <f>E177*J177</f>
        <v>0</v>
      </c>
      <c r="O177" s="292">
        <v>2</v>
      </c>
      <c r="AA177" s="261">
        <v>1</v>
      </c>
      <c r="AB177" s="261">
        <v>7</v>
      </c>
      <c r="AC177" s="261">
        <v>7</v>
      </c>
      <c r="AZ177" s="261">
        <v>2</v>
      </c>
      <c r="BA177" s="261">
        <f>IF(AZ177=1,G177,0)</f>
        <v>0</v>
      </c>
      <c r="BB177" s="261">
        <f>IF(AZ177=2,G177,0)</f>
        <v>0</v>
      </c>
      <c r="BC177" s="261">
        <f>IF(AZ177=3,G177,0)</f>
        <v>0</v>
      </c>
      <c r="BD177" s="261">
        <f>IF(AZ177=4,G177,0)</f>
        <v>0</v>
      </c>
      <c r="BE177" s="261">
        <f>IF(AZ177=5,G177,0)</f>
        <v>0</v>
      </c>
      <c r="CA177" s="292">
        <v>1</v>
      </c>
      <c r="CB177" s="292">
        <v>7</v>
      </c>
    </row>
    <row r="178" spans="1:80">
      <c r="A178" s="293">
        <v>51</v>
      </c>
      <c r="B178" s="294" t="s">
        <v>650</v>
      </c>
      <c r="C178" s="295" t="s">
        <v>900</v>
      </c>
      <c r="D178" s="296" t="s">
        <v>98</v>
      </c>
      <c r="E178" s="297">
        <v>1</v>
      </c>
      <c r="F178" s="297">
        <v>0</v>
      </c>
      <c r="G178" s="298">
        <f>E178*F178</f>
        <v>0</v>
      </c>
      <c r="H178" s="299">
        <v>2.0000000000000001E-4</v>
      </c>
      <c r="I178" s="300">
        <f>E178*H178</f>
        <v>2.0000000000000001E-4</v>
      </c>
      <c r="J178" s="299">
        <v>0</v>
      </c>
      <c r="K178" s="300">
        <f>E178*J178</f>
        <v>0</v>
      </c>
      <c r="O178" s="292">
        <v>2</v>
      </c>
      <c r="AA178" s="261">
        <v>1</v>
      </c>
      <c r="AB178" s="261">
        <v>7</v>
      </c>
      <c r="AC178" s="261">
        <v>7</v>
      </c>
      <c r="AZ178" s="261">
        <v>2</v>
      </c>
      <c r="BA178" s="261">
        <f>IF(AZ178=1,G178,0)</f>
        <v>0</v>
      </c>
      <c r="BB178" s="261">
        <f>IF(AZ178=2,G178,0)</f>
        <v>0</v>
      </c>
      <c r="BC178" s="261">
        <f>IF(AZ178=3,G178,0)</f>
        <v>0</v>
      </c>
      <c r="BD178" s="261">
        <f>IF(AZ178=4,G178,0)</f>
        <v>0</v>
      </c>
      <c r="BE178" s="261">
        <f>IF(AZ178=5,G178,0)</f>
        <v>0</v>
      </c>
      <c r="CA178" s="292">
        <v>1</v>
      </c>
      <c r="CB178" s="292">
        <v>7</v>
      </c>
    </row>
    <row r="179" spans="1:80">
      <c r="A179" s="316"/>
      <c r="B179" s="317" t="s">
        <v>99</v>
      </c>
      <c r="C179" s="318" t="s">
        <v>437</v>
      </c>
      <c r="D179" s="319"/>
      <c r="E179" s="320"/>
      <c r="F179" s="321"/>
      <c r="G179" s="322">
        <f>SUM(G176:G178)</f>
        <v>0</v>
      </c>
      <c r="H179" s="323"/>
      <c r="I179" s="324">
        <f>SUM(I176:I178)</f>
        <v>8.0000000000000004E-4</v>
      </c>
      <c r="J179" s="323"/>
      <c r="K179" s="324">
        <f>SUM(K176:K178)</f>
        <v>0</v>
      </c>
      <c r="O179" s="292">
        <v>4</v>
      </c>
      <c r="BA179" s="325">
        <f>SUM(BA176:BA178)</f>
        <v>0</v>
      </c>
      <c r="BB179" s="325">
        <f>SUM(BB176:BB178)</f>
        <v>0</v>
      </c>
      <c r="BC179" s="325">
        <f>SUM(BC176:BC178)</f>
        <v>0</v>
      </c>
      <c r="BD179" s="325">
        <f>SUM(BD176:BD178)</f>
        <v>0</v>
      </c>
      <c r="BE179" s="325">
        <f>SUM(BE176:BE178)</f>
        <v>0</v>
      </c>
    </row>
    <row r="180" spans="1:80">
      <c r="A180" s="282" t="s">
        <v>97</v>
      </c>
      <c r="B180" s="283" t="s">
        <v>447</v>
      </c>
      <c r="C180" s="284" t="s">
        <v>448</v>
      </c>
      <c r="D180" s="285"/>
      <c r="E180" s="286"/>
      <c r="F180" s="286"/>
      <c r="G180" s="287"/>
      <c r="H180" s="288"/>
      <c r="I180" s="289"/>
      <c r="J180" s="290"/>
      <c r="K180" s="291"/>
      <c r="O180" s="292">
        <v>1</v>
      </c>
    </row>
    <row r="181" spans="1:80">
      <c r="A181" s="293">
        <v>52</v>
      </c>
      <c r="B181" s="294" t="s">
        <v>450</v>
      </c>
      <c r="C181" s="295" t="s">
        <v>451</v>
      </c>
      <c r="D181" s="296" t="s">
        <v>324</v>
      </c>
      <c r="E181" s="297">
        <v>18.3</v>
      </c>
      <c r="F181" s="297">
        <v>0</v>
      </c>
      <c r="G181" s="298">
        <f>E181*F181</f>
        <v>0</v>
      </c>
      <c r="H181" s="299">
        <v>0</v>
      </c>
      <c r="I181" s="300">
        <f>E181*H181</f>
        <v>0</v>
      </c>
      <c r="J181" s="299"/>
      <c r="K181" s="300">
        <f>E181*J181</f>
        <v>0</v>
      </c>
      <c r="O181" s="292">
        <v>2</v>
      </c>
      <c r="AA181" s="261">
        <v>8</v>
      </c>
      <c r="AB181" s="261">
        <v>0</v>
      </c>
      <c r="AC181" s="261">
        <v>3</v>
      </c>
      <c r="AZ181" s="261">
        <v>1</v>
      </c>
      <c r="BA181" s="261">
        <f>IF(AZ181=1,G181,0)</f>
        <v>0</v>
      </c>
      <c r="BB181" s="261">
        <f>IF(AZ181=2,G181,0)</f>
        <v>0</v>
      </c>
      <c r="BC181" s="261">
        <f>IF(AZ181=3,G181,0)</f>
        <v>0</v>
      </c>
      <c r="BD181" s="261">
        <f>IF(AZ181=4,G181,0)</f>
        <v>0</v>
      </c>
      <c r="BE181" s="261">
        <f>IF(AZ181=5,G181,0)</f>
        <v>0</v>
      </c>
      <c r="CA181" s="292">
        <v>8</v>
      </c>
      <c r="CB181" s="292">
        <v>0</v>
      </c>
    </row>
    <row r="182" spans="1:80">
      <c r="A182" s="293">
        <v>53</v>
      </c>
      <c r="B182" s="294" t="s">
        <v>452</v>
      </c>
      <c r="C182" s="295" t="s">
        <v>453</v>
      </c>
      <c r="D182" s="296" t="s">
        <v>324</v>
      </c>
      <c r="E182" s="297">
        <v>164.7</v>
      </c>
      <c r="F182" s="297">
        <v>0</v>
      </c>
      <c r="G182" s="298">
        <f>E182*F182</f>
        <v>0</v>
      </c>
      <c r="H182" s="299">
        <v>0</v>
      </c>
      <c r="I182" s="300">
        <f>E182*H182</f>
        <v>0</v>
      </c>
      <c r="J182" s="299"/>
      <c r="K182" s="300">
        <f>E182*J182</f>
        <v>0</v>
      </c>
      <c r="O182" s="292">
        <v>2</v>
      </c>
      <c r="AA182" s="261">
        <v>8</v>
      </c>
      <c r="AB182" s="261">
        <v>0</v>
      </c>
      <c r="AC182" s="261">
        <v>3</v>
      </c>
      <c r="AZ182" s="261">
        <v>1</v>
      </c>
      <c r="BA182" s="261">
        <f>IF(AZ182=1,G182,0)</f>
        <v>0</v>
      </c>
      <c r="BB182" s="261">
        <f>IF(AZ182=2,G182,0)</f>
        <v>0</v>
      </c>
      <c r="BC182" s="261">
        <f>IF(AZ182=3,G182,0)</f>
        <v>0</v>
      </c>
      <c r="BD182" s="261">
        <f>IF(AZ182=4,G182,0)</f>
        <v>0</v>
      </c>
      <c r="BE182" s="261">
        <f>IF(AZ182=5,G182,0)</f>
        <v>0</v>
      </c>
      <c r="CA182" s="292">
        <v>8</v>
      </c>
      <c r="CB182" s="292">
        <v>0</v>
      </c>
    </row>
    <row r="183" spans="1:80">
      <c r="A183" s="301"/>
      <c r="B183" s="302"/>
      <c r="C183" s="303"/>
      <c r="D183" s="304"/>
      <c r="E183" s="304"/>
      <c r="F183" s="304"/>
      <c r="G183" s="305"/>
      <c r="I183" s="306"/>
      <c r="K183" s="306"/>
      <c r="L183" s="307"/>
      <c r="O183" s="292">
        <v>3</v>
      </c>
    </row>
    <row r="184" spans="1:80">
      <c r="A184" s="293">
        <v>54</v>
      </c>
      <c r="B184" s="294" t="s">
        <v>454</v>
      </c>
      <c r="C184" s="295" t="s">
        <v>455</v>
      </c>
      <c r="D184" s="296" t="s">
        <v>324</v>
      </c>
      <c r="E184" s="297">
        <v>18.3</v>
      </c>
      <c r="F184" s="297">
        <v>0</v>
      </c>
      <c r="G184" s="298">
        <f>E184*F184</f>
        <v>0</v>
      </c>
      <c r="H184" s="299">
        <v>0</v>
      </c>
      <c r="I184" s="300">
        <f>E184*H184</f>
        <v>0</v>
      </c>
      <c r="J184" s="299"/>
      <c r="K184" s="300">
        <f>E184*J184</f>
        <v>0</v>
      </c>
      <c r="O184" s="292">
        <v>2</v>
      </c>
      <c r="AA184" s="261">
        <v>8</v>
      </c>
      <c r="AB184" s="261">
        <v>0</v>
      </c>
      <c r="AC184" s="261">
        <v>3</v>
      </c>
      <c r="AZ184" s="261">
        <v>1</v>
      </c>
      <c r="BA184" s="261">
        <f>IF(AZ184=1,G184,0)</f>
        <v>0</v>
      </c>
      <c r="BB184" s="261">
        <f>IF(AZ184=2,G184,0)</f>
        <v>0</v>
      </c>
      <c r="BC184" s="261">
        <f>IF(AZ184=3,G184,0)</f>
        <v>0</v>
      </c>
      <c r="BD184" s="261">
        <f>IF(AZ184=4,G184,0)</f>
        <v>0</v>
      </c>
      <c r="BE184" s="261">
        <f>IF(AZ184=5,G184,0)</f>
        <v>0</v>
      </c>
      <c r="CA184" s="292">
        <v>8</v>
      </c>
      <c r="CB184" s="292">
        <v>0</v>
      </c>
    </row>
    <row r="185" spans="1:80">
      <c r="A185" s="316"/>
      <c r="B185" s="317" t="s">
        <v>99</v>
      </c>
      <c r="C185" s="318" t="s">
        <v>449</v>
      </c>
      <c r="D185" s="319"/>
      <c r="E185" s="320"/>
      <c r="F185" s="321"/>
      <c r="G185" s="322">
        <f>SUM(G180:G184)</f>
        <v>0</v>
      </c>
      <c r="H185" s="323"/>
      <c r="I185" s="324">
        <f>SUM(I180:I184)</f>
        <v>0</v>
      </c>
      <c r="J185" s="323"/>
      <c r="K185" s="324">
        <f>SUM(K180:K184)</f>
        <v>0</v>
      </c>
      <c r="O185" s="292">
        <v>4</v>
      </c>
      <c r="BA185" s="325">
        <f>SUM(BA180:BA184)</f>
        <v>0</v>
      </c>
      <c r="BB185" s="325">
        <f>SUM(BB180:BB184)</f>
        <v>0</v>
      </c>
      <c r="BC185" s="325">
        <f>SUM(BC180:BC184)</f>
        <v>0</v>
      </c>
      <c r="BD185" s="325">
        <f>SUM(BD180:BD184)</f>
        <v>0</v>
      </c>
      <c r="BE185" s="325">
        <f>SUM(BE180:BE184)</f>
        <v>0</v>
      </c>
    </row>
    <row r="186" spans="1:80">
      <c r="E186" s="261"/>
    </row>
    <row r="187" spans="1:80">
      <c r="E187" s="261"/>
    </row>
    <row r="188" spans="1:80">
      <c r="E188" s="261"/>
    </row>
    <row r="189" spans="1:80">
      <c r="E189" s="261"/>
    </row>
    <row r="190" spans="1:80">
      <c r="E190" s="261"/>
    </row>
    <row r="191" spans="1:80">
      <c r="E191" s="261"/>
    </row>
    <row r="192" spans="1:80">
      <c r="E192" s="261"/>
    </row>
    <row r="193" spans="5:5">
      <c r="E193" s="261"/>
    </row>
    <row r="194" spans="5:5">
      <c r="E194" s="261"/>
    </row>
    <row r="195" spans="5:5">
      <c r="E195" s="261"/>
    </row>
    <row r="196" spans="5:5">
      <c r="E196" s="261"/>
    </row>
    <row r="197" spans="5:5">
      <c r="E197" s="261"/>
    </row>
    <row r="198" spans="5:5">
      <c r="E198" s="261"/>
    </row>
    <row r="199" spans="5:5">
      <c r="E199" s="261"/>
    </row>
    <row r="200" spans="5:5">
      <c r="E200" s="261"/>
    </row>
    <row r="201" spans="5:5">
      <c r="E201" s="261"/>
    </row>
    <row r="202" spans="5:5">
      <c r="E202" s="261"/>
    </row>
    <row r="203" spans="5:5">
      <c r="E203" s="261"/>
    </row>
    <row r="204" spans="5:5">
      <c r="E204" s="261"/>
    </row>
    <row r="205" spans="5:5">
      <c r="E205" s="261"/>
    </row>
    <row r="206" spans="5:5">
      <c r="E206" s="261"/>
    </row>
    <row r="207" spans="5:5">
      <c r="E207" s="261"/>
    </row>
    <row r="208" spans="5:5">
      <c r="E208" s="261"/>
    </row>
    <row r="209" spans="1:7">
      <c r="A209" s="315"/>
      <c r="B209" s="315"/>
      <c r="C209" s="315"/>
      <c r="D209" s="315"/>
      <c r="E209" s="315"/>
      <c r="F209" s="315"/>
      <c r="G209" s="315"/>
    </row>
    <row r="210" spans="1:7">
      <c r="A210" s="315"/>
      <c r="B210" s="315"/>
      <c r="C210" s="315"/>
      <c r="D210" s="315"/>
      <c r="E210" s="315"/>
      <c r="F210" s="315"/>
      <c r="G210" s="315"/>
    </row>
    <row r="211" spans="1:7">
      <c r="A211" s="315"/>
      <c r="B211" s="315"/>
      <c r="C211" s="315"/>
      <c r="D211" s="315"/>
      <c r="E211" s="315"/>
      <c r="F211" s="315"/>
      <c r="G211" s="315"/>
    </row>
    <row r="212" spans="1:7">
      <c r="A212" s="315"/>
      <c r="B212" s="315"/>
      <c r="C212" s="315"/>
      <c r="D212" s="315"/>
      <c r="E212" s="315"/>
      <c r="F212" s="315"/>
      <c r="G212" s="315"/>
    </row>
    <row r="213" spans="1:7">
      <c r="E213" s="261"/>
    </row>
    <row r="214" spans="1:7">
      <c r="E214" s="261"/>
    </row>
    <row r="215" spans="1:7">
      <c r="E215" s="261"/>
    </row>
    <row r="216" spans="1:7">
      <c r="E216" s="261"/>
    </row>
    <row r="217" spans="1:7">
      <c r="E217" s="261"/>
    </row>
    <row r="218" spans="1:7">
      <c r="E218" s="261"/>
    </row>
    <row r="219" spans="1:7">
      <c r="E219" s="261"/>
    </row>
    <row r="220" spans="1:7">
      <c r="E220" s="261"/>
    </row>
    <row r="221" spans="1:7">
      <c r="E221" s="261"/>
    </row>
    <row r="222" spans="1:7">
      <c r="E222" s="261"/>
    </row>
    <row r="223" spans="1:7">
      <c r="E223" s="261"/>
    </row>
    <row r="224" spans="1:7">
      <c r="E224" s="261"/>
    </row>
    <row r="225" spans="5:5">
      <c r="E225" s="261"/>
    </row>
    <row r="226" spans="5:5">
      <c r="E226" s="261"/>
    </row>
    <row r="227" spans="5:5">
      <c r="E227" s="261"/>
    </row>
    <row r="228" spans="5:5">
      <c r="E228" s="261"/>
    </row>
    <row r="229" spans="5:5">
      <c r="E229" s="261"/>
    </row>
    <row r="230" spans="5:5">
      <c r="E230" s="261"/>
    </row>
    <row r="231" spans="5:5">
      <c r="E231" s="261"/>
    </row>
    <row r="232" spans="5:5">
      <c r="E232" s="261"/>
    </row>
    <row r="233" spans="5:5">
      <c r="E233" s="261"/>
    </row>
    <row r="234" spans="5:5">
      <c r="E234" s="261"/>
    </row>
    <row r="235" spans="5:5">
      <c r="E235" s="261"/>
    </row>
    <row r="236" spans="5:5">
      <c r="E236" s="261"/>
    </row>
    <row r="237" spans="5:5">
      <c r="E237" s="261"/>
    </row>
    <row r="238" spans="5:5">
      <c r="E238" s="261"/>
    </row>
    <row r="239" spans="5:5">
      <c r="E239" s="261"/>
    </row>
    <row r="240" spans="5:5">
      <c r="E240" s="261"/>
    </row>
    <row r="241" spans="1:7">
      <c r="E241" s="261"/>
    </row>
    <row r="242" spans="1:7">
      <c r="E242" s="261"/>
    </row>
    <row r="243" spans="1:7">
      <c r="E243" s="261"/>
    </row>
    <row r="244" spans="1:7">
      <c r="A244" s="326"/>
      <c r="B244" s="326"/>
    </row>
    <row r="245" spans="1:7">
      <c r="A245" s="315"/>
      <c r="B245" s="315"/>
      <c r="C245" s="327"/>
      <c r="D245" s="327"/>
      <c r="E245" s="328"/>
      <c r="F245" s="327"/>
      <c r="G245" s="329"/>
    </row>
    <row r="246" spans="1:7">
      <c r="A246" s="330"/>
      <c r="B246" s="330"/>
      <c r="C246" s="315"/>
      <c r="D246" s="315"/>
      <c r="E246" s="331"/>
      <c r="F246" s="315"/>
      <c r="G246" s="315"/>
    </row>
    <row r="247" spans="1:7">
      <c r="A247" s="315"/>
      <c r="B247" s="315"/>
      <c r="C247" s="315"/>
      <c r="D247" s="315"/>
      <c r="E247" s="331"/>
      <c r="F247" s="315"/>
      <c r="G247" s="315"/>
    </row>
    <row r="248" spans="1:7">
      <c r="A248" s="315"/>
      <c r="B248" s="315"/>
      <c r="C248" s="315"/>
      <c r="D248" s="315"/>
      <c r="E248" s="331"/>
      <c r="F248" s="315"/>
      <c r="G248" s="315"/>
    </row>
    <row r="249" spans="1:7">
      <c r="A249" s="315"/>
      <c r="B249" s="315"/>
      <c r="C249" s="315"/>
      <c r="D249" s="315"/>
      <c r="E249" s="331"/>
      <c r="F249" s="315"/>
      <c r="G249" s="315"/>
    </row>
    <row r="250" spans="1:7">
      <c r="A250" s="315"/>
      <c r="B250" s="315"/>
      <c r="C250" s="315"/>
      <c r="D250" s="315"/>
      <c r="E250" s="331"/>
      <c r="F250" s="315"/>
      <c r="G250" s="315"/>
    </row>
    <row r="251" spans="1:7">
      <c r="A251" s="315"/>
      <c r="B251" s="315"/>
      <c r="C251" s="315"/>
      <c r="D251" s="315"/>
      <c r="E251" s="331"/>
      <c r="F251" s="315"/>
      <c r="G251" s="315"/>
    </row>
    <row r="252" spans="1:7">
      <c r="A252" s="315"/>
      <c r="B252" s="315"/>
      <c r="C252" s="315"/>
      <c r="D252" s="315"/>
      <c r="E252" s="331"/>
      <c r="F252" s="315"/>
      <c r="G252" s="315"/>
    </row>
    <row r="253" spans="1:7">
      <c r="A253" s="315"/>
      <c r="B253" s="315"/>
      <c r="C253" s="315"/>
      <c r="D253" s="315"/>
      <c r="E253" s="331"/>
      <c r="F253" s="315"/>
      <c r="G253" s="315"/>
    </row>
    <row r="254" spans="1:7">
      <c r="A254" s="315"/>
      <c r="B254" s="315"/>
      <c r="C254" s="315"/>
      <c r="D254" s="315"/>
      <c r="E254" s="331"/>
      <c r="F254" s="315"/>
      <c r="G254" s="315"/>
    </row>
    <row r="255" spans="1:7">
      <c r="A255" s="315"/>
      <c r="B255" s="315"/>
      <c r="C255" s="315"/>
      <c r="D255" s="315"/>
      <c r="E255" s="331"/>
      <c r="F255" s="315"/>
      <c r="G255" s="315"/>
    </row>
    <row r="256" spans="1:7">
      <c r="A256" s="315"/>
      <c r="B256" s="315"/>
      <c r="C256" s="315"/>
      <c r="D256" s="315"/>
      <c r="E256" s="331"/>
      <c r="F256" s="315"/>
      <c r="G256" s="315"/>
    </row>
    <row r="257" spans="1:7">
      <c r="A257" s="315"/>
      <c r="B257" s="315"/>
      <c r="C257" s="315"/>
      <c r="D257" s="315"/>
      <c r="E257" s="331"/>
      <c r="F257" s="315"/>
      <c r="G257" s="315"/>
    </row>
    <row r="258" spans="1:7">
      <c r="A258" s="315"/>
      <c r="B258" s="315"/>
      <c r="C258" s="315"/>
      <c r="D258" s="315"/>
      <c r="E258" s="331"/>
      <c r="F258" s="315"/>
      <c r="G258" s="315"/>
    </row>
  </sheetData>
  <mergeCells count="85">
    <mergeCell ref="C183:G183"/>
    <mergeCell ref="C171:G171"/>
    <mergeCell ref="C164:G164"/>
    <mergeCell ref="C150:G150"/>
    <mergeCell ref="C152:D152"/>
    <mergeCell ref="C153:D153"/>
    <mergeCell ref="C155:G155"/>
    <mergeCell ref="C156:D156"/>
    <mergeCell ref="C158:D158"/>
    <mergeCell ref="C160:D160"/>
    <mergeCell ref="C141:D141"/>
    <mergeCell ref="C142:D142"/>
    <mergeCell ref="C146:D146"/>
    <mergeCell ref="C133:G133"/>
    <mergeCell ref="C136:D136"/>
    <mergeCell ref="C137:D137"/>
    <mergeCell ref="C123:G123"/>
    <mergeCell ref="C124:D124"/>
    <mergeCell ref="C128:G128"/>
    <mergeCell ref="C129:D129"/>
    <mergeCell ref="C110:G110"/>
    <mergeCell ref="C111:D111"/>
    <mergeCell ref="C113:D113"/>
    <mergeCell ref="C115:G115"/>
    <mergeCell ref="C116:D116"/>
    <mergeCell ref="C118:G118"/>
    <mergeCell ref="C119:D119"/>
    <mergeCell ref="C105:G105"/>
    <mergeCell ref="C106:D106"/>
    <mergeCell ref="C91:D91"/>
    <mergeCell ref="C94:G94"/>
    <mergeCell ref="C96:D96"/>
    <mergeCell ref="C98:D98"/>
    <mergeCell ref="C79:D79"/>
    <mergeCell ref="C80:D80"/>
    <mergeCell ref="C81:D81"/>
    <mergeCell ref="C82:D82"/>
    <mergeCell ref="C83:D83"/>
    <mergeCell ref="C84:D84"/>
    <mergeCell ref="C85:D85"/>
    <mergeCell ref="C86:D86"/>
    <mergeCell ref="C62:G62"/>
    <mergeCell ref="C63:D63"/>
    <mergeCell ref="C70:D70"/>
    <mergeCell ref="C72:D72"/>
    <mergeCell ref="C73:D73"/>
    <mergeCell ref="C74:D74"/>
    <mergeCell ref="C51:D51"/>
    <mergeCell ref="C52:D52"/>
    <mergeCell ref="C53:D53"/>
    <mergeCell ref="C54:D54"/>
    <mergeCell ref="C55:D55"/>
    <mergeCell ref="C58:D58"/>
    <mergeCell ref="C43:D43"/>
    <mergeCell ref="C44:D44"/>
    <mergeCell ref="C45:D45"/>
    <mergeCell ref="C46:D46"/>
    <mergeCell ref="C49:D49"/>
    <mergeCell ref="C50:D50"/>
    <mergeCell ref="C37:G37"/>
    <mergeCell ref="C38:G38"/>
    <mergeCell ref="C39:G39"/>
    <mergeCell ref="C40:D40"/>
    <mergeCell ref="C41:D41"/>
    <mergeCell ref="C42:D42"/>
    <mergeCell ref="C30:D30"/>
    <mergeCell ref="C31:D31"/>
    <mergeCell ref="C32:D32"/>
    <mergeCell ref="C33:D33"/>
    <mergeCell ref="C34:D34"/>
    <mergeCell ref="C36:G36"/>
    <mergeCell ref="C20:D20"/>
    <mergeCell ref="C24:G24"/>
    <mergeCell ref="C25:D25"/>
    <mergeCell ref="C27:G27"/>
    <mergeCell ref="C28:D28"/>
    <mergeCell ref="C29:D29"/>
    <mergeCell ref="A1:G1"/>
    <mergeCell ref="A3:B3"/>
    <mergeCell ref="A4:B4"/>
    <mergeCell ref="E4:G4"/>
    <mergeCell ref="C9:G9"/>
    <mergeCell ref="C11:G11"/>
    <mergeCell ref="C13:G13"/>
    <mergeCell ref="C14:D1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>
  <sheetPr codeName="List41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100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102</v>
      </c>
      <c r="D2" s="105" t="s">
        <v>956</v>
      </c>
      <c r="E2" s="106"/>
      <c r="F2" s="107" t="s">
        <v>33</v>
      </c>
      <c r="G2" s="108"/>
    </row>
    <row r="3" spans="1:57" ht="3" hidden="1" customHeight="1">
      <c r="A3" s="109"/>
      <c r="B3" s="110"/>
      <c r="C3" s="111"/>
      <c r="D3" s="111"/>
      <c r="E3" s="112"/>
      <c r="F3" s="113"/>
      <c r="G3" s="114"/>
    </row>
    <row r="4" spans="1:57" ht="12" customHeight="1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>
      <c r="A5" s="117" t="s">
        <v>955</v>
      </c>
      <c r="B5" s="118"/>
      <c r="C5" s="119" t="s">
        <v>956</v>
      </c>
      <c r="D5" s="120"/>
      <c r="E5" s="118"/>
      <c r="F5" s="113" t="s">
        <v>36</v>
      </c>
      <c r="G5" s="114"/>
    </row>
    <row r="6" spans="1:57" ht="12.95" customHeight="1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>
      <c r="A7" s="124" t="s">
        <v>102</v>
      </c>
      <c r="B7" s="125"/>
      <c r="C7" s="126" t="s">
        <v>103</v>
      </c>
      <c r="D7" s="127"/>
      <c r="E7" s="127"/>
      <c r="F7" s="128" t="s">
        <v>39</v>
      </c>
      <c r="G7" s="122">
        <f>IF(G6=0,,ROUND((F30+F32)/G6,1))</f>
        <v>0</v>
      </c>
    </row>
    <row r="8" spans="1:57">
      <c r="A8" s="129" t="s">
        <v>40</v>
      </c>
      <c r="B8" s="113"/>
      <c r="C8" s="130" t="s">
        <v>166</v>
      </c>
      <c r="D8" s="130"/>
      <c r="E8" s="131"/>
      <c r="F8" s="132" t="s">
        <v>41</v>
      </c>
      <c r="G8" s="133"/>
      <c r="H8" s="134"/>
      <c r="I8" s="135"/>
    </row>
    <row r="9" spans="1:57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>
      <c r="A10" s="129" t="s">
        <v>43</v>
      </c>
      <c r="B10" s="113"/>
      <c r="C10" s="130" t="s">
        <v>165</v>
      </c>
      <c r="D10" s="130"/>
      <c r="E10" s="130"/>
      <c r="F10" s="138"/>
      <c r="G10" s="139"/>
      <c r="H10" s="140"/>
    </row>
    <row r="11" spans="1:57" ht="13.5" customHeight="1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>
      <c r="A15" s="157"/>
      <c r="B15" s="158" t="s">
        <v>51</v>
      </c>
      <c r="C15" s="159">
        <f>'SO 10 42-2019 Rek'!E26</f>
        <v>0</v>
      </c>
      <c r="D15" s="160" t="str">
        <f>'SO 10 42-2019 Rek'!A31</f>
        <v>Ztížené výrobní podmínky</v>
      </c>
      <c r="E15" s="161"/>
      <c r="F15" s="162"/>
      <c r="G15" s="159">
        <f>'SO 10 42-2019 Rek'!I31</f>
        <v>0</v>
      </c>
    </row>
    <row r="16" spans="1:57" ht="15.95" customHeight="1">
      <c r="A16" s="157" t="s">
        <v>52</v>
      </c>
      <c r="B16" s="158" t="s">
        <v>53</v>
      </c>
      <c r="C16" s="159">
        <f>'SO 10 42-2019 Rek'!F26</f>
        <v>0</v>
      </c>
      <c r="D16" s="109" t="str">
        <f>'SO 10 42-2019 Rek'!A32</f>
        <v>Oborová přirážka</v>
      </c>
      <c r="E16" s="163"/>
      <c r="F16" s="164"/>
      <c r="G16" s="159">
        <f>'SO 10 42-2019 Rek'!I32</f>
        <v>0</v>
      </c>
    </row>
    <row r="17" spans="1:7" ht="15.95" customHeight="1">
      <c r="A17" s="157" t="s">
        <v>54</v>
      </c>
      <c r="B17" s="158" t="s">
        <v>55</v>
      </c>
      <c r="C17" s="159">
        <f>'SO 10 42-2019 Rek'!H26</f>
        <v>0</v>
      </c>
      <c r="D17" s="109" t="str">
        <f>'SO 10 42-2019 Rek'!A33</f>
        <v>Přesun stavebních kapacit</v>
      </c>
      <c r="E17" s="163"/>
      <c r="F17" s="164"/>
      <c r="G17" s="159">
        <f>'SO 10 42-2019 Rek'!I33</f>
        <v>0</v>
      </c>
    </row>
    <row r="18" spans="1:7" ht="15.95" customHeight="1">
      <c r="A18" s="165" t="s">
        <v>56</v>
      </c>
      <c r="B18" s="166" t="s">
        <v>57</v>
      </c>
      <c r="C18" s="159">
        <f>'SO 10 42-2019 Rek'!G26</f>
        <v>0</v>
      </c>
      <c r="D18" s="109" t="str">
        <f>'SO 10 42-2019 Rek'!A34</f>
        <v>Mimostaveništní doprava</v>
      </c>
      <c r="E18" s="163"/>
      <c r="F18" s="164"/>
      <c r="G18" s="159">
        <f>'SO 10 42-2019 Rek'!I34</f>
        <v>0</v>
      </c>
    </row>
    <row r="19" spans="1:7" ht="15.95" customHeight="1">
      <c r="A19" s="167" t="s">
        <v>58</v>
      </c>
      <c r="B19" s="158"/>
      <c r="C19" s="159">
        <f>SUM(C15:C18)</f>
        <v>0</v>
      </c>
      <c r="D19" s="109" t="str">
        <f>'SO 10 42-2019 Rek'!A35</f>
        <v>Zařízení staveniště</v>
      </c>
      <c r="E19" s="163"/>
      <c r="F19" s="164"/>
      <c r="G19" s="159">
        <f>'SO 10 42-2019 Rek'!I35</f>
        <v>0</v>
      </c>
    </row>
    <row r="20" spans="1:7" ht="15.95" customHeight="1">
      <c r="A20" s="167"/>
      <c r="B20" s="158"/>
      <c r="C20" s="159"/>
      <c r="D20" s="109" t="str">
        <f>'SO 10 42-2019 Rek'!A36</f>
        <v>Provoz investora</v>
      </c>
      <c r="E20" s="163"/>
      <c r="F20" s="164"/>
      <c r="G20" s="159">
        <f>'SO 10 42-2019 Rek'!I36</f>
        <v>0</v>
      </c>
    </row>
    <row r="21" spans="1:7" ht="15.95" customHeight="1">
      <c r="A21" s="167" t="s">
        <v>29</v>
      </c>
      <c r="B21" s="158"/>
      <c r="C21" s="159">
        <f>'SO 10 42-2019 Rek'!I26</f>
        <v>0</v>
      </c>
      <c r="D21" s="109" t="str">
        <f>'SO 10 42-2019 Rek'!A37</f>
        <v>Kompletační činnost (IČD)</v>
      </c>
      <c r="E21" s="163"/>
      <c r="F21" s="164"/>
      <c r="G21" s="159">
        <f>'SO 10 42-2019 Rek'!I37</f>
        <v>0</v>
      </c>
    </row>
    <row r="22" spans="1:7" ht="15.95" customHeight="1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'SO 10 42-2019 Rek'!H39</f>
        <v>0</v>
      </c>
    </row>
    <row r="24" spans="1:7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>
      <c r="A27" s="168"/>
      <c r="B27" s="184"/>
      <c r="C27" s="180"/>
      <c r="D27" s="137"/>
      <c r="F27" s="181"/>
      <c r="G27" s="182"/>
    </row>
    <row r="28" spans="1:7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>
      <c r="A29" s="168"/>
      <c r="B29" s="137"/>
      <c r="C29" s="186"/>
      <c r="D29" s="187"/>
      <c r="E29" s="186"/>
      <c r="F29" s="137"/>
      <c r="G29" s="182"/>
    </row>
    <row r="30" spans="1:7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>
  <sheetPr codeName="List42"/>
  <dimension ref="A1:BE90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05" t="s">
        <v>2</v>
      </c>
      <c r="B1" s="206"/>
      <c r="C1" s="207" t="s">
        <v>104</v>
      </c>
      <c r="D1" s="208"/>
      <c r="E1" s="209"/>
      <c r="F1" s="208"/>
      <c r="G1" s="210" t="s">
        <v>75</v>
      </c>
      <c r="H1" s="211" t="s">
        <v>102</v>
      </c>
      <c r="I1" s="212"/>
    </row>
    <row r="2" spans="1:9" ht="13.5" thickBot="1">
      <c r="A2" s="213" t="s">
        <v>76</v>
      </c>
      <c r="B2" s="214"/>
      <c r="C2" s="215" t="s">
        <v>957</v>
      </c>
      <c r="D2" s="216"/>
      <c r="E2" s="217"/>
      <c r="F2" s="216"/>
      <c r="G2" s="218" t="s">
        <v>956</v>
      </c>
      <c r="H2" s="219"/>
      <c r="I2" s="220"/>
    </row>
    <row r="3" spans="1:9" ht="13.5" thickTop="1">
      <c r="F3" s="137"/>
    </row>
    <row r="4" spans="1:9" ht="19.5" customHeight="1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9" ht="13.5" thickBot="1"/>
    <row r="6" spans="1:9" s="137" customFormat="1" ht="13.5" thickBot="1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9" s="137" customFormat="1">
      <c r="A7" s="332" t="str">
        <f>'SO 10 42-2019 Pol'!B7</f>
        <v>11</v>
      </c>
      <c r="B7" s="70" t="str">
        <f>'SO 10 42-2019 Pol'!C7</f>
        <v>Přípravné a přidružené práce</v>
      </c>
      <c r="D7" s="230"/>
      <c r="E7" s="333">
        <f>'SO 10 42-2019 Pol'!BA17</f>
        <v>0</v>
      </c>
      <c r="F7" s="334">
        <f>'SO 10 42-2019 Pol'!BB17</f>
        <v>0</v>
      </c>
      <c r="G7" s="334">
        <f>'SO 10 42-2019 Pol'!BC17</f>
        <v>0</v>
      </c>
      <c r="H7" s="334">
        <f>'SO 10 42-2019 Pol'!BD17</f>
        <v>0</v>
      </c>
      <c r="I7" s="335">
        <f>'SO 10 42-2019 Pol'!BE17</f>
        <v>0</v>
      </c>
    </row>
    <row r="8" spans="1:9" s="137" customFormat="1">
      <c r="A8" s="332" t="str">
        <f>'SO 10 42-2019 Pol'!B18</f>
        <v>12</v>
      </c>
      <c r="B8" s="70" t="str">
        <f>'SO 10 42-2019 Pol'!C18</f>
        <v>Odkopávky a prokopávky</v>
      </c>
      <c r="D8" s="230"/>
      <c r="E8" s="333">
        <f>'SO 10 42-2019 Pol'!BA21</f>
        <v>0</v>
      </c>
      <c r="F8" s="334">
        <f>'SO 10 42-2019 Pol'!BB21</f>
        <v>0</v>
      </c>
      <c r="G8" s="334">
        <f>'SO 10 42-2019 Pol'!BC21</f>
        <v>0</v>
      </c>
      <c r="H8" s="334">
        <f>'SO 10 42-2019 Pol'!BD21</f>
        <v>0</v>
      </c>
      <c r="I8" s="335">
        <f>'SO 10 42-2019 Pol'!BE21</f>
        <v>0</v>
      </c>
    </row>
    <row r="9" spans="1:9" s="137" customFormat="1">
      <c r="A9" s="332" t="str">
        <f>'SO 10 42-2019 Pol'!B22</f>
        <v>13</v>
      </c>
      <c r="B9" s="70" t="str">
        <f>'SO 10 42-2019 Pol'!C22</f>
        <v>Hloubené vykopávky</v>
      </c>
      <c r="D9" s="230"/>
      <c r="E9" s="333">
        <f>'SO 10 42-2019 Pol'!BA51</f>
        <v>0</v>
      </c>
      <c r="F9" s="334">
        <f>'SO 10 42-2019 Pol'!BB51</f>
        <v>0</v>
      </c>
      <c r="G9" s="334">
        <f>'SO 10 42-2019 Pol'!BC51</f>
        <v>0</v>
      </c>
      <c r="H9" s="334">
        <f>'SO 10 42-2019 Pol'!BD51</f>
        <v>0</v>
      </c>
      <c r="I9" s="335">
        <f>'SO 10 42-2019 Pol'!BE51</f>
        <v>0</v>
      </c>
    </row>
    <row r="10" spans="1:9" s="137" customFormat="1">
      <c r="A10" s="332" t="str">
        <f>'SO 10 42-2019 Pol'!B52</f>
        <v>16</v>
      </c>
      <c r="B10" s="70" t="str">
        <f>'SO 10 42-2019 Pol'!C52</f>
        <v>Přemístění výkopku</v>
      </c>
      <c r="D10" s="230"/>
      <c r="E10" s="333">
        <f>'SO 10 42-2019 Pol'!BA59</f>
        <v>0</v>
      </c>
      <c r="F10" s="334">
        <f>'SO 10 42-2019 Pol'!BB59</f>
        <v>0</v>
      </c>
      <c r="G10" s="334">
        <f>'SO 10 42-2019 Pol'!BC59</f>
        <v>0</v>
      </c>
      <c r="H10" s="334">
        <f>'SO 10 42-2019 Pol'!BD59</f>
        <v>0</v>
      </c>
      <c r="I10" s="335">
        <f>'SO 10 42-2019 Pol'!BE59</f>
        <v>0</v>
      </c>
    </row>
    <row r="11" spans="1:9" s="137" customFormat="1">
      <c r="A11" s="332" t="str">
        <f>'SO 10 42-2019 Pol'!B60</f>
        <v>17</v>
      </c>
      <c r="B11" s="70" t="str">
        <f>'SO 10 42-2019 Pol'!C60</f>
        <v>Konstrukce ze zemin</v>
      </c>
      <c r="D11" s="230"/>
      <c r="E11" s="333">
        <f>'SO 10 42-2019 Pol'!BA70</f>
        <v>0</v>
      </c>
      <c r="F11" s="334">
        <f>'SO 10 42-2019 Pol'!BB70</f>
        <v>0</v>
      </c>
      <c r="G11" s="334">
        <f>'SO 10 42-2019 Pol'!BC70</f>
        <v>0</v>
      </c>
      <c r="H11" s="334">
        <f>'SO 10 42-2019 Pol'!BD70</f>
        <v>0</v>
      </c>
      <c r="I11" s="335">
        <f>'SO 10 42-2019 Pol'!BE70</f>
        <v>0</v>
      </c>
    </row>
    <row r="12" spans="1:9" s="137" customFormat="1">
      <c r="A12" s="332" t="str">
        <f>'SO 10 42-2019 Pol'!B71</f>
        <v>18</v>
      </c>
      <c r="B12" s="70" t="str">
        <f>'SO 10 42-2019 Pol'!C71</f>
        <v>Povrchové úpravy terénu</v>
      </c>
      <c r="D12" s="230"/>
      <c r="E12" s="333">
        <f>'SO 10 42-2019 Pol'!BA82</f>
        <v>0</v>
      </c>
      <c r="F12" s="334">
        <f>'SO 10 42-2019 Pol'!BB82</f>
        <v>0</v>
      </c>
      <c r="G12" s="334">
        <f>'SO 10 42-2019 Pol'!BC82</f>
        <v>0</v>
      </c>
      <c r="H12" s="334">
        <f>'SO 10 42-2019 Pol'!BD82</f>
        <v>0</v>
      </c>
      <c r="I12" s="335">
        <f>'SO 10 42-2019 Pol'!BE82</f>
        <v>0</v>
      </c>
    </row>
    <row r="13" spans="1:9" s="137" customFormat="1">
      <c r="A13" s="332" t="str">
        <f>'SO 10 42-2019 Pol'!B83</f>
        <v>19</v>
      </c>
      <c r="B13" s="70" t="str">
        <f>'SO 10 42-2019 Pol'!C83</f>
        <v>Hloubení pro podzemní stěny a doly</v>
      </c>
      <c r="D13" s="230"/>
      <c r="E13" s="333">
        <f>'SO 10 42-2019 Pol'!BA85</f>
        <v>0</v>
      </c>
      <c r="F13" s="334">
        <f>'SO 10 42-2019 Pol'!BB85</f>
        <v>0</v>
      </c>
      <c r="G13" s="334">
        <f>'SO 10 42-2019 Pol'!BC85</f>
        <v>0</v>
      </c>
      <c r="H13" s="334">
        <f>'SO 10 42-2019 Pol'!BD85</f>
        <v>0</v>
      </c>
      <c r="I13" s="335">
        <f>'SO 10 42-2019 Pol'!BE85</f>
        <v>0</v>
      </c>
    </row>
    <row r="14" spans="1:9" s="137" customFormat="1">
      <c r="A14" s="332" t="str">
        <f>'SO 10 42-2019 Pol'!B86</f>
        <v>21</v>
      </c>
      <c r="B14" s="70" t="str">
        <f>'SO 10 42-2019 Pol'!C86</f>
        <v>Úprava podloží a základ.spáry</v>
      </c>
      <c r="D14" s="230"/>
      <c r="E14" s="333">
        <f>'SO 10 42-2019 Pol'!BA90</f>
        <v>0</v>
      </c>
      <c r="F14" s="334">
        <f>'SO 10 42-2019 Pol'!BB90</f>
        <v>0</v>
      </c>
      <c r="G14" s="334">
        <f>'SO 10 42-2019 Pol'!BC90</f>
        <v>0</v>
      </c>
      <c r="H14" s="334">
        <f>'SO 10 42-2019 Pol'!BD90</f>
        <v>0</v>
      </c>
      <c r="I14" s="335">
        <f>'SO 10 42-2019 Pol'!BE90</f>
        <v>0</v>
      </c>
    </row>
    <row r="15" spans="1:9" s="137" customFormat="1">
      <c r="A15" s="332" t="str">
        <f>'SO 10 42-2019 Pol'!B91</f>
        <v>27</v>
      </c>
      <c r="B15" s="70" t="str">
        <f>'SO 10 42-2019 Pol'!C91</f>
        <v>Základy</v>
      </c>
      <c r="D15" s="230"/>
      <c r="E15" s="333">
        <f>'SO 10 42-2019 Pol'!BA103</f>
        <v>0</v>
      </c>
      <c r="F15" s="334">
        <f>'SO 10 42-2019 Pol'!BB103</f>
        <v>0</v>
      </c>
      <c r="G15" s="334">
        <f>'SO 10 42-2019 Pol'!BC103</f>
        <v>0</v>
      </c>
      <c r="H15" s="334">
        <f>'SO 10 42-2019 Pol'!BD103</f>
        <v>0</v>
      </c>
      <c r="I15" s="335">
        <f>'SO 10 42-2019 Pol'!BE103</f>
        <v>0</v>
      </c>
    </row>
    <row r="16" spans="1:9" s="137" customFormat="1">
      <c r="A16" s="332" t="str">
        <f>'SO 10 42-2019 Pol'!B104</f>
        <v>56</v>
      </c>
      <c r="B16" s="70" t="str">
        <f>'SO 10 42-2019 Pol'!C104</f>
        <v>Podkladní vrstvy komunikací a zpevněných ploch</v>
      </c>
      <c r="D16" s="230"/>
      <c r="E16" s="333">
        <f>'SO 10 42-2019 Pol'!BA107</f>
        <v>0</v>
      </c>
      <c r="F16" s="334">
        <f>'SO 10 42-2019 Pol'!BB107</f>
        <v>0</v>
      </c>
      <c r="G16" s="334">
        <f>'SO 10 42-2019 Pol'!BC107</f>
        <v>0</v>
      </c>
      <c r="H16" s="334">
        <f>'SO 10 42-2019 Pol'!BD107</f>
        <v>0</v>
      </c>
      <c r="I16" s="335">
        <f>'SO 10 42-2019 Pol'!BE107</f>
        <v>0</v>
      </c>
    </row>
    <row r="17" spans="1:57" s="137" customFormat="1">
      <c r="A17" s="332" t="str">
        <f>'SO 10 42-2019 Pol'!B108</f>
        <v>59</v>
      </c>
      <c r="B17" s="70" t="str">
        <f>'SO 10 42-2019 Pol'!C108</f>
        <v>Dlažby a předlažby komunikací</v>
      </c>
      <c r="D17" s="230"/>
      <c r="E17" s="333">
        <f>'SO 10 42-2019 Pol'!BA115</f>
        <v>0</v>
      </c>
      <c r="F17" s="334">
        <f>'SO 10 42-2019 Pol'!BB115</f>
        <v>0</v>
      </c>
      <c r="G17" s="334">
        <f>'SO 10 42-2019 Pol'!BC115</f>
        <v>0</v>
      </c>
      <c r="H17" s="334">
        <f>'SO 10 42-2019 Pol'!BD115</f>
        <v>0</v>
      </c>
      <c r="I17" s="335">
        <f>'SO 10 42-2019 Pol'!BE115</f>
        <v>0</v>
      </c>
    </row>
    <row r="18" spans="1:57" s="137" customFormat="1">
      <c r="A18" s="332" t="str">
        <f>'SO 10 42-2019 Pol'!B116</f>
        <v>63</v>
      </c>
      <c r="B18" s="70" t="str">
        <f>'SO 10 42-2019 Pol'!C116</f>
        <v>Podlahy a podlahové konstrukce</v>
      </c>
      <c r="D18" s="230"/>
      <c r="E18" s="333">
        <f>'SO 10 42-2019 Pol'!BA120</f>
        <v>0</v>
      </c>
      <c r="F18" s="334">
        <f>'SO 10 42-2019 Pol'!BB120</f>
        <v>0</v>
      </c>
      <c r="G18" s="334">
        <f>'SO 10 42-2019 Pol'!BC120</f>
        <v>0</v>
      </c>
      <c r="H18" s="334">
        <f>'SO 10 42-2019 Pol'!BD120</f>
        <v>0</v>
      </c>
      <c r="I18" s="335">
        <f>'SO 10 42-2019 Pol'!BE120</f>
        <v>0</v>
      </c>
    </row>
    <row r="19" spans="1:57" s="137" customFormat="1">
      <c r="A19" s="332" t="str">
        <f>'SO 10 42-2019 Pol'!B121</f>
        <v>91</v>
      </c>
      <c r="B19" s="70" t="str">
        <f>'SO 10 42-2019 Pol'!C121</f>
        <v>Doplňující práce na komunikaci</v>
      </c>
      <c r="D19" s="230"/>
      <c r="E19" s="333">
        <f>'SO 10 42-2019 Pol'!BA131</f>
        <v>0</v>
      </c>
      <c r="F19" s="334">
        <f>'SO 10 42-2019 Pol'!BB131</f>
        <v>0</v>
      </c>
      <c r="G19" s="334">
        <f>'SO 10 42-2019 Pol'!BC131</f>
        <v>0</v>
      </c>
      <c r="H19" s="334">
        <f>'SO 10 42-2019 Pol'!BD131</f>
        <v>0</v>
      </c>
      <c r="I19" s="335">
        <f>'SO 10 42-2019 Pol'!BE131</f>
        <v>0</v>
      </c>
    </row>
    <row r="20" spans="1:57" s="137" customFormat="1">
      <c r="A20" s="332" t="str">
        <f>'SO 10 42-2019 Pol'!B132</f>
        <v>94</v>
      </c>
      <c r="B20" s="70" t="str">
        <f>'SO 10 42-2019 Pol'!C132</f>
        <v>Lešení a stavební výtahy</v>
      </c>
      <c r="D20" s="230"/>
      <c r="E20" s="333">
        <f>'SO 10 42-2019 Pol'!BA135</f>
        <v>0</v>
      </c>
      <c r="F20" s="334">
        <f>'SO 10 42-2019 Pol'!BB135</f>
        <v>0</v>
      </c>
      <c r="G20" s="334">
        <f>'SO 10 42-2019 Pol'!BC135</f>
        <v>0</v>
      </c>
      <c r="H20" s="334">
        <f>'SO 10 42-2019 Pol'!BD135</f>
        <v>0</v>
      </c>
      <c r="I20" s="335">
        <f>'SO 10 42-2019 Pol'!BE135</f>
        <v>0</v>
      </c>
    </row>
    <row r="21" spans="1:57" s="137" customFormat="1">
      <c r="A21" s="332" t="str">
        <f>'SO 10 42-2019 Pol'!B136</f>
        <v>95</v>
      </c>
      <c r="B21" s="70" t="str">
        <f>'SO 10 42-2019 Pol'!C136</f>
        <v>Dokončovací konstrukce na pozemních stavbách</v>
      </c>
      <c r="D21" s="230"/>
      <c r="E21" s="333">
        <f>'SO 10 42-2019 Pol'!BA139</f>
        <v>0</v>
      </c>
      <c r="F21" s="334">
        <f>'SO 10 42-2019 Pol'!BB139</f>
        <v>0</v>
      </c>
      <c r="G21" s="334">
        <f>'SO 10 42-2019 Pol'!BC139</f>
        <v>0</v>
      </c>
      <c r="H21" s="334">
        <f>'SO 10 42-2019 Pol'!BD139</f>
        <v>0</v>
      </c>
      <c r="I21" s="335">
        <f>'SO 10 42-2019 Pol'!BE139</f>
        <v>0</v>
      </c>
    </row>
    <row r="22" spans="1:57" s="137" customFormat="1">
      <c r="A22" s="332" t="str">
        <f>'SO 10 42-2019 Pol'!B140</f>
        <v>97</v>
      </c>
      <c r="B22" s="70" t="str">
        <f>'SO 10 42-2019 Pol'!C140</f>
        <v>Prorážení otvorů</v>
      </c>
      <c r="D22" s="230"/>
      <c r="E22" s="333">
        <f>'SO 10 42-2019 Pol'!BA143</f>
        <v>0</v>
      </c>
      <c r="F22" s="334">
        <f>'SO 10 42-2019 Pol'!BB143</f>
        <v>0</v>
      </c>
      <c r="G22" s="334">
        <f>'SO 10 42-2019 Pol'!BC143</f>
        <v>0</v>
      </c>
      <c r="H22" s="334">
        <f>'SO 10 42-2019 Pol'!BD143</f>
        <v>0</v>
      </c>
      <c r="I22" s="335">
        <f>'SO 10 42-2019 Pol'!BE143</f>
        <v>0</v>
      </c>
    </row>
    <row r="23" spans="1:57" s="137" customFormat="1">
      <c r="A23" s="332" t="str">
        <f>'SO 10 42-2019 Pol'!B144</f>
        <v>99</v>
      </c>
      <c r="B23" s="70" t="str">
        <f>'SO 10 42-2019 Pol'!C144</f>
        <v>Staveništní přesun hmot</v>
      </c>
      <c r="D23" s="230"/>
      <c r="E23" s="333">
        <f>'SO 10 42-2019 Pol'!BA146</f>
        <v>0</v>
      </c>
      <c r="F23" s="334">
        <f>'SO 10 42-2019 Pol'!BB146</f>
        <v>0</v>
      </c>
      <c r="G23" s="334">
        <f>'SO 10 42-2019 Pol'!BC146</f>
        <v>0</v>
      </c>
      <c r="H23" s="334">
        <f>'SO 10 42-2019 Pol'!BD146</f>
        <v>0</v>
      </c>
      <c r="I23" s="335">
        <f>'SO 10 42-2019 Pol'!BE146</f>
        <v>0</v>
      </c>
    </row>
    <row r="24" spans="1:57" s="137" customFormat="1">
      <c r="A24" s="332" t="str">
        <f>'SO 10 42-2019 Pol'!B147</f>
        <v>792</v>
      </c>
      <c r="B24" s="70" t="str">
        <f>'SO 10 42-2019 Pol'!C147</f>
        <v>Mobiliář</v>
      </c>
      <c r="D24" s="230"/>
      <c r="E24" s="333">
        <f>'SO 10 42-2019 Pol'!BA149</f>
        <v>0</v>
      </c>
      <c r="F24" s="334">
        <f>'SO 10 42-2019 Pol'!BB149</f>
        <v>0</v>
      </c>
      <c r="G24" s="334">
        <f>'SO 10 42-2019 Pol'!BC149</f>
        <v>0</v>
      </c>
      <c r="H24" s="334">
        <f>'SO 10 42-2019 Pol'!BD149</f>
        <v>0</v>
      </c>
      <c r="I24" s="335">
        <f>'SO 10 42-2019 Pol'!BE149</f>
        <v>0</v>
      </c>
    </row>
    <row r="25" spans="1:57" s="137" customFormat="1" ht="13.5" thickBot="1">
      <c r="A25" s="332" t="str">
        <f>'SO 10 42-2019 Pol'!B150</f>
        <v>D96</v>
      </c>
      <c r="B25" s="70" t="str">
        <f>'SO 10 42-2019 Pol'!C150</f>
        <v>Přesuny suti a vybouraných hmot</v>
      </c>
      <c r="D25" s="230"/>
      <c r="E25" s="333">
        <f>'SO 10 42-2019 Pol'!BA155</f>
        <v>0</v>
      </c>
      <c r="F25" s="334">
        <f>'SO 10 42-2019 Pol'!BB155</f>
        <v>0</v>
      </c>
      <c r="G25" s="334">
        <f>'SO 10 42-2019 Pol'!BC155</f>
        <v>0</v>
      </c>
      <c r="H25" s="334">
        <f>'SO 10 42-2019 Pol'!BD155</f>
        <v>0</v>
      </c>
      <c r="I25" s="335">
        <f>'SO 10 42-2019 Pol'!BE155</f>
        <v>0</v>
      </c>
    </row>
    <row r="26" spans="1:57" s="14" customFormat="1" ht="13.5" thickBot="1">
      <c r="A26" s="231"/>
      <c r="B26" s="232" t="s">
        <v>79</v>
      </c>
      <c r="C26" s="232"/>
      <c r="D26" s="233"/>
      <c r="E26" s="234">
        <f>SUM(E7:E25)</f>
        <v>0</v>
      </c>
      <c r="F26" s="235">
        <f>SUM(F7:F25)</f>
        <v>0</v>
      </c>
      <c r="G26" s="235">
        <f>SUM(G7:G25)</f>
        <v>0</v>
      </c>
      <c r="H26" s="235">
        <f>SUM(H7:H25)</f>
        <v>0</v>
      </c>
      <c r="I26" s="236">
        <f>SUM(I7:I25)</f>
        <v>0</v>
      </c>
    </row>
    <row r="27" spans="1:57">
      <c r="A27" s="137"/>
      <c r="B27" s="137"/>
      <c r="C27" s="137"/>
      <c r="D27" s="137"/>
      <c r="E27" s="137"/>
      <c r="F27" s="137"/>
      <c r="G27" s="137"/>
      <c r="H27" s="137"/>
      <c r="I27" s="137"/>
    </row>
    <row r="28" spans="1:57" ht="19.5" customHeight="1">
      <c r="A28" s="222" t="s">
        <v>80</v>
      </c>
      <c r="B28" s="222"/>
      <c r="C28" s="222"/>
      <c r="D28" s="222"/>
      <c r="E28" s="222"/>
      <c r="F28" s="222"/>
      <c r="G28" s="237"/>
      <c r="H28" s="222"/>
      <c r="I28" s="222"/>
      <c r="BA28" s="143"/>
      <c r="BB28" s="143"/>
      <c r="BC28" s="143"/>
      <c r="BD28" s="143"/>
      <c r="BE28" s="143"/>
    </row>
    <row r="29" spans="1:57" ht="13.5" thickBot="1"/>
    <row r="30" spans="1:57">
      <c r="A30" s="175" t="s">
        <v>81</v>
      </c>
      <c r="B30" s="176"/>
      <c r="C30" s="176"/>
      <c r="D30" s="238"/>
      <c r="E30" s="239" t="s">
        <v>82</v>
      </c>
      <c r="F30" s="240" t="s">
        <v>12</v>
      </c>
      <c r="G30" s="241" t="s">
        <v>83</v>
      </c>
      <c r="H30" s="242"/>
      <c r="I30" s="243" t="s">
        <v>82</v>
      </c>
    </row>
    <row r="31" spans="1:57">
      <c r="A31" s="167" t="s">
        <v>157</v>
      </c>
      <c r="B31" s="158"/>
      <c r="C31" s="158"/>
      <c r="D31" s="244"/>
      <c r="E31" s="245"/>
      <c r="F31" s="246"/>
      <c r="G31" s="247">
        <v>0</v>
      </c>
      <c r="H31" s="248"/>
      <c r="I31" s="249">
        <f>E31+F31*G31/100</f>
        <v>0</v>
      </c>
      <c r="BA31" s="1">
        <v>0</v>
      </c>
    </row>
    <row r="32" spans="1:57">
      <c r="A32" s="167" t="s">
        <v>158</v>
      </c>
      <c r="B32" s="158"/>
      <c r="C32" s="158"/>
      <c r="D32" s="244"/>
      <c r="E32" s="245"/>
      <c r="F32" s="246"/>
      <c r="G32" s="247">
        <v>0</v>
      </c>
      <c r="H32" s="248"/>
      <c r="I32" s="249">
        <f>E32+F32*G32/100</f>
        <v>0</v>
      </c>
      <c r="BA32" s="1">
        <v>0</v>
      </c>
    </row>
    <row r="33" spans="1:53">
      <c r="A33" s="167" t="s">
        <v>159</v>
      </c>
      <c r="B33" s="158"/>
      <c r="C33" s="158"/>
      <c r="D33" s="244"/>
      <c r="E33" s="245"/>
      <c r="F33" s="246"/>
      <c r="G33" s="247">
        <v>0</v>
      </c>
      <c r="H33" s="248"/>
      <c r="I33" s="249">
        <f>E33+F33*G33/100</f>
        <v>0</v>
      </c>
      <c r="BA33" s="1">
        <v>0</v>
      </c>
    </row>
    <row r="34" spans="1:53">
      <c r="A34" s="167" t="s">
        <v>160</v>
      </c>
      <c r="B34" s="158"/>
      <c r="C34" s="158"/>
      <c r="D34" s="244"/>
      <c r="E34" s="245"/>
      <c r="F34" s="246"/>
      <c r="G34" s="247">
        <v>0</v>
      </c>
      <c r="H34" s="248"/>
      <c r="I34" s="249">
        <f>E34+F34*G34/100</f>
        <v>0</v>
      </c>
      <c r="BA34" s="1">
        <v>0</v>
      </c>
    </row>
    <row r="35" spans="1:53">
      <c r="A35" s="167" t="s">
        <v>161</v>
      </c>
      <c r="B35" s="158"/>
      <c r="C35" s="158"/>
      <c r="D35" s="244"/>
      <c r="E35" s="245"/>
      <c r="F35" s="246"/>
      <c r="G35" s="247">
        <v>0</v>
      </c>
      <c r="H35" s="248"/>
      <c r="I35" s="249">
        <f>E35+F35*G35/100</f>
        <v>0</v>
      </c>
      <c r="BA35" s="1">
        <v>1</v>
      </c>
    </row>
    <row r="36" spans="1:53">
      <c r="A36" s="167" t="s">
        <v>162</v>
      </c>
      <c r="B36" s="158"/>
      <c r="C36" s="158"/>
      <c r="D36" s="244"/>
      <c r="E36" s="245"/>
      <c r="F36" s="246"/>
      <c r="G36" s="247">
        <v>0</v>
      </c>
      <c r="H36" s="248"/>
      <c r="I36" s="249">
        <f>E36+F36*G36/100</f>
        <v>0</v>
      </c>
      <c r="BA36" s="1">
        <v>1</v>
      </c>
    </row>
    <row r="37" spans="1:53">
      <c r="A37" s="167" t="s">
        <v>163</v>
      </c>
      <c r="B37" s="158"/>
      <c r="C37" s="158"/>
      <c r="D37" s="244"/>
      <c r="E37" s="245"/>
      <c r="F37" s="246"/>
      <c r="G37" s="247">
        <v>0</v>
      </c>
      <c r="H37" s="248"/>
      <c r="I37" s="249">
        <f>E37+F37*G37/100</f>
        <v>0</v>
      </c>
      <c r="BA37" s="1">
        <v>2</v>
      </c>
    </row>
    <row r="38" spans="1:53">
      <c r="A38" s="167" t="s">
        <v>164</v>
      </c>
      <c r="B38" s="158"/>
      <c r="C38" s="158"/>
      <c r="D38" s="244"/>
      <c r="E38" s="245"/>
      <c r="F38" s="246"/>
      <c r="G38" s="247">
        <v>0</v>
      </c>
      <c r="H38" s="248"/>
      <c r="I38" s="249">
        <f>E38+F38*G38/100</f>
        <v>0</v>
      </c>
      <c r="BA38" s="1">
        <v>2</v>
      </c>
    </row>
    <row r="39" spans="1:53" ht="13.5" thickBot="1">
      <c r="A39" s="250"/>
      <c r="B39" s="251" t="s">
        <v>84</v>
      </c>
      <c r="C39" s="252"/>
      <c r="D39" s="253"/>
      <c r="E39" s="254"/>
      <c r="F39" s="255"/>
      <c r="G39" s="255"/>
      <c r="H39" s="256">
        <f>SUM(I31:I38)</f>
        <v>0</v>
      </c>
      <c r="I39" s="257"/>
    </row>
    <row r="41" spans="1:53">
      <c r="B41" s="14"/>
      <c r="F41" s="258"/>
      <c r="G41" s="259"/>
      <c r="H41" s="259"/>
      <c r="I41" s="54"/>
    </row>
    <row r="42" spans="1:53">
      <c r="F42" s="258"/>
      <c r="G42" s="259"/>
      <c r="H42" s="259"/>
      <c r="I42" s="54"/>
    </row>
    <row r="43" spans="1:53">
      <c r="F43" s="258"/>
      <c r="G43" s="259"/>
      <c r="H43" s="259"/>
      <c r="I43" s="54"/>
    </row>
    <row r="44" spans="1:53">
      <c r="F44" s="258"/>
      <c r="G44" s="259"/>
      <c r="H44" s="259"/>
      <c r="I44" s="54"/>
    </row>
    <row r="45" spans="1:53">
      <c r="F45" s="258"/>
      <c r="G45" s="259"/>
      <c r="H45" s="259"/>
      <c r="I45" s="54"/>
    </row>
    <row r="46" spans="1:53">
      <c r="F46" s="258"/>
      <c r="G46" s="259"/>
      <c r="H46" s="259"/>
      <c r="I46" s="54"/>
    </row>
    <row r="47" spans="1:53">
      <c r="F47" s="258"/>
      <c r="G47" s="259"/>
      <c r="H47" s="259"/>
      <c r="I47" s="54"/>
    </row>
    <row r="48" spans="1:53">
      <c r="F48" s="258"/>
      <c r="G48" s="259"/>
      <c r="H48" s="259"/>
      <c r="I48" s="54"/>
    </row>
    <row r="49" spans="6:9">
      <c r="F49" s="258"/>
      <c r="G49" s="259"/>
      <c r="H49" s="259"/>
      <c r="I49" s="54"/>
    </row>
    <row r="50" spans="6:9">
      <c r="F50" s="258"/>
      <c r="G50" s="259"/>
      <c r="H50" s="259"/>
      <c r="I50" s="54"/>
    </row>
    <row r="51" spans="6:9">
      <c r="F51" s="258"/>
      <c r="G51" s="259"/>
      <c r="H51" s="259"/>
      <c r="I51" s="54"/>
    </row>
    <row r="52" spans="6:9">
      <c r="F52" s="258"/>
      <c r="G52" s="259"/>
      <c r="H52" s="259"/>
      <c r="I52" s="54"/>
    </row>
    <row r="53" spans="6:9">
      <c r="F53" s="258"/>
      <c r="G53" s="259"/>
      <c r="H53" s="259"/>
      <c r="I53" s="54"/>
    </row>
    <row r="54" spans="6:9">
      <c r="F54" s="258"/>
      <c r="G54" s="259"/>
      <c r="H54" s="259"/>
      <c r="I54" s="54"/>
    </row>
    <row r="55" spans="6:9">
      <c r="F55" s="258"/>
      <c r="G55" s="259"/>
      <c r="H55" s="259"/>
      <c r="I55" s="54"/>
    </row>
    <row r="56" spans="6:9">
      <c r="F56" s="258"/>
      <c r="G56" s="259"/>
      <c r="H56" s="259"/>
      <c r="I56" s="54"/>
    </row>
    <row r="57" spans="6:9">
      <c r="F57" s="258"/>
      <c r="G57" s="259"/>
      <c r="H57" s="259"/>
      <c r="I57" s="54"/>
    </row>
    <row r="58" spans="6:9">
      <c r="F58" s="258"/>
      <c r="G58" s="259"/>
      <c r="H58" s="259"/>
      <c r="I58" s="54"/>
    </row>
    <row r="59" spans="6:9">
      <c r="F59" s="258"/>
      <c r="G59" s="259"/>
      <c r="H59" s="259"/>
      <c r="I59" s="54"/>
    </row>
    <row r="60" spans="6:9">
      <c r="F60" s="258"/>
      <c r="G60" s="259"/>
      <c r="H60" s="259"/>
      <c r="I60" s="54"/>
    </row>
    <row r="61" spans="6:9">
      <c r="F61" s="258"/>
      <c r="G61" s="259"/>
      <c r="H61" s="259"/>
      <c r="I61" s="54"/>
    </row>
    <row r="62" spans="6:9">
      <c r="F62" s="258"/>
      <c r="G62" s="259"/>
      <c r="H62" s="259"/>
      <c r="I62" s="54"/>
    </row>
    <row r="63" spans="6:9">
      <c r="F63" s="258"/>
      <c r="G63" s="259"/>
      <c r="H63" s="259"/>
      <c r="I63" s="54"/>
    </row>
    <row r="64" spans="6:9">
      <c r="F64" s="258"/>
      <c r="G64" s="259"/>
      <c r="H64" s="259"/>
      <c r="I64" s="54"/>
    </row>
    <row r="65" spans="6:9">
      <c r="F65" s="258"/>
      <c r="G65" s="259"/>
      <c r="H65" s="259"/>
      <c r="I65" s="54"/>
    </row>
    <row r="66" spans="6:9">
      <c r="F66" s="258"/>
      <c r="G66" s="259"/>
      <c r="H66" s="259"/>
      <c r="I66" s="54"/>
    </row>
    <row r="67" spans="6:9">
      <c r="F67" s="258"/>
      <c r="G67" s="259"/>
      <c r="H67" s="259"/>
      <c r="I67" s="54"/>
    </row>
    <row r="68" spans="6:9">
      <c r="F68" s="258"/>
      <c r="G68" s="259"/>
      <c r="H68" s="259"/>
      <c r="I68" s="54"/>
    </row>
    <row r="69" spans="6:9">
      <c r="F69" s="258"/>
      <c r="G69" s="259"/>
      <c r="H69" s="259"/>
      <c r="I69" s="54"/>
    </row>
    <row r="70" spans="6:9">
      <c r="F70" s="258"/>
      <c r="G70" s="259"/>
      <c r="H70" s="259"/>
      <c r="I70" s="54"/>
    </row>
    <row r="71" spans="6:9">
      <c r="F71" s="258"/>
      <c r="G71" s="259"/>
      <c r="H71" s="259"/>
      <c r="I71" s="54"/>
    </row>
    <row r="72" spans="6:9">
      <c r="F72" s="258"/>
      <c r="G72" s="259"/>
      <c r="H72" s="259"/>
      <c r="I72" s="54"/>
    </row>
    <row r="73" spans="6:9">
      <c r="F73" s="258"/>
      <c r="G73" s="259"/>
      <c r="H73" s="259"/>
      <c r="I73" s="54"/>
    </row>
    <row r="74" spans="6:9">
      <c r="F74" s="258"/>
      <c r="G74" s="259"/>
      <c r="H74" s="259"/>
      <c r="I74" s="54"/>
    </row>
    <row r="75" spans="6:9">
      <c r="F75" s="258"/>
      <c r="G75" s="259"/>
      <c r="H75" s="259"/>
      <c r="I75" s="54"/>
    </row>
    <row r="76" spans="6:9">
      <c r="F76" s="258"/>
      <c r="G76" s="259"/>
      <c r="H76" s="259"/>
      <c r="I76" s="54"/>
    </row>
    <row r="77" spans="6:9">
      <c r="F77" s="258"/>
      <c r="G77" s="259"/>
      <c r="H77" s="259"/>
      <c r="I77" s="54"/>
    </row>
    <row r="78" spans="6:9">
      <c r="F78" s="258"/>
      <c r="G78" s="259"/>
      <c r="H78" s="259"/>
      <c r="I78" s="54"/>
    </row>
    <row r="79" spans="6:9">
      <c r="F79" s="258"/>
      <c r="G79" s="259"/>
      <c r="H79" s="259"/>
      <c r="I79" s="54"/>
    </row>
    <row r="80" spans="6:9">
      <c r="F80" s="258"/>
      <c r="G80" s="259"/>
      <c r="H80" s="259"/>
      <c r="I80" s="54"/>
    </row>
    <row r="81" spans="6:9">
      <c r="F81" s="258"/>
      <c r="G81" s="259"/>
      <c r="H81" s="259"/>
      <c r="I81" s="54"/>
    </row>
    <row r="82" spans="6:9">
      <c r="F82" s="258"/>
      <c r="G82" s="259"/>
      <c r="H82" s="259"/>
      <c r="I82" s="54"/>
    </row>
    <row r="83" spans="6:9">
      <c r="F83" s="258"/>
      <c r="G83" s="259"/>
      <c r="H83" s="259"/>
      <c r="I83" s="54"/>
    </row>
    <row r="84" spans="6:9">
      <c r="F84" s="258"/>
      <c r="G84" s="259"/>
      <c r="H84" s="259"/>
      <c r="I84" s="54"/>
    </row>
    <row r="85" spans="6:9">
      <c r="F85" s="258"/>
      <c r="G85" s="259"/>
      <c r="H85" s="259"/>
      <c r="I85" s="54"/>
    </row>
    <row r="86" spans="6:9">
      <c r="F86" s="258"/>
      <c r="G86" s="259"/>
      <c r="H86" s="259"/>
      <c r="I86" s="54"/>
    </row>
    <row r="87" spans="6:9">
      <c r="F87" s="258"/>
      <c r="G87" s="259"/>
      <c r="H87" s="259"/>
      <c r="I87" s="54"/>
    </row>
    <row r="88" spans="6:9">
      <c r="F88" s="258"/>
      <c r="G88" s="259"/>
      <c r="H88" s="259"/>
      <c r="I88" s="54"/>
    </row>
    <row r="89" spans="6:9">
      <c r="F89" s="258"/>
      <c r="G89" s="259"/>
      <c r="H89" s="259"/>
      <c r="I89" s="54"/>
    </row>
    <row r="90" spans="6:9">
      <c r="F90" s="258"/>
      <c r="G90" s="259"/>
      <c r="H90" s="259"/>
      <c r="I90" s="54"/>
    </row>
  </sheetData>
  <mergeCells count="4">
    <mergeCell ref="A1:B1"/>
    <mergeCell ref="A2:B2"/>
    <mergeCell ref="G2:I2"/>
    <mergeCell ref="H39:I39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>
  <sheetPr codeName="List12"/>
  <dimension ref="A1:CB228"/>
  <sheetViews>
    <sheetView showGridLines="0" showZeros="0" zoomScaleNormal="100" zoomScaleSheetLayoutView="100" workbookViewId="0">
      <selection activeCell="J1" sqref="J1:J65536 K1:K65536"/>
    </sheetView>
  </sheetViews>
  <sheetFormatPr defaultRowHeight="12.75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hidden="1" customWidth="1"/>
    <col min="9" max="9" width="11.5703125" style="261" hidden="1" customWidth="1"/>
    <col min="10" max="10" width="11" style="261" hidden="1" customWidth="1"/>
    <col min="11" max="11" width="10.42578125" style="261" hidden="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>
      <c r="A1" s="260" t="s">
        <v>101</v>
      </c>
      <c r="B1" s="260"/>
      <c r="C1" s="260"/>
      <c r="D1" s="260"/>
      <c r="E1" s="260"/>
      <c r="F1" s="260"/>
      <c r="G1" s="260"/>
    </row>
    <row r="2" spans="1:80" ht="14.25" customHeight="1" thickBot="1">
      <c r="B2" s="262"/>
      <c r="C2" s="263"/>
      <c r="D2" s="263"/>
      <c r="E2" s="264"/>
      <c r="F2" s="263"/>
      <c r="G2" s="263"/>
    </row>
    <row r="3" spans="1:80" ht="13.5" thickTop="1">
      <c r="A3" s="205" t="s">
        <v>2</v>
      </c>
      <c r="B3" s="206"/>
      <c r="C3" s="207" t="s">
        <v>104</v>
      </c>
      <c r="D3" s="265"/>
      <c r="E3" s="266" t="s">
        <v>85</v>
      </c>
      <c r="F3" s="267" t="str">
        <f>'SO 10 42-2019 Rek'!H1</f>
        <v>42-2019</v>
      </c>
      <c r="G3" s="268"/>
    </row>
    <row r="4" spans="1:80" ht="13.5" thickBot="1">
      <c r="A4" s="269" t="s">
        <v>76</v>
      </c>
      <c r="B4" s="214"/>
      <c r="C4" s="215" t="s">
        <v>957</v>
      </c>
      <c r="D4" s="270"/>
      <c r="E4" s="271" t="str">
        <f>'SO 10 42-2019 Rek'!G2</f>
        <v>Stanoviště ST 30- Nitranská 2</v>
      </c>
      <c r="F4" s="272"/>
      <c r="G4" s="273"/>
    </row>
    <row r="5" spans="1:80" ht="13.5" thickTop="1">
      <c r="A5" s="274"/>
      <c r="G5" s="276"/>
    </row>
    <row r="6" spans="1:80" ht="27" customHeight="1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>
      <c r="A7" s="282" t="s">
        <v>97</v>
      </c>
      <c r="B7" s="283" t="s">
        <v>171</v>
      </c>
      <c r="C7" s="284" t="s">
        <v>172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>
      <c r="A8" s="293">
        <v>1</v>
      </c>
      <c r="B8" s="294" t="s">
        <v>182</v>
      </c>
      <c r="C8" s="295" t="s">
        <v>183</v>
      </c>
      <c r="D8" s="296" t="s">
        <v>176</v>
      </c>
      <c r="E8" s="297">
        <v>16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>
        <v>-0.13800000000000001</v>
      </c>
      <c r="K8" s="300">
        <f>E8*J8</f>
        <v>-2.2080000000000002</v>
      </c>
      <c r="O8" s="292">
        <v>2</v>
      </c>
      <c r="AA8" s="261">
        <v>1</v>
      </c>
      <c r="AB8" s="261">
        <v>1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1</v>
      </c>
    </row>
    <row r="9" spans="1:80">
      <c r="A9" s="301"/>
      <c r="B9" s="302"/>
      <c r="C9" s="303" t="s">
        <v>429</v>
      </c>
      <c r="D9" s="304"/>
      <c r="E9" s="304"/>
      <c r="F9" s="304"/>
      <c r="G9" s="305"/>
      <c r="I9" s="306"/>
      <c r="K9" s="306"/>
      <c r="L9" s="307" t="s">
        <v>429</v>
      </c>
      <c r="O9" s="292">
        <v>3</v>
      </c>
    </row>
    <row r="10" spans="1:80">
      <c r="A10" s="301"/>
      <c r="B10" s="302"/>
      <c r="C10" s="303" t="s">
        <v>953</v>
      </c>
      <c r="D10" s="304"/>
      <c r="E10" s="304"/>
      <c r="F10" s="304"/>
      <c r="G10" s="305"/>
      <c r="I10" s="306"/>
      <c r="K10" s="306"/>
      <c r="L10" s="307" t="s">
        <v>953</v>
      </c>
      <c r="O10" s="292">
        <v>3</v>
      </c>
    </row>
    <row r="11" spans="1:80">
      <c r="A11" s="293">
        <v>2</v>
      </c>
      <c r="B11" s="294" t="s">
        <v>185</v>
      </c>
      <c r="C11" s="295" t="s">
        <v>186</v>
      </c>
      <c r="D11" s="296" t="s">
        <v>176</v>
      </c>
      <c r="E11" s="297">
        <v>16</v>
      </c>
      <c r="F11" s="297">
        <v>0</v>
      </c>
      <c r="G11" s="298">
        <f>E11*F11</f>
        <v>0</v>
      </c>
      <c r="H11" s="299">
        <v>0</v>
      </c>
      <c r="I11" s="300">
        <f>E11*H11</f>
        <v>0</v>
      </c>
      <c r="J11" s="299">
        <v>-0.39600000000000002</v>
      </c>
      <c r="K11" s="300">
        <f>E11*J11</f>
        <v>-6.3360000000000003</v>
      </c>
      <c r="O11" s="292">
        <v>2</v>
      </c>
      <c r="AA11" s="261">
        <v>1</v>
      </c>
      <c r="AB11" s="261">
        <v>1</v>
      </c>
      <c r="AC11" s="261">
        <v>1</v>
      </c>
      <c r="AZ11" s="261">
        <v>1</v>
      </c>
      <c r="BA11" s="261">
        <f>IF(AZ11=1,G11,0)</f>
        <v>0</v>
      </c>
      <c r="BB11" s="261">
        <f>IF(AZ11=2,G11,0)</f>
        <v>0</v>
      </c>
      <c r="BC11" s="261">
        <f>IF(AZ11=3,G11,0)</f>
        <v>0</v>
      </c>
      <c r="BD11" s="261">
        <f>IF(AZ11=4,G11,0)</f>
        <v>0</v>
      </c>
      <c r="BE11" s="261">
        <f>IF(AZ11=5,G11,0)</f>
        <v>0</v>
      </c>
      <c r="CA11" s="292">
        <v>1</v>
      </c>
      <c r="CB11" s="292">
        <v>1</v>
      </c>
    </row>
    <row r="12" spans="1:80">
      <c r="A12" s="301"/>
      <c r="B12" s="302"/>
      <c r="C12" s="303" t="s">
        <v>907</v>
      </c>
      <c r="D12" s="304"/>
      <c r="E12" s="304"/>
      <c r="F12" s="304"/>
      <c r="G12" s="305"/>
      <c r="I12" s="306"/>
      <c r="K12" s="306"/>
      <c r="L12" s="307" t="s">
        <v>907</v>
      </c>
      <c r="O12" s="292">
        <v>3</v>
      </c>
    </row>
    <row r="13" spans="1:80">
      <c r="A13" s="293">
        <v>3</v>
      </c>
      <c r="B13" s="294" t="s">
        <v>188</v>
      </c>
      <c r="C13" s="295" t="s">
        <v>189</v>
      </c>
      <c r="D13" s="296" t="s">
        <v>190</v>
      </c>
      <c r="E13" s="297">
        <v>11.5</v>
      </c>
      <c r="F13" s="297">
        <v>0</v>
      </c>
      <c r="G13" s="298">
        <f>E13*F13</f>
        <v>0</v>
      </c>
      <c r="H13" s="299">
        <v>0</v>
      </c>
      <c r="I13" s="300">
        <f>E13*H13</f>
        <v>0</v>
      </c>
      <c r="J13" s="299">
        <v>-0.22</v>
      </c>
      <c r="K13" s="300">
        <f>E13*J13</f>
        <v>-2.5299999999999998</v>
      </c>
      <c r="O13" s="292">
        <v>2</v>
      </c>
      <c r="AA13" s="261">
        <v>1</v>
      </c>
      <c r="AB13" s="261">
        <v>1</v>
      </c>
      <c r="AC13" s="261">
        <v>1</v>
      </c>
      <c r="AZ13" s="261">
        <v>1</v>
      </c>
      <c r="BA13" s="261">
        <f>IF(AZ13=1,G13,0)</f>
        <v>0</v>
      </c>
      <c r="BB13" s="261">
        <f>IF(AZ13=2,G13,0)</f>
        <v>0</v>
      </c>
      <c r="BC13" s="261">
        <f>IF(AZ13=3,G13,0)</f>
        <v>0</v>
      </c>
      <c r="BD13" s="261">
        <f>IF(AZ13=4,G13,0)</f>
        <v>0</v>
      </c>
      <c r="BE13" s="261">
        <f>IF(AZ13=5,G13,0)</f>
        <v>0</v>
      </c>
      <c r="CA13" s="292">
        <v>1</v>
      </c>
      <c r="CB13" s="292">
        <v>1</v>
      </c>
    </row>
    <row r="14" spans="1:80">
      <c r="A14" s="301"/>
      <c r="B14" s="302"/>
      <c r="C14" s="303"/>
      <c r="D14" s="304"/>
      <c r="E14" s="304"/>
      <c r="F14" s="304"/>
      <c r="G14" s="305"/>
      <c r="I14" s="306"/>
      <c r="K14" s="306"/>
      <c r="L14" s="307"/>
      <c r="O14" s="292">
        <v>3</v>
      </c>
    </row>
    <row r="15" spans="1:80">
      <c r="A15" s="293">
        <v>4</v>
      </c>
      <c r="B15" s="294" t="s">
        <v>191</v>
      </c>
      <c r="C15" s="295" t="s">
        <v>192</v>
      </c>
      <c r="D15" s="296" t="s">
        <v>193</v>
      </c>
      <c r="E15" s="297">
        <v>10</v>
      </c>
      <c r="F15" s="297">
        <v>0</v>
      </c>
      <c r="G15" s="298">
        <f>E15*F15</f>
        <v>0</v>
      </c>
      <c r="H15" s="299">
        <v>0</v>
      </c>
      <c r="I15" s="300">
        <f>E15*H15</f>
        <v>0</v>
      </c>
      <c r="J15" s="299">
        <v>0</v>
      </c>
      <c r="K15" s="300">
        <f>E15*J15</f>
        <v>0</v>
      </c>
      <c r="O15" s="292">
        <v>2</v>
      </c>
      <c r="AA15" s="261">
        <v>1</v>
      </c>
      <c r="AB15" s="261">
        <v>1</v>
      </c>
      <c r="AC15" s="261">
        <v>1</v>
      </c>
      <c r="AZ15" s="261">
        <v>1</v>
      </c>
      <c r="BA15" s="261">
        <f>IF(AZ15=1,G15,0)</f>
        <v>0</v>
      </c>
      <c r="BB15" s="261">
        <f>IF(AZ15=2,G15,0)</f>
        <v>0</v>
      </c>
      <c r="BC15" s="261">
        <f>IF(AZ15=3,G15,0)</f>
        <v>0</v>
      </c>
      <c r="BD15" s="261">
        <f>IF(AZ15=4,G15,0)</f>
        <v>0</v>
      </c>
      <c r="BE15" s="261">
        <f>IF(AZ15=5,G15,0)</f>
        <v>0</v>
      </c>
      <c r="CA15" s="292">
        <v>1</v>
      </c>
      <c r="CB15" s="292">
        <v>1</v>
      </c>
    </row>
    <row r="16" spans="1:80">
      <c r="A16" s="293">
        <v>5</v>
      </c>
      <c r="B16" s="294" t="s">
        <v>194</v>
      </c>
      <c r="C16" s="295" t="s">
        <v>195</v>
      </c>
      <c r="D16" s="296" t="s">
        <v>196</v>
      </c>
      <c r="E16" s="297">
        <v>10</v>
      </c>
      <c r="F16" s="297">
        <v>0</v>
      </c>
      <c r="G16" s="298">
        <f>E16*F16</f>
        <v>0</v>
      </c>
      <c r="H16" s="299">
        <v>0</v>
      </c>
      <c r="I16" s="300">
        <f>E16*H16</f>
        <v>0</v>
      </c>
      <c r="J16" s="299">
        <v>0</v>
      </c>
      <c r="K16" s="300">
        <f>E16*J16</f>
        <v>0</v>
      </c>
      <c r="O16" s="292">
        <v>2</v>
      </c>
      <c r="AA16" s="261">
        <v>1</v>
      </c>
      <c r="AB16" s="261">
        <v>1</v>
      </c>
      <c r="AC16" s="261">
        <v>1</v>
      </c>
      <c r="AZ16" s="261">
        <v>1</v>
      </c>
      <c r="BA16" s="261">
        <f>IF(AZ16=1,G16,0)</f>
        <v>0</v>
      </c>
      <c r="BB16" s="261">
        <f>IF(AZ16=2,G16,0)</f>
        <v>0</v>
      </c>
      <c r="BC16" s="261">
        <f>IF(AZ16=3,G16,0)</f>
        <v>0</v>
      </c>
      <c r="BD16" s="261">
        <f>IF(AZ16=4,G16,0)</f>
        <v>0</v>
      </c>
      <c r="BE16" s="261">
        <f>IF(AZ16=5,G16,0)</f>
        <v>0</v>
      </c>
      <c r="CA16" s="292">
        <v>1</v>
      </c>
      <c r="CB16" s="292">
        <v>1</v>
      </c>
    </row>
    <row r="17" spans="1:80">
      <c r="A17" s="316"/>
      <c r="B17" s="317" t="s">
        <v>99</v>
      </c>
      <c r="C17" s="318" t="s">
        <v>173</v>
      </c>
      <c r="D17" s="319"/>
      <c r="E17" s="320"/>
      <c r="F17" s="321"/>
      <c r="G17" s="322">
        <f>SUM(G7:G16)</f>
        <v>0</v>
      </c>
      <c r="H17" s="323"/>
      <c r="I17" s="324">
        <f>SUM(I7:I16)</f>
        <v>0</v>
      </c>
      <c r="J17" s="323"/>
      <c r="K17" s="324">
        <f>SUM(K7:K16)</f>
        <v>-11.074</v>
      </c>
      <c r="O17" s="292">
        <v>4</v>
      </c>
      <c r="BA17" s="325">
        <f>SUM(BA7:BA16)</f>
        <v>0</v>
      </c>
      <c r="BB17" s="325">
        <f>SUM(BB7:BB16)</f>
        <v>0</v>
      </c>
      <c r="BC17" s="325">
        <f>SUM(BC7:BC16)</f>
        <v>0</v>
      </c>
      <c r="BD17" s="325">
        <f>SUM(BD7:BD16)</f>
        <v>0</v>
      </c>
      <c r="BE17" s="325">
        <f>SUM(BE7:BE16)</f>
        <v>0</v>
      </c>
    </row>
    <row r="18" spans="1:80">
      <c r="A18" s="282" t="s">
        <v>97</v>
      </c>
      <c r="B18" s="283" t="s">
        <v>205</v>
      </c>
      <c r="C18" s="284" t="s">
        <v>206</v>
      </c>
      <c r="D18" s="285"/>
      <c r="E18" s="286"/>
      <c r="F18" s="286"/>
      <c r="G18" s="287"/>
      <c r="H18" s="288"/>
      <c r="I18" s="289"/>
      <c r="J18" s="290"/>
      <c r="K18" s="291"/>
      <c r="O18" s="292">
        <v>1</v>
      </c>
    </row>
    <row r="19" spans="1:80">
      <c r="A19" s="293">
        <v>6</v>
      </c>
      <c r="B19" s="294" t="s">
        <v>208</v>
      </c>
      <c r="C19" s="295" t="s">
        <v>209</v>
      </c>
      <c r="D19" s="296" t="s">
        <v>109</v>
      </c>
      <c r="E19" s="297">
        <v>2.3250000000000002</v>
      </c>
      <c r="F19" s="297">
        <v>0</v>
      </c>
      <c r="G19" s="298">
        <f>E19*F19</f>
        <v>0</v>
      </c>
      <c r="H19" s="299">
        <v>0</v>
      </c>
      <c r="I19" s="300">
        <f>E19*H19</f>
        <v>0</v>
      </c>
      <c r="J19" s="299">
        <v>0</v>
      </c>
      <c r="K19" s="300">
        <f>E19*J19</f>
        <v>0</v>
      </c>
      <c r="O19" s="292">
        <v>2</v>
      </c>
      <c r="AA19" s="261">
        <v>1</v>
      </c>
      <c r="AB19" s="261">
        <v>1</v>
      </c>
      <c r="AC19" s="261">
        <v>1</v>
      </c>
      <c r="AZ19" s="261">
        <v>1</v>
      </c>
      <c r="BA19" s="261">
        <f>IF(AZ19=1,G19,0)</f>
        <v>0</v>
      </c>
      <c r="BB19" s="261">
        <f>IF(AZ19=2,G19,0)</f>
        <v>0</v>
      </c>
      <c r="BC19" s="261">
        <f>IF(AZ19=3,G19,0)</f>
        <v>0</v>
      </c>
      <c r="BD19" s="261">
        <f>IF(AZ19=4,G19,0)</f>
        <v>0</v>
      </c>
      <c r="BE19" s="261">
        <f>IF(AZ19=5,G19,0)</f>
        <v>0</v>
      </c>
      <c r="CA19" s="292">
        <v>1</v>
      </c>
      <c r="CB19" s="292">
        <v>1</v>
      </c>
    </row>
    <row r="20" spans="1:80">
      <c r="A20" s="301"/>
      <c r="B20" s="308"/>
      <c r="C20" s="309" t="s">
        <v>958</v>
      </c>
      <c r="D20" s="310"/>
      <c r="E20" s="311">
        <v>2.3250000000000002</v>
      </c>
      <c r="F20" s="312"/>
      <c r="G20" s="313"/>
      <c r="H20" s="314"/>
      <c r="I20" s="306"/>
      <c r="J20" s="315"/>
      <c r="K20" s="306"/>
      <c r="M20" s="307" t="s">
        <v>958</v>
      </c>
      <c r="O20" s="292"/>
    </row>
    <row r="21" spans="1:80">
      <c r="A21" s="316"/>
      <c r="B21" s="317" t="s">
        <v>99</v>
      </c>
      <c r="C21" s="318" t="s">
        <v>207</v>
      </c>
      <c r="D21" s="319"/>
      <c r="E21" s="320"/>
      <c r="F21" s="321"/>
      <c r="G21" s="322">
        <f>SUM(G18:G20)</f>
        <v>0</v>
      </c>
      <c r="H21" s="323"/>
      <c r="I21" s="324">
        <f>SUM(I18:I20)</f>
        <v>0</v>
      </c>
      <c r="J21" s="323"/>
      <c r="K21" s="324">
        <f>SUM(K18:K20)</f>
        <v>0</v>
      </c>
      <c r="O21" s="292">
        <v>4</v>
      </c>
      <c r="BA21" s="325">
        <f>SUM(BA18:BA20)</f>
        <v>0</v>
      </c>
      <c r="BB21" s="325">
        <f>SUM(BB18:BB20)</f>
        <v>0</v>
      </c>
      <c r="BC21" s="325">
        <f>SUM(BC18:BC20)</f>
        <v>0</v>
      </c>
      <c r="BD21" s="325">
        <f>SUM(BD18:BD20)</f>
        <v>0</v>
      </c>
      <c r="BE21" s="325">
        <f>SUM(BE18:BE20)</f>
        <v>0</v>
      </c>
    </row>
    <row r="22" spans="1:80">
      <c r="A22" s="282" t="s">
        <v>97</v>
      </c>
      <c r="B22" s="283" t="s">
        <v>216</v>
      </c>
      <c r="C22" s="284" t="s">
        <v>217</v>
      </c>
      <c r="D22" s="285"/>
      <c r="E22" s="286"/>
      <c r="F22" s="286"/>
      <c r="G22" s="287"/>
      <c r="H22" s="288"/>
      <c r="I22" s="289"/>
      <c r="J22" s="290"/>
      <c r="K22" s="291"/>
      <c r="O22" s="292">
        <v>1</v>
      </c>
    </row>
    <row r="23" spans="1:80">
      <c r="A23" s="293">
        <v>7</v>
      </c>
      <c r="B23" s="294" t="s">
        <v>227</v>
      </c>
      <c r="C23" s="295" t="s">
        <v>228</v>
      </c>
      <c r="D23" s="296" t="s">
        <v>109</v>
      </c>
      <c r="E23" s="297">
        <v>22.885100000000001</v>
      </c>
      <c r="F23" s="297">
        <v>0</v>
      </c>
      <c r="G23" s="298">
        <f>E23*F23</f>
        <v>0</v>
      </c>
      <c r="H23" s="299">
        <v>0</v>
      </c>
      <c r="I23" s="300">
        <f>E23*H23</f>
        <v>0</v>
      </c>
      <c r="J23" s="299">
        <v>0</v>
      </c>
      <c r="K23" s="300">
        <f>E23*J23</f>
        <v>0</v>
      </c>
      <c r="O23" s="292">
        <v>2</v>
      </c>
      <c r="AA23" s="261">
        <v>1</v>
      </c>
      <c r="AB23" s="261">
        <v>1</v>
      </c>
      <c r="AC23" s="261">
        <v>1</v>
      </c>
      <c r="AZ23" s="261">
        <v>1</v>
      </c>
      <c r="BA23" s="261">
        <f>IF(AZ23=1,G23,0)</f>
        <v>0</v>
      </c>
      <c r="BB23" s="261">
        <f>IF(AZ23=2,G23,0)</f>
        <v>0</v>
      </c>
      <c r="BC23" s="261">
        <f>IF(AZ23=3,G23,0)</f>
        <v>0</v>
      </c>
      <c r="BD23" s="261">
        <f>IF(AZ23=4,G23,0)</f>
        <v>0</v>
      </c>
      <c r="BE23" s="261">
        <f>IF(AZ23=5,G23,0)</f>
        <v>0</v>
      </c>
      <c r="CA23" s="292">
        <v>1</v>
      </c>
      <c r="CB23" s="292">
        <v>1</v>
      </c>
    </row>
    <row r="24" spans="1:80">
      <c r="A24" s="301"/>
      <c r="B24" s="302"/>
      <c r="C24" s="303"/>
      <c r="D24" s="304"/>
      <c r="E24" s="304"/>
      <c r="F24" s="304"/>
      <c r="G24" s="305"/>
      <c r="I24" s="306"/>
      <c r="K24" s="306"/>
      <c r="L24" s="307"/>
      <c r="O24" s="292">
        <v>3</v>
      </c>
    </row>
    <row r="25" spans="1:80">
      <c r="A25" s="301"/>
      <c r="B25" s="308"/>
      <c r="C25" s="337" t="s">
        <v>229</v>
      </c>
      <c r="D25" s="310"/>
      <c r="E25" s="336">
        <v>0</v>
      </c>
      <c r="F25" s="312"/>
      <c r="G25" s="313"/>
      <c r="H25" s="314"/>
      <c r="I25" s="306"/>
      <c r="J25" s="315"/>
      <c r="K25" s="306"/>
      <c r="M25" s="307" t="s">
        <v>229</v>
      </c>
      <c r="O25" s="292"/>
    </row>
    <row r="26" spans="1:80">
      <c r="A26" s="301"/>
      <c r="B26" s="308"/>
      <c r="C26" s="337" t="s">
        <v>959</v>
      </c>
      <c r="D26" s="310"/>
      <c r="E26" s="336">
        <v>51.295200000000001</v>
      </c>
      <c r="F26" s="312"/>
      <c r="G26" s="313"/>
      <c r="H26" s="314"/>
      <c r="I26" s="306"/>
      <c r="J26" s="315"/>
      <c r="K26" s="306"/>
      <c r="M26" s="307" t="s">
        <v>959</v>
      </c>
      <c r="O26" s="292"/>
    </row>
    <row r="27" spans="1:80">
      <c r="A27" s="301"/>
      <c r="B27" s="308"/>
      <c r="C27" s="337" t="s">
        <v>960</v>
      </c>
      <c r="D27" s="310"/>
      <c r="E27" s="336">
        <v>-2.3250000000000002</v>
      </c>
      <c r="F27" s="312"/>
      <c r="G27" s="313"/>
      <c r="H27" s="314"/>
      <c r="I27" s="306"/>
      <c r="J27" s="315"/>
      <c r="K27" s="306"/>
      <c r="M27" s="307" t="s">
        <v>960</v>
      </c>
      <c r="O27" s="292"/>
    </row>
    <row r="28" spans="1:80">
      <c r="A28" s="301"/>
      <c r="B28" s="308"/>
      <c r="C28" s="337" t="s">
        <v>961</v>
      </c>
      <c r="D28" s="310"/>
      <c r="E28" s="336">
        <v>-3.2</v>
      </c>
      <c r="F28" s="312"/>
      <c r="G28" s="313"/>
      <c r="H28" s="314"/>
      <c r="I28" s="306"/>
      <c r="J28" s="315"/>
      <c r="K28" s="306"/>
      <c r="M28" s="307" t="s">
        <v>961</v>
      </c>
      <c r="O28" s="292"/>
    </row>
    <row r="29" spans="1:80">
      <c r="A29" s="301"/>
      <c r="B29" s="308"/>
      <c r="C29" s="337" t="s">
        <v>235</v>
      </c>
      <c r="D29" s="310"/>
      <c r="E29" s="336">
        <v>45.770199999999996</v>
      </c>
      <c r="F29" s="312"/>
      <c r="G29" s="313"/>
      <c r="H29" s="314"/>
      <c r="I29" s="306"/>
      <c r="J29" s="315"/>
      <c r="K29" s="306"/>
      <c r="M29" s="307" t="s">
        <v>235</v>
      </c>
      <c r="O29" s="292"/>
    </row>
    <row r="30" spans="1:80">
      <c r="A30" s="301"/>
      <c r="B30" s="308"/>
      <c r="C30" s="309" t="s">
        <v>962</v>
      </c>
      <c r="D30" s="310"/>
      <c r="E30" s="311">
        <v>22.885100000000001</v>
      </c>
      <c r="F30" s="312"/>
      <c r="G30" s="313"/>
      <c r="H30" s="314"/>
      <c r="I30" s="306"/>
      <c r="J30" s="315"/>
      <c r="K30" s="306"/>
      <c r="M30" s="307" t="s">
        <v>962</v>
      </c>
      <c r="O30" s="292"/>
    </row>
    <row r="31" spans="1:80">
      <c r="A31" s="293">
        <v>8</v>
      </c>
      <c r="B31" s="294" t="s">
        <v>237</v>
      </c>
      <c r="C31" s="295" t="s">
        <v>238</v>
      </c>
      <c r="D31" s="296" t="s">
        <v>109</v>
      </c>
      <c r="E31" s="297">
        <v>18.3081</v>
      </c>
      <c r="F31" s="297">
        <v>0</v>
      </c>
      <c r="G31" s="298">
        <f>E31*F31</f>
        <v>0</v>
      </c>
      <c r="H31" s="299">
        <v>0</v>
      </c>
      <c r="I31" s="300">
        <f>E31*H31</f>
        <v>0</v>
      </c>
      <c r="J31" s="299">
        <v>0</v>
      </c>
      <c r="K31" s="300">
        <f>E31*J31</f>
        <v>0</v>
      </c>
      <c r="O31" s="292">
        <v>2</v>
      </c>
      <c r="AA31" s="261">
        <v>1</v>
      </c>
      <c r="AB31" s="261">
        <v>1</v>
      </c>
      <c r="AC31" s="261">
        <v>1</v>
      </c>
      <c r="AZ31" s="261">
        <v>1</v>
      </c>
      <c r="BA31" s="261">
        <f>IF(AZ31=1,G31,0)</f>
        <v>0</v>
      </c>
      <c r="BB31" s="261">
        <f>IF(AZ31=2,G31,0)</f>
        <v>0</v>
      </c>
      <c r="BC31" s="261">
        <f>IF(AZ31=3,G31,0)</f>
        <v>0</v>
      </c>
      <c r="BD31" s="261">
        <f>IF(AZ31=4,G31,0)</f>
        <v>0</v>
      </c>
      <c r="BE31" s="261">
        <f>IF(AZ31=5,G31,0)</f>
        <v>0</v>
      </c>
      <c r="CA31" s="292">
        <v>1</v>
      </c>
      <c r="CB31" s="292">
        <v>1</v>
      </c>
    </row>
    <row r="32" spans="1:80">
      <c r="A32" s="301"/>
      <c r="B32" s="302"/>
      <c r="C32" s="303" t="s">
        <v>239</v>
      </c>
      <c r="D32" s="304"/>
      <c r="E32" s="304"/>
      <c r="F32" s="304"/>
      <c r="G32" s="305"/>
      <c r="I32" s="306"/>
      <c r="K32" s="306"/>
      <c r="L32" s="307" t="s">
        <v>239</v>
      </c>
      <c r="O32" s="292">
        <v>3</v>
      </c>
    </row>
    <row r="33" spans="1:80">
      <c r="A33" s="301"/>
      <c r="B33" s="302"/>
      <c r="C33" s="303" t="s">
        <v>240</v>
      </c>
      <c r="D33" s="304"/>
      <c r="E33" s="304"/>
      <c r="F33" s="304"/>
      <c r="G33" s="305"/>
      <c r="I33" s="306"/>
      <c r="K33" s="306"/>
      <c r="L33" s="307" t="s">
        <v>240</v>
      </c>
      <c r="O33" s="292">
        <v>3</v>
      </c>
    </row>
    <row r="34" spans="1:80">
      <c r="A34" s="301"/>
      <c r="B34" s="302"/>
      <c r="C34" s="303" t="s">
        <v>241</v>
      </c>
      <c r="D34" s="304"/>
      <c r="E34" s="304"/>
      <c r="F34" s="304"/>
      <c r="G34" s="305"/>
      <c r="I34" s="306"/>
      <c r="K34" s="306"/>
      <c r="L34" s="307" t="s">
        <v>241</v>
      </c>
      <c r="O34" s="292">
        <v>3</v>
      </c>
    </row>
    <row r="35" spans="1:80">
      <c r="A35" s="301"/>
      <c r="B35" s="302"/>
      <c r="C35" s="303"/>
      <c r="D35" s="304"/>
      <c r="E35" s="304"/>
      <c r="F35" s="304"/>
      <c r="G35" s="305"/>
      <c r="I35" s="306"/>
      <c r="K35" s="306"/>
      <c r="L35" s="307"/>
      <c r="O35" s="292">
        <v>3</v>
      </c>
    </row>
    <row r="36" spans="1:80">
      <c r="A36" s="301"/>
      <c r="B36" s="308"/>
      <c r="C36" s="337" t="s">
        <v>229</v>
      </c>
      <c r="D36" s="310"/>
      <c r="E36" s="336">
        <v>0</v>
      </c>
      <c r="F36" s="312"/>
      <c r="G36" s="313"/>
      <c r="H36" s="314"/>
      <c r="I36" s="306"/>
      <c r="J36" s="315"/>
      <c r="K36" s="306"/>
      <c r="M36" s="307" t="s">
        <v>229</v>
      </c>
      <c r="O36" s="292"/>
    </row>
    <row r="37" spans="1:80">
      <c r="A37" s="301"/>
      <c r="B37" s="308"/>
      <c r="C37" s="337" t="s">
        <v>959</v>
      </c>
      <c r="D37" s="310"/>
      <c r="E37" s="336">
        <v>51.295200000000001</v>
      </c>
      <c r="F37" s="312"/>
      <c r="G37" s="313"/>
      <c r="H37" s="314"/>
      <c r="I37" s="306"/>
      <c r="J37" s="315"/>
      <c r="K37" s="306"/>
      <c r="M37" s="307" t="s">
        <v>959</v>
      </c>
      <c r="O37" s="292"/>
    </row>
    <row r="38" spans="1:80">
      <c r="A38" s="301"/>
      <c r="B38" s="308"/>
      <c r="C38" s="337" t="s">
        <v>960</v>
      </c>
      <c r="D38" s="310"/>
      <c r="E38" s="336">
        <v>-2.3250000000000002</v>
      </c>
      <c r="F38" s="312"/>
      <c r="G38" s="313"/>
      <c r="H38" s="314"/>
      <c r="I38" s="306"/>
      <c r="J38" s="315"/>
      <c r="K38" s="306"/>
      <c r="M38" s="307" t="s">
        <v>960</v>
      </c>
      <c r="O38" s="292"/>
    </row>
    <row r="39" spans="1:80">
      <c r="A39" s="301"/>
      <c r="B39" s="308"/>
      <c r="C39" s="337" t="s">
        <v>961</v>
      </c>
      <c r="D39" s="310"/>
      <c r="E39" s="336">
        <v>-3.2</v>
      </c>
      <c r="F39" s="312"/>
      <c r="G39" s="313"/>
      <c r="H39" s="314"/>
      <c r="I39" s="306"/>
      <c r="J39" s="315"/>
      <c r="K39" s="306"/>
      <c r="M39" s="307" t="s">
        <v>961</v>
      </c>
      <c r="O39" s="292"/>
    </row>
    <row r="40" spans="1:80">
      <c r="A40" s="301"/>
      <c r="B40" s="308"/>
      <c r="C40" s="337" t="s">
        <v>235</v>
      </c>
      <c r="D40" s="310"/>
      <c r="E40" s="336">
        <v>45.770199999999996</v>
      </c>
      <c r="F40" s="312"/>
      <c r="G40" s="313"/>
      <c r="H40" s="314"/>
      <c r="I40" s="306"/>
      <c r="J40" s="315"/>
      <c r="K40" s="306"/>
      <c r="M40" s="307" t="s">
        <v>235</v>
      </c>
      <c r="O40" s="292"/>
    </row>
    <row r="41" spans="1:80">
      <c r="A41" s="301"/>
      <c r="B41" s="308"/>
      <c r="C41" s="309" t="s">
        <v>963</v>
      </c>
      <c r="D41" s="310"/>
      <c r="E41" s="311">
        <v>18.3081</v>
      </c>
      <c r="F41" s="312"/>
      <c r="G41" s="313"/>
      <c r="H41" s="314"/>
      <c r="I41" s="306"/>
      <c r="J41" s="315"/>
      <c r="K41" s="306"/>
      <c r="M41" s="307" t="s">
        <v>963</v>
      </c>
      <c r="O41" s="292"/>
    </row>
    <row r="42" spans="1:80">
      <c r="A42" s="293">
        <v>9</v>
      </c>
      <c r="B42" s="294" t="s">
        <v>243</v>
      </c>
      <c r="C42" s="295" t="s">
        <v>244</v>
      </c>
      <c r="D42" s="296" t="s">
        <v>109</v>
      </c>
      <c r="E42" s="297">
        <v>18.3081</v>
      </c>
      <c r="F42" s="297">
        <v>0</v>
      </c>
      <c r="G42" s="298">
        <f>E42*F42</f>
        <v>0</v>
      </c>
      <c r="H42" s="299">
        <v>0</v>
      </c>
      <c r="I42" s="300">
        <f>E42*H42</f>
        <v>0</v>
      </c>
      <c r="J42" s="299">
        <v>0</v>
      </c>
      <c r="K42" s="300">
        <f>E42*J42</f>
        <v>0</v>
      </c>
      <c r="O42" s="292">
        <v>2</v>
      </c>
      <c r="AA42" s="261">
        <v>1</v>
      </c>
      <c r="AB42" s="261">
        <v>1</v>
      </c>
      <c r="AC42" s="261">
        <v>1</v>
      </c>
      <c r="AZ42" s="261">
        <v>1</v>
      </c>
      <c r="BA42" s="261">
        <f>IF(AZ42=1,G42,0)</f>
        <v>0</v>
      </c>
      <c r="BB42" s="261">
        <f>IF(AZ42=2,G42,0)</f>
        <v>0</v>
      </c>
      <c r="BC42" s="261">
        <f>IF(AZ42=3,G42,0)</f>
        <v>0</v>
      </c>
      <c r="BD42" s="261">
        <f>IF(AZ42=4,G42,0)</f>
        <v>0</v>
      </c>
      <c r="BE42" s="261">
        <f>IF(AZ42=5,G42,0)</f>
        <v>0</v>
      </c>
      <c r="CA42" s="292">
        <v>1</v>
      </c>
      <c r="CB42" s="292">
        <v>1</v>
      </c>
    </row>
    <row r="43" spans="1:80">
      <c r="A43" s="293">
        <v>10</v>
      </c>
      <c r="B43" s="294" t="s">
        <v>245</v>
      </c>
      <c r="C43" s="295" t="s">
        <v>246</v>
      </c>
      <c r="D43" s="296" t="s">
        <v>109</v>
      </c>
      <c r="E43" s="297">
        <v>4.577</v>
      </c>
      <c r="F43" s="297">
        <v>0</v>
      </c>
      <c r="G43" s="298">
        <f>E43*F43</f>
        <v>0</v>
      </c>
      <c r="H43" s="299">
        <v>0</v>
      </c>
      <c r="I43" s="300">
        <f>E43*H43</f>
        <v>0</v>
      </c>
      <c r="J43" s="299">
        <v>0</v>
      </c>
      <c r="K43" s="300">
        <f>E43*J43</f>
        <v>0</v>
      </c>
      <c r="O43" s="292">
        <v>2</v>
      </c>
      <c r="AA43" s="261">
        <v>1</v>
      </c>
      <c r="AB43" s="261">
        <v>0</v>
      </c>
      <c r="AC43" s="261">
        <v>0</v>
      </c>
      <c r="AZ43" s="261">
        <v>1</v>
      </c>
      <c r="BA43" s="261">
        <f>IF(AZ43=1,G43,0)</f>
        <v>0</v>
      </c>
      <c r="BB43" s="261">
        <f>IF(AZ43=2,G43,0)</f>
        <v>0</v>
      </c>
      <c r="BC43" s="261">
        <f>IF(AZ43=3,G43,0)</f>
        <v>0</v>
      </c>
      <c r="BD43" s="261">
        <f>IF(AZ43=4,G43,0)</f>
        <v>0</v>
      </c>
      <c r="BE43" s="261">
        <f>IF(AZ43=5,G43,0)</f>
        <v>0</v>
      </c>
      <c r="CA43" s="292">
        <v>1</v>
      </c>
      <c r="CB43" s="292">
        <v>0</v>
      </c>
    </row>
    <row r="44" spans="1:80">
      <c r="A44" s="301"/>
      <c r="B44" s="308"/>
      <c r="C44" s="337" t="s">
        <v>229</v>
      </c>
      <c r="D44" s="310"/>
      <c r="E44" s="336">
        <v>0</v>
      </c>
      <c r="F44" s="312"/>
      <c r="G44" s="313"/>
      <c r="H44" s="314"/>
      <c r="I44" s="306"/>
      <c r="J44" s="315"/>
      <c r="K44" s="306"/>
      <c r="M44" s="307" t="s">
        <v>229</v>
      </c>
      <c r="O44" s="292"/>
    </row>
    <row r="45" spans="1:80">
      <c r="A45" s="301"/>
      <c r="B45" s="308"/>
      <c r="C45" s="337" t="s">
        <v>959</v>
      </c>
      <c r="D45" s="310"/>
      <c r="E45" s="336">
        <v>51.295200000000001</v>
      </c>
      <c r="F45" s="312"/>
      <c r="G45" s="313"/>
      <c r="H45" s="314"/>
      <c r="I45" s="306"/>
      <c r="J45" s="315"/>
      <c r="K45" s="306"/>
      <c r="M45" s="307" t="s">
        <v>959</v>
      </c>
      <c r="O45" s="292"/>
    </row>
    <row r="46" spans="1:80">
      <c r="A46" s="301"/>
      <c r="B46" s="308"/>
      <c r="C46" s="337" t="s">
        <v>960</v>
      </c>
      <c r="D46" s="310"/>
      <c r="E46" s="336">
        <v>-2.3250000000000002</v>
      </c>
      <c r="F46" s="312"/>
      <c r="G46" s="313"/>
      <c r="H46" s="314"/>
      <c r="I46" s="306"/>
      <c r="J46" s="315"/>
      <c r="K46" s="306"/>
      <c r="M46" s="307" t="s">
        <v>960</v>
      </c>
      <c r="O46" s="292"/>
    </row>
    <row r="47" spans="1:80">
      <c r="A47" s="301"/>
      <c r="B47" s="308"/>
      <c r="C47" s="337" t="s">
        <v>961</v>
      </c>
      <c r="D47" s="310"/>
      <c r="E47" s="336">
        <v>-3.2</v>
      </c>
      <c r="F47" s="312"/>
      <c r="G47" s="313"/>
      <c r="H47" s="314"/>
      <c r="I47" s="306"/>
      <c r="J47" s="315"/>
      <c r="K47" s="306"/>
      <c r="M47" s="307" t="s">
        <v>961</v>
      </c>
      <c r="O47" s="292"/>
    </row>
    <row r="48" spans="1:80">
      <c r="A48" s="301"/>
      <c r="B48" s="308"/>
      <c r="C48" s="337" t="s">
        <v>235</v>
      </c>
      <c r="D48" s="310"/>
      <c r="E48" s="336">
        <v>45.770199999999996</v>
      </c>
      <c r="F48" s="312"/>
      <c r="G48" s="313"/>
      <c r="H48" s="314"/>
      <c r="I48" s="306"/>
      <c r="J48" s="315"/>
      <c r="K48" s="306"/>
      <c r="M48" s="307" t="s">
        <v>235</v>
      </c>
      <c r="O48" s="292"/>
    </row>
    <row r="49" spans="1:80">
      <c r="A49" s="301"/>
      <c r="B49" s="308"/>
      <c r="C49" s="309" t="s">
        <v>964</v>
      </c>
      <c r="D49" s="310"/>
      <c r="E49" s="311">
        <v>4.577</v>
      </c>
      <c r="F49" s="312"/>
      <c r="G49" s="313"/>
      <c r="H49" s="314"/>
      <c r="I49" s="306"/>
      <c r="J49" s="315"/>
      <c r="K49" s="306"/>
      <c r="M49" s="307" t="s">
        <v>964</v>
      </c>
      <c r="O49" s="292"/>
    </row>
    <row r="50" spans="1:80">
      <c r="A50" s="293">
        <v>11</v>
      </c>
      <c r="B50" s="294" t="s">
        <v>248</v>
      </c>
      <c r="C50" s="295" t="s">
        <v>249</v>
      </c>
      <c r="D50" s="296" t="s">
        <v>109</v>
      </c>
      <c r="E50" s="297">
        <v>4.577</v>
      </c>
      <c r="F50" s="297">
        <v>0</v>
      </c>
      <c r="G50" s="298">
        <f>E50*F50</f>
        <v>0</v>
      </c>
      <c r="H50" s="299">
        <v>0</v>
      </c>
      <c r="I50" s="300">
        <f>E50*H50</f>
        <v>0</v>
      </c>
      <c r="J50" s="299">
        <v>0</v>
      </c>
      <c r="K50" s="300">
        <f>E50*J50</f>
        <v>0</v>
      </c>
      <c r="O50" s="292">
        <v>2</v>
      </c>
      <c r="AA50" s="261">
        <v>1</v>
      </c>
      <c r="AB50" s="261">
        <v>1</v>
      </c>
      <c r="AC50" s="261">
        <v>1</v>
      </c>
      <c r="AZ50" s="261">
        <v>1</v>
      </c>
      <c r="BA50" s="261">
        <f>IF(AZ50=1,G50,0)</f>
        <v>0</v>
      </c>
      <c r="BB50" s="261">
        <f>IF(AZ50=2,G50,0)</f>
        <v>0</v>
      </c>
      <c r="BC50" s="261">
        <f>IF(AZ50=3,G50,0)</f>
        <v>0</v>
      </c>
      <c r="BD50" s="261">
        <f>IF(AZ50=4,G50,0)</f>
        <v>0</v>
      </c>
      <c r="BE50" s="261">
        <f>IF(AZ50=5,G50,0)</f>
        <v>0</v>
      </c>
      <c r="CA50" s="292">
        <v>1</v>
      </c>
      <c r="CB50" s="292">
        <v>1</v>
      </c>
    </row>
    <row r="51" spans="1:80">
      <c r="A51" s="316"/>
      <c r="B51" s="317" t="s">
        <v>99</v>
      </c>
      <c r="C51" s="318" t="s">
        <v>218</v>
      </c>
      <c r="D51" s="319"/>
      <c r="E51" s="320"/>
      <c r="F51" s="321"/>
      <c r="G51" s="322">
        <f>SUM(G22:G50)</f>
        <v>0</v>
      </c>
      <c r="H51" s="323"/>
      <c r="I51" s="324">
        <f>SUM(I22:I50)</f>
        <v>0</v>
      </c>
      <c r="J51" s="323"/>
      <c r="K51" s="324">
        <f>SUM(K22:K50)</f>
        <v>0</v>
      </c>
      <c r="O51" s="292">
        <v>4</v>
      </c>
      <c r="BA51" s="325">
        <f>SUM(BA22:BA50)</f>
        <v>0</v>
      </c>
      <c r="BB51" s="325">
        <f>SUM(BB22:BB50)</f>
        <v>0</v>
      </c>
      <c r="BC51" s="325">
        <f>SUM(BC22:BC50)</f>
        <v>0</v>
      </c>
      <c r="BD51" s="325">
        <f>SUM(BD22:BD50)</f>
        <v>0</v>
      </c>
      <c r="BE51" s="325">
        <f>SUM(BE22:BE50)</f>
        <v>0</v>
      </c>
    </row>
    <row r="52" spans="1:80">
      <c r="A52" s="282" t="s">
        <v>97</v>
      </c>
      <c r="B52" s="283" t="s">
        <v>253</v>
      </c>
      <c r="C52" s="284" t="s">
        <v>254</v>
      </c>
      <c r="D52" s="285"/>
      <c r="E52" s="286"/>
      <c r="F52" s="286"/>
      <c r="G52" s="287"/>
      <c r="H52" s="288"/>
      <c r="I52" s="289"/>
      <c r="J52" s="290"/>
      <c r="K52" s="291"/>
      <c r="O52" s="292">
        <v>1</v>
      </c>
    </row>
    <row r="53" spans="1:80">
      <c r="A53" s="293">
        <v>12</v>
      </c>
      <c r="B53" s="294" t="s">
        <v>256</v>
      </c>
      <c r="C53" s="295" t="s">
        <v>257</v>
      </c>
      <c r="D53" s="296" t="s">
        <v>109</v>
      </c>
      <c r="E53" s="297">
        <v>51.295200000000001</v>
      </c>
      <c r="F53" s="297">
        <v>0</v>
      </c>
      <c r="G53" s="298">
        <f>E53*F53</f>
        <v>0</v>
      </c>
      <c r="H53" s="299">
        <v>0</v>
      </c>
      <c r="I53" s="300">
        <f>E53*H53</f>
        <v>0</v>
      </c>
      <c r="J53" s="299">
        <v>0</v>
      </c>
      <c r="K53" s="300">
        <f>E53*J53</f>
        <v>0</v>
      </c>
      <c r="O53" s="292">
        <v>2</v>
      </c>
      <c r="AA53" s="261">
        <v>1</v>
      </c>
      <c r="AB53" s="261">
        <v>1</v>
      </c>
      <c r="AC53" s="261">
        <v>1</v>
      </c>
      <c r="AZ53" s="261">
        <v>1</v>
      </c>
      <c r="BA53" s="261">
        <f>IF(AZ53=1,G53,0)</f>
        <v>0</v>
      </c>
      <c r="BB53" s="261">
        <f>IF(AZ53=2,G53,0)</f>
        <v>0</v>
      </c>
      <c r="BC53" s="261">
        <f>IF(AZ53=3,G53,0)</f>
        <v>0</v>
      </c>
      <c r="BD53" s="261">
        <f>IF(AZ53=4,G53,0)</f>
        <v>0</v>
      </c>
      <c r="BE53" s="261">
        <f>IF(AZ53=5,G53,0)</f>
        <v>0</v>
      </c>
      <c r="CA53" s="292">
        <v>1</v>
      </c>
      <c r="CB53" s="292">
        <v>1</v>
      </c>
    </row>
    <row r="54" spans="1:80">
      <c r="A54" s="301"/>
      <c r="B54" s="308"/>
      <c r="C54" s="309" t="s">
        <v>959</v>
      </c>
      <c r="D54" s="310"/>
      <c r="E54" s="311">
        <v>51.295200000000001</v>
      </c>
      <c r="F54" s="312"/>
      <c r="G54" s="313"/>
      <c r="H54" s="314"/>
      <c r="I54" s="306"/>
      <c r="J54" s="315"/>
      <c r="K54" s="306"/>
      <c r="M54" s="307" t="s">
        <v>959</v>
      </c>
      <c r="O54" s="292"/>
    </row>
    <row r="55" spans="1:80">
      <c r="A55" s="293">
        <v>13</v>
      </c>
      <c r="B55" s="294" t="s">
        <v>258</v>
      </c>
      <c r="C55" s="295" t="s">
        <v>259</v>
      </c>
      <c r="D55" s="296" t="s">
        <v>109</v>
      </c>
      <c r="E55" s="297">
        <v>45.770200000000003</v>
      </c>
      <c r="F55" s="297">
        <v>0</v>
      </c>
      <c r="G55" s="298">
        <f>E55*F55</f>
        <v>0</v>
      </c>
      <c r="H55" s="299">
        <v>0</v>
      </c>
      <c r="I55" s="300">
        <f>E55*H55</f>
        <v>0</v>
      </c>
      <c r="J55" s="299">
        <v>0</v>
      </c>
      <c r="K55" s="300">
        <f>E55*J55</f>
        <v>0</v>
      </c>
      <c r="O55" s="292">
        <v>2</v>
      </c>
      <c r="AA55" s="261">
        <v>1</v>
      </c>
      <c r="AB55" s="261">
        <v>1</v>
      </c>
      <c r="AC55" s="261">
        <v>1</v>
      </c>
      <c r="AZ55" s="261">
        <v>1</v>
      </c>
      <c r="BA55" s="261">
        <f>IF(AZ55=1,G55,0)</f>
        <v>0</v>
      </c>
      <c r="BB55" s="261">
        <f>IF(AZ55=2,G55,0)</f>
        <v>0</v>
      </c>
      <c r="BC55" s="261">
        <f>IF(AZ55=3,G55,0)</f>
        <v>0</v>
      </c>
      <c r="BD55" s="261">
        <f>IF(AZ55=4,G55,0)</f>
        <v>0</v>
      </c>
      <c r="BE55" s="261">
        <f>IF(AZ55=5,G55,0)</f>
        <v>0</v>
      </c>
      <c r="CA55" s="292">
        <v>1</v>
      </c>
      <c r="CB55" s="292">
        <v>1</v>
      </c>
    </row>
    <row r="56" spans="1:80">
      <c r="A56" s="301"/>
      <c r="B56" s="308"/>
      <c r="C56" s="309" t="s">
        <v>959</v>
      </c>
      <c r="D56" s="310"/>
      <c r="E56" s="311">
        <v>51.295200000000001</v>
      </c>
      <c r="F56" s="312"/>
      <c r="G56" s="313"/>
      <c r="H56" s="314"/>
      <c r="I56" s="306"/>
      <c r="J56" s="315"/>
      <c r="K56" s="306"/>
      <c r="M56" s="307" t="s">
        <v>959</v>
      </c>
      <c r="O56" s="292"/>
    </row>
    <row r="57" spans="1:80">
      <c r="A57" s="301"/>
      <c r="B57" s="308"/>
      <c r="C57" s="309" t="s">
        <v>960</v>
      </c>
      <c r="D57" s="310"/>
      <c r="E57" s="311">
        <v>-2.3250000000000002</v>
      </c>
      <c r="F57" s="312"/>
      <c r="G57" s="313"/>
      <c r="H57" s="314"/>
      <c r="I57" s="306"/>
      <c r="J57" s="315"/>
      <c r="K57" s="306"/>
      <c r="M57" s="307" t="s">
        <v>960</v>
      </c>
      <c r="O57" s="292"/>
    </row>
    <row r="58" spans="1:80">
      <c r="A58" s="301"/>
      <c r="B58" s="308"/>
      <c r="C58" s="309" t="s">
        <v>961</v>
      </c>
      <c r="D58" s="310"/>
      <c r="E58" s="311">
        <v>-3.2</v>
      </c>
      <c r="F58" s="312"/>
      <c r="G58" s="313"/>
      <c r="H58" s="314"/>
      <c r="I58" s="306"/>
      <c r="J58" s="315"/>
      <c r="K58" s="306"/>
      <c r="M58" s="307" t="s">
        <v>961</v>
      </c>
      <c r="O58" s="292"/>
    </row>
    <row r="59" spans="1:80">
      <c r="A59" s="316"/>
      <c r="B59" s="317" t="s">
        <v>99</v>
      </c>
      <c r="C59" s="318" t="s">
        <v>255</v>
      </c>
      <c r="D59" s="319"/>
      <c r="E59" s="320"/>
      <c r="F59" s="321"/>
      <c r="G59" s="322">
        <f>SUM(G52:G58)</f>
        <v>0</v>
      </c>
      <c r="H59" s="323"/>
      <c r="I59" s="324">
        <f>SUM(I52:I58)</f>
        <v>0</v>
      </c>
      <c r="J59" s="323"/>
      <c r="K59" s="324">
        <f>SUM(K52:K58)</f>
        <v>0</v>
      </c>
      <c r="O59" s="292">
        <v>4</v>
      </c>
      <c r="BA59" s="325">
        <f>SUM(BA52:BA58)</f>
        <v>0</v>
      </c>
      <c r="BB59" s="325">
        <f>SUM(BB52:BB58)</f>
        <v>0</v>
      </c>
      <c r="BC59" s="325">
        <f>SUM(BC52:BC58)</f>
        <v>0</v>
      </c>
      <c r="BD59" s="325">
        <f>SUM(BD52:BD58)</f>
        <v>0</v>
      </c>
      <c r="BE59" s="325">
        <f>SUM(BE52:BE58)</f>
        <v>0</v>
      </c>
    </row>
    <row r="60" spans="1:80">
      <c r="A60" s="282" t="s">
        <v>97</v>
      </c>
      <c r="B60" s="283" t="s">
        <v>264</v>
      </c>
      <c r="C60" s="284" t="s">
        <v>265</v>
      </c>
      <c r="D60" s="285"/>
      <c r="E60" s="286"/>
      <c r="F60" s="286"/>
      <c r="G60" s="287"/>
      <c r="H60" s="288"/>
      <c r="I60" s="289"/>
      <c r="J60" s="290"/>
      <c r="K60" s="291"/>
      <c r="O60" s="292">
        <v>1</v>
      </c>
    </row>
    <row r="61" spans="1:80">
      <c r="A61" s="293">
        <v>14</v>
      </c>
      <c r="B61" s="294" t="s">
        <v>267</v>
      </c>
      <c r="C61" s="295" t="s">
        <v>268</v>
      </c>
      <c r="D61" s="296" t="s">
        <v>109</v>
      </c>
      <c r="E61" s="297">
        <v>45.770200000000003</v>
      </c>
      <c r="F61" s="297">
        <v>0</v>
      </c>
      <c r="G61" s="298">
        <f>E61*F61</f>
        <v>0</v>
      </c>
      <c r="H61" s="299">
        <v>0</v>
      </c>
      <c r="I61" s="300">
        <f>E61*H61</f>
        <v>0</v>
      </c>
      <c r="J61" s="299">
        <v>0</v>
      </c>
      <c r="K61" s="300">
        <f>E61*J61</f>
        <v>0</v>
      </c>
      <c r="O61" s="292">
        <v>2</v>
      </c>
      <c r="AA61" s="261">
        <v>1</v>
      </c>
      <c r="AB61" s="261">
        <v>1</v>
      </c>
      <c r="AC61" s="261">
        <v>1</v>
      </c>
      <c r="AZ61" s="261">
        <v>1</v>
      </c>
      <c r="BA61" s="261">
        <f>IF(AZ61=1,G61,0)</f>
        <v>0</v>
      </c>
      <c r="BB61" s="261">
        <f>IF(AZ61=2,G61,0)</f>
        <v>0</v>
      </c>
      <c r="BC61" s="261">
        <f>IF(AZ61=3,G61,0)</f>
        <v>0</v>
      </c>
      <c r="BD61" s="261">
        <f>IF(AZ61=4,G61,0)</f>
        <v>0</v>
      </c>
      <c r="BE61" s="261">
        <f>IF(AZ61=5,G61,0)</f>
        <v>0</v>
      </c>
      <c r="CA61" s="292">
        <v>1</v>
      </c>
      <c r="CB61" s="292">
        <v>1</v>
      </c>
    </row>
    <row r="62" spans="1:80" ht="22.5">
      <c r="A62" s="293">
        <v>15</v>
      </c>
      <c r="B62" s="294" t="s">
        <v>269</v>
      </c>
      <c r="C62" s="295" t="s">
        <v>270</v>
      </c>
      <c r="D62" s="296" t="s">
        <v>109</v>
      </c>
      <c r="E62" s="297">
        <v>29.679099999999998</v>
      </c>
      <c r="F62" s="297">
        <v>0</v>
      </c>
      <c r="G62" s="298">
        <f>E62*F62</f>
        <v>0</v>
      </c>
      <c r="H62" s="299">
        <v>1.837</v>
      </c>
      <c r="I62" s="300">
        <f>E62*H62</f>
        <v>54.520506699999999</v>
      </c>
      <c r="J62" s="299">
        <v>0</v>
      </c>
      <c r="K62" s="300">
        <f>E62*J62</f>
        <v>0</v>
      </c>
      <c r="O62" s="292">
        <v>2</v>
      </c>
      <c r="AA62" s="261">
        <v>1</v>
      </c>
      <c r="AB62" s="261">
        <v>1</v>
      </c>
      <c r="AC62" s="261">
        <v>1</v>
      </c>
      <c r="AZ62" s="261">
        <v>1</v>
      </c>
      <c r="BA62" s="261">
        <f>IF(AZ62=1,G62,0)</f>
        <v>0</v>
      </c>
      <c r="BB62" s="261">
        <f>IF(AZ62=2,G62,0)</f>
        <v>0</v>
      </c>
      <c r="BC62" s="261">
        <f>IF(AZ62=3,G62,0)</f>
        <v>0</v>
      </c>
      <c r="BD62" s="261">
        <f>IF(AZ62=4,G62,0)</f>
        <v>0</v>
      </c>
      <c r="BE62" s="261">
        <f>IF(AZ62=5,G62,0)</f>
        <v>0</v>
      </c>
      <c r="CA62" s="292">
        <v>1</v>
      </c>
      <c r="CB62" s="292">
        <v>1</v>
      </c>
    </row>
    <row r="63" spans="1:80">
      <c r="A63" s="301"/>
      <c r="B63" s="308"/>
      <c r="C63" s="309" t="s">
        <v>965</v>
      </c>
      <c r="D63" s="310"/>
      <c r="E63" s="311">
        <v>51.295200000000001</v>
      </c>
      <c r="F63" s="312"/>
      <c r="G63" s="313"/>
      <c r="H63" s="314"/>
      <c r="I63" s="306"/>
      <c r="J63" s="315"/>
      <c r="K63" s="306"/>
      <c r="M63" s="307" t="s">
        <v>965</v>
      </c>
      <c r="O63" s="292"/>
    </row>
    <row r="64" spans="1:80">
      <c r="A64" s="301"/>
      <c r="B64" s="308"/>
      <c r="C64" s="309" t="s">
        <v>272</v>
      </c>
      <c r="D64" s="310"/>
      <c r="E64" s="311">
        <v>-8.5015000000000001</v>
      </c>
      <c r="F64" s="312"/>
      <c r="G64" s="313"/>
      <c r="H64" s="314"/>
      <c r="I64" s="306"/>
      <c r="J64" s="315"/>
      <c r="K64" s="306"/>
      <c r="M64" s="307" t="s">
        <v>272</v>
      </c>
      <c r="O64" s="292"/>
    </row>
    <row r="65" spans="1:80">
      <c r="A65" s="301"/>
      <c r="B65" s="308"/>
      <c r="C65" s="309" t="s">
        <v>966</v>
      </c>
      <c r="D65" s="310"/>
      <c r="E65" s="311">
        <v>-2.2715000000000001</v>
      </c>
      <c r="F65" s="312"/>
      <c r="G65" s="313"/>
      <c r="H65" s="314"/>
      <c r="I65" s="306"/>
      <c r="J65" s="315"/>
      <c r="K65" s="306"/>
      <c r="M65" s="307" t="s">
        <v>966</v>
      </c>
      <c r="O65" s="292"/>
    </row>
    <row r="66" spans="1:80">
      <c r="A66" s="301"/>
      <c r="B66" s="308"/>
      <c r="C66" s="309" t="s">
        <v>967</v>
      </c>
      <c r="D66" s="310"/>
      <c r="E66" s="311">
        <v>-2.2715000000000001</v>
      </c>
      <c r="F66" s="312"/>
      <c r="G66" s="313"/>
      <c r="H66" s="314"/>
      <c r="I66" s="306"/>
      <c r="J66" s="315"/>
      <c r="K66" s="306"/>
      <c r="M66" s="307" t="s">
        <v>967</v>
      </c>
      <c r="O66" s="292"/>
    </row>
    <row r="67" spans="1:80">
      <c r="A67" s="301"/>
      <c r="B67" s="308"/>
      <c r="C67" s="309" t="s">
        <v>968</v>
      </c>
      <c r="D67" s="310"/>
      <c r="E67" s="311">
        <v>-2.2715000000000001</v>
      </c>
      <c r="F67" s="312"/>
      <c r="G67" s="313"/>
      <c r="H67" s="314"/>
      <c r="I67" s="306"/>
      <c r="J67" s="315"/>
      <c r="K67" s="306"/>
      <c r="M67" s="307" t="s">
        <v>968</v>
      </c>
      <c r="O67" s="292"/>
    </row>
    <row r="68" spans="1:80">
      <c r="A68" s="301"/>
      <c r="B68" s="308"/>
      <c r="C68" s="309" t="s">
        <v>723</v>
      </c>
      <c r="D68" s="310"/>
      <c r="E68" s="311">
        <v>-5.25</v>
      </c>
      <c r="F68" s="312"/>
      <c r="G68" s="313"/>
      <c r="H68" s="314"/>
      <c r="I68" s="306"/>
      <c r="J68" s="315"/>
      <c r="K68" s="306"/>
      <c r="M68" s="307" t="s">
        <v>723</v>
      </c>
      <c r="O68" s="292"/>
    </row>
    <row r="69" spans="1:80">
      <c r="A69" s="301"/>
      <c r="B69" s="308"/>
      <c r="C69" s="309" t="s">
        <v>969</v>
      </c>
      <c r="D69" s="310"/>
      <c r="E69" s="311">
        <v>-1.05</v>
      </c>
      <c r="F69" s="312"/>
      <c r="G69" s="313"/>
      <c r="H69" s="314"/>
      <c r="I69" s="306"/>
      <c r="J69" s="315"/>
      <c r="K69" s="306"/>
      <c r="M69" s="307" t="s">
        <v>969</v>
      </c>
      <c r="O69" s="292"/>
    </row>
    <row r="70" spans="1:80">
      <c r="A70" s="316"/>
      <c r="B70" s="317" t="s">
        <v>99</v>
      </c>
      <c r="C70" s="318" t="s">
        <v>266</v>
      </c>
      <c r="D70" s="319"/>
      <c r="E70" s="320"/>
      <c r="F70" s="321"/>
      <c r="G70" s="322">
        <f>SUM(G60:G69)</f>
        <v>0</v>
      </c>
      <c r="H70" s="323"/>
      <c r="I70" s="324">
        <f>SUM(I60:I69)</f>
        <v>54.520506699999999</v>
      </c>
      <c r="J70" s="323"/>
      <c r="K70" s="324">
        <f>SUM(K60:K69)</f>
        <v>0</v>
      </c>
      <c r="O70" s="292">
        <v>4</v>
      </c>
      <c r="BA70" s="325">
        <f>SUM(BA60:BA69)</f>
        <v>0</v>
      </c>
      <c r="BB70" s="325">
        <f>SUM(BB60:BB69)</f>
        <v>0</v>
      </c>
      <c r="BC70" s="325">
        <f>SUM(BC60:BC69)</f>
        <v>0</v>
      </c>
      <c r="BD70" s="325">
        <f>SUM(BD60:BD69)</f>
        <v>0</v>
      </c>
      <c r="BE70" s="325">
        <f>SUM(BE60:BE69)</f>
        <v>0</v>
      </c>
    </row>
    <row r="71" spans="1:80">
      <c r="A71" s="282" t="s">
        <v>97</v>
      </c>
      <c r="B71" s="283" t="s">
        <v>277</v>
      </c>
      <c r="C71" s="284" t="s">
        <v>278</v>
      </c>
      <c r="D71" s="285"/>
      <c r="E71" s="286"/>
      <c r="F71" s="286"/>
      <c r="G71" s="287"/>
      <c r="H71" s="288"/>
      <c r="I71" s="289"/>
      <c r="J71" s="290"/>
      <c r="K71" s="291"/>
      <c r="O71" s="292">
        <v>1</v>
      </c>
    </row>
    <row r="72" spans="1:80">
      <c r="A72" s="293">
        <v>16</v>
      </c>
      <c r="B72" s="294" t="s">
        <v>280</v>
      </c>
      <c r="C72" s="295" t="s">
        <v>281</v>
      </c>
      <c r="D72" s="296" t="s">
        <v>176</v>
      </c>
      <c r="E72" s="297">
        <v>7</v>
      </c>
      <c r="F72" s="297">
        <v>0</v>
      </c>
      <c r="G72" s="298">
        <f>E72*F72</f>
        <v>0</v>
      </c>
      <c r="H72" s="299">
        <v>0</v>
      </c>
      <c r="I72" s="300">
        <f>E72*H72</f>
        <v>0</v>
      </c>
      <c r="J72" s="299">
        <v>0</v>
      </c>
      <c r="K72" s="300">
        <f>E72*J72</f>
        <v>0</v>
      </c>
      <c r="O72" s="292">
        <v>2</v>
      </c>
      <c r="AA72" s="261">
        <v>1</v>
      </c>
      <c r="AB72" s="261">
        <v>0</v>
      </c>
      <c r="AC72" s="261">
        <v>0</v>
      </c>
      <c r="AZ72" s="261">
        <v>1</v>
      </c>
      <c r="BA72" s="261">
        <f>IF(AZ72=1,G72,0)</f>
        <v>0</v>
      </c>
      <c r="BB72" s="261">
        <f>IF(AZ72=2,G72,0)</f>
        <v>0</v>
      </c>
      <c r="BC72" s="261">
        <f>IF(AZ72=3,G72,0)</f>
        <v>0</v>
      </c>
      <c r="BD72" s="261">
        <f>IF(AZ72=4,G72,0)</f>
        <v>0</v>
      </c>
      <c r="BE72" s="261">
        <f>IF(AZ72=5,G72,0)</f>
        <v>0</v>
      </c>
      <c r="CA72" s="292">
        <v>1</v>
      </c>
      <c r="CB72" s="292">
        <v>0</v>
      </c>
    </row>
    <row r="73" spans="1:80">
      <c r="A73" s="293">
        <v>17</v>
      </c>
      <c r="B73" s="294" t="s">
        <v>282</v>
      </c>
      <c r="C73" s="295" t="s">
        <v>283</v>
      </c>
      <c r="D73" s="296" t="s">
        <v>176</v>
      </c>
      <c r="E73" s="297">
        <v>22</v>
      </c>
      <c r="F73" s="297">
        <v>0</v>
      </c>
      <c r="G73" s="298">
        <f>E73*F73</f>
        <v>0</v>
      </c>
      <c r="H73" s="299">
        <v>0</v>
      </c>
      <c r="I73" s="300">
        <f>E73*H73</f>
        <v>0</v>
      </c>
      <c r="J73" s="299">
        <v>0</v>
      </c>
      <c r="K73" s="300">
        <f>E73*J73</f>
        <v>0</v>
      </c>
      <c r="O73" s="292">
        <v>2</v>
      </c>
      <c r="AA73" s="261">
        <v>1</v>
      </c>
      <c r="AB73" s="261">
        <v>1</v>
      </c>
      <c r="AC73" s="261">
        <v>1</v>
      </c>
      <c r="AZ73" s="261">
        <v>1</v>
      </c>
      <c r="BA73" s="261">
        <f>IF(AZ73=1,G73,0)</f>
        <v>0</v>
      </c>
      <c r="BB73" s="261">
        <f>IF(AZ73=2,G73,0)</f>
        <v>0</v>
      </c>
      <c r="BC73" s="261">
        <f>IF(AZ73=3,G73,0)</f>
        <v>0</v>
      </c>
      <c r="BD73" s="261">
        <f>IF(AZ73=4,G73,0)</f>
        <v>0</v>
      </c>
      <c r="BE73" s="261">
        <f>IF(AZ73=5,G73,0)</f>
        <v>0</v>
      </c>
      <c r="CA73" s="292">
        <v>1</v>
      </c>
      <c r="CB73" s="292">
        <v>1</v>
      </c>
    </row>
    <row r="74" spans="1:80">
      <c r="A74" s="301"/>
      <c r="B74" s="308"/>
      <c r="C74" s="309" t="s">
        <v>970</v>
      </c>
      <c r="D74" s="310"/>
      <c r="E74" s="311">
        <v>22</v>
      </c>
      <c r="F74" s="312"/>
      <c r="G74" s="313"/>
      <c r="H74" s="314"/>
      <c r="I74" s="306"/>
      <c r="J74" s="315"/>
      <c r="K74" s="306"/>
      <c r="M74" s="307" t="s">
        <v>970</v>
      </c>
      <c r="O74" s="292"/>
    </row>
    <row r="75" spans="1:80">
      <c r="A75" s="293">
        <v>18</v>
      </c>
      <c r="B75" s="294" t="s">
        <v>285</v>
      </c>
      <c r="C75" s="295" t="s">
        <v>286</v>
      </c>
      <c r="D75" s="296" t="s">
        <v>176</v>
      </c>
      <c r="E75" s="297">
        <v>7</v>
      </c>
      <c r="F75" s="297">
        <v>0</v>
      </c>
      <c r="G75" s="298">
        <f>E75*F75</f>
        <v>0</v>
      </c>
      <c r="H75" s="299">
        <v>0</v>
      </c>
      <c r="I75" s="300">
        <f>E75*H75</f>
        <v>0</v>
      </c>
      <c r="J75" s="299">
        <v>0</v>
      </c>
      <c r="K75" s="300">
        <f>E75*J75</f>
        <v>0</v>
      </c>
      <c r="O75" s="292">
        <v>2</v>
      </c>
      <c r="AA75" s="261">
        <v>1</v>
      </c>
      <c r="AB75" s="261">
        <v>1</v>
      </c>
      <c r="AC75" s="261">
        <v>1</v>
      </c>
      <c r="AZ75" s="261">
        <v>1</v>
      </c>
      <c r="BA75" s="261">
        <f>IF(AZ75=1,G75,0)</f>
        <v>0</v>
      </c>
      <c r="BB75" s="261">
        <f>IF(AZ75=2,G75,0)</f>
        <v>0</v>
      </c>
      <c r="BC75" s="261">
        <f>IF(AZ75=3,G75,0)</f>
        <v>0</v>
      </c>
      <c r="BD75" s="261">
        <f>IF(AZ75=4,G75,0)</f>
        <v>0</v>
      </c>
      <c r="BE75" s="261">
        <f>IF(AZ75=5,G75,0)</f>
        <v>0</v>
      </c>
      <c r="CA75" s="292">
        <v>1</v>
      </c>
      <c r="CB75" s="292">
        <v>1</v>
      </c>
    </row>
    <row r="76" spans="1:80">
      <c r="A76" s="293">
        <v>19</v>
      </c>
      <c r="B76" s="294" t="s">
        <v>287</v>
      </c>
      <c r="C76" s="295" t="s">
        <v>288</v>
      </c>
      <c r="D76" s="296" t="s">
        <v>176</v>
      </c>
      <c r="E76" s="297">
        <v>7</v>
      </c>
      <c r="F76" s="297">
        <v>0</v>
      </c>
      <c r="G76" s="298">
        <f>E76*F76</f>
        <v>0</v>
      </c>
      <c r="H76" s="299">
        <v>0</v>
      </c>
      <c r="I76" s="300">
        <f>E76*H76</f>
        <v>0</v>
      </c>
      <c r="J76" s="299">
        <v>0</v>
      </c>
      <c r="K76" s="300">
        <f>E76*J76</f>
        <v>0</v>
      </c>
      <c r="O76" s="292">
        <v>2</v>
      </c>
      <c r="AA76" s="261">
        <v>1</v>
      </c>
      <c r="AB76" s="261">
        <v>1</v>
      </c>
      <c r="AC76" s="261">
        <v>1</v>
      </c>
      <c r="AZ76" s="261">
        <v>1</v>
      </c>
      <c r="BA76" s="261">
        <f>IF(AZ76=1,G76,0)</f>
        <v>0</v>
      </c>
      <c r="BB76" s="261">
        <f>IF(AZ76=2,G76,0)</f>
        <v>0</v>
      </c>
      <c r="BC76" s="261">
        <f>IF(AZ76=3,G76,0)</f>
        <v>0</v>
      </c>
      <c r="BD76" s="261">
        <f>IF(AZ76=4,G76,0)</f>
        <v>0</v>
      </c>
      <c r="BE76" s="261">
        <f>IF(AZ76=5,G76,0)</f>
        <v>0</v>
      </c>
      <c r="CA76" s="292">
        <v>1</v>
      </c>
      <c r="CB76" s="292">
        <v>1</v>
      </c>
    </row>
    <row r="77" spans="1:80">
      <c r="A77" s="301"/>
      <c r="B77" s="302"/>
      <c r="C77" s="303" t="s">
        <v>289</v>
      </c>
      <c r="D77" s="304"/>
      <c r="E77" s="304"/>
      <c r="F77" s="304"/>
      <c r="G77" s="305"/>
      <c r="I77" s="306"/>
      <c r="K77" s="306"/>
      <c r="L77" s="307" t="s">
        <v>289</v>
      </c>
      <c r="O77" s="292">
        <v>3</v>
      </c>
    </row>
    <row r="78" spans="1:80">
      <c r="A78" s="293">
        <v>20</v>
      </c>
      <c r="B78" s="294" t="s">
        <v>290</v>
      </c>
      <c r="C78" s="295" t="s">
        <v>291</v>
      </c>
      <c r="D78" s="296" t="s">
        <v>292</v>
      </c>
      <c r="E78" s="297">
        <v>0.1925</v>
      </c>
      <c r="F78" s="297">
        <v>0</v>
      </c>
      <c r="G78" s="298">
        <f>E78*F78</f>
        <v>0</v>
      </c>
      <c r="H78" s="299">
        <v>0</v>
      </c>
      <c r="I78" s="300">
        <f>E78*H78</f>
        <v>0</v>
      </c>
      <c r="J78" s="299"/>
      <c r="K78" s="300">
        <f>E78*J78</f>
        <v>0</v>
      </c>
      <c r="O78" s="292">
        <v>2</v>
      </c>
      <c r="AA78" s="261">
        <v>3</v>
      </c>
      <c r="AB78" s="261">
        <v>1</v>
      </c>
      <c r="AC78" s="261">
        <v>572497</v>
      </c>
      <c r="AZ78" s="261">
        <v>1</v>
      </c>
      <c r="BA78" s="261">
        <f>IF(AZ78=1,G78,0)</f>
        <v>0</v>
      </c>
      <c r="BB78" s="261">
        <f>IF(AZ78=2,G78,0)</f>
        <v>0</v>
      </c>
      <c r="BC78" s="261">
        <f>IF(AZ78=3,G78,0)</f>
        <v>0</v>
      </c>
      <c r="BD78" s="261">
        <f>IF(AZ78=4,G78,0)</f>
        <v>0</v>
      </c>
      <c r="BE78" s="261">
        <f>IF(AZ78=5,G78,0)</f>
        <v>0</v>
      </c>
      <c r="CA78" s="292">
        <v>3</v>
      </c>
      <c r="CB78" s="292">
        <v>1</v>
      </c>
    </row>
    <row r="79" spans="1:80">
      <c r="A79" s="301"/>
      <c r="B79" s="308"/>
      <c r="C79" s="309" t="s">
        <v>971</v>
      </c>
      <c r="D79" s="310"/>
      <c r="E79" s="311">
        <v>0.1925</v>
      </c>
      <c r="F79" s="312"/>
      <c r="G79" s="313"/>
      <c r="H79" s="314"/>
      <c r="I79" s="306"/>
      <c r="J79" s="315"/>
      <c r="K79" s="306"/>
      <c r="M79" s="307" t="s">
        <v>971</v>
      </c>
      <c r="O79" s="292"/>
    </row>
    <row r="80" spans="1:80">
      <c r="A80" s="293">
        <v>21</v>
      </c>
      <c r="B80" s="294" t="s">
        <v>294</v>
      </c>
      <c r="C80" s="295" t="s">
        <v>295</v>
      </c>
      <c r="D80" s="296" t="s">
        <v>109</v>
      </c>
      <c r="E80" s="297">
        <v>1.05</v>
      </c>
      <c r="F80" s="297">
        <v>0</v>
      </c>
      <c r="G80" s="298">
        <f>E80*F80</f>
        <v>0</v>
      </c>
      <c r="H80" s="299">
        <v>1.67</v>
      </c>
      <c r="I80" s="300">
        <f>E80*H80</f>
        <v>1.7535000000000001</v>
      </c>
      <c r="J80" s="299"/>
      <c r="K80" s="300">
        <f>E80*J80</f>
        <v>0</v>
      </c>
      <c r="O80" s="292">
        <v>2</v>
      </c>
      <c r="AA80" s="261">
        <v>3</v>
      </c>
      <c r="AB80" s="261">
        <v>1</v>
      </c>
      <c r="AC80" s="261">
        <v>10364200</v>
      </c>
      <c r="AZ80" s="261">
        <v>1</v>
      </c>
      <c r="BA80" s="261">
        <f>IF(AZ80=1,G80,0)</f>
        <v>0</v>
      </c>
      <c r="BB80" s="261">
        <f>IF(AZ80=2,G80,0)</f>
        <v>0</v>
      </c>
      <c r="BC80" s="261">
        <f>IF(AZ80=3,G80,0)</f>
        <v>0</v>
      </c>
      <c r="BD80" s="261">
        <f>IF(AZ80=4,G80,0)</f>
        <v>0</v>
      </c>
      <c r="BE80" s="261">
        <f>IF(AZ80=5,G80,0)</f>
        <v>0</v>
      </c>
      <c r="CA80" s="292">
        <v>3</v>
      </c>
      <c r="CB80" s="292">
        <v>1</v>
      </c>
    </row>
    <row r="81" spans="1:80">
      <c r="A81" s="301"/>
      <c r="B81" s="308"/>
      <c r="C81" s="309" t="s">
        <v>972</v>
      </c>
      <c r="D81" s="310"/>
      <c r="E81" s="311">
        <v>1.05</v>
      </c>
      <c r="F81" s="312"/>
      <c r="G81" s="313"/>
      <c r="H81" s="314"/>
      <c r="I81" s="306"/>
      <c r="J81" s="315"/>
      <c r="K81" s="306"/>
      <c r="M81" s="307" t="s">
        <v>972</v>
      </c>
      <c r="O81" s="292"/>
    </row>
    <row r="82" spans="1:80">
      <c r="A82" s="316"/>
      <c r="B82" s="317" t="s">
        <v>99</v>
      </c>
      <c r="C82" s="318" t="s">
        <v>279</v>
      </c>
      <c r="D82" s="319"/>
      <c r="E82" s="320"/>
      <c r="F82" s="321"/>
      <c r="G82" s="322">
        <f>SUM(G71:G81)</f>
        <v>0</v>
      </c>
      <c r="H82" s="323"/>
      <c r="I82" s="324">
        <f>SUM(I71:I81)</f>
        <v>1.7535000000000001</v>
      </c>
      <c r="J82" s="323"/>
      <c r="K82" s="324">
        <f>SUM(K71:K81)</f>
        <v>0</v>
      </c>
      <c r="O82" s="292">
        <v>4</v>
      </c>
      <c r="BA82" s="325">
        <f>SUM(BA71:BA81)</f>
        <v>0</v>
      </c>
      <c r="BB82" s="325">
        <f>SUM(BB71:BB81)</f>
        <v>0</v>
      </c>
      <c r="BC82" s="325">
        <f>SUM(BC71:BC81)</f>
        <v>0</v>
      </c>
      <c r="BD82" s="325">
        <f>SUM(BD71:BD81)</f>
        <v>0</v>
      </c>
      <c r="BE82" s="325">
        <f>SUM(BE71:BE81)</f>
        <v>0</v>
      </c>
    </row>
    <row r="83" spans="1:80">
      <c r="A83" s="282" t="s">
        <v>97</v>
      </c>
      <c r="B83" s="283" t="s">
        <v>297</v>
      </c>
      <c r="C83" s="284" t="s">
        <v>298</v>
      </c>
      <c r="D83" s="285"/>
      <c r="E83" s="286"/>
      <c r="F83" s="286"/>
      <c r="G83" s="287"/>
      <c r="H83" s="288"/>
      <c r="I83" s="289"/>
      <c r="J83" s="290"/>
      <c r="K83" s="291"/>
      <c r="O83" s="292">
        <v>1</v>
      </c>
    </row>
    <row r="84" spans="1:80">
      <c r="A84" s="293">
        <v>22</v>
      </c>
      <c r="B84" s="294" t="s">
        <v>300</v>
      </c>
      <c r="C84" s="295" t="s">
        <v>301</v>
      </c>
      <c r="D84" s="296" t="s">
        <v>109</v>
      </c>
      <c r="E84" s="297">
        <v>45.770200000000003</v>
      </c>
      <c r="F84" s="297">
        <v>0</v>
      </c>
      <c r="G84" s="298">
        <f>E84*F84</f>
        <v>0</v>
      </c>
      <c r="H84" s="299">
        <v>0</v>
      </c>
      <c r="I84" s="300">
        <f>E84*H84</f>
        <v>0</v>
      </c>
      <c r="J84" s="299">
        <v>0</v>
      </c>
      <c r="K84" s="300">
        <f>E84*J84</f>
        <v>0</v>
      </c>
      <c r="O84" s="292">
        <v>2</v>
      </c>
      <c r="AA84" s="261">
        <v>1</v>
      </c>
      <c r="AB84" s="261">
        <v>1</v>
      </c>
      <c r="AC84" s="261">
        <v>1</v>
      </c>
      <c r="AZ84" s="261">
        <v>1</v>
      </c>
      <c r="BA84" s="261">
        <f>IF(AZ84=1,G84,0)</f>
        <v>0</v>
      </c>
      <c r="BB84" s="261">
        <f>IF(AZ84=2,G84,0)</f>
        <v>0</v>
      </c>
      <c r="BC84" s="261">
        <f>IF(AZ84=3,G84,0)</f>
        <v>0</v>
      </c>
      <c r="BD84" s="261">
        <f>IF(AZ84=4,G84,0)</f>
        <v>0</v>
      </c>
      <c r="BE84" s="261">
        <f>IF(AZ84=5,G84,0)</f>
        <v>0</v>
      </c>
      <c r="CA84" s="292">
        <v>1</v>
      </c>
      <c r="CB84" s="292">
        <v>1</v>
      </c>
    </row>
    <row r="85" spans="1:80">
      <c r="A85" s="316"/>
      <c r="B85" s="317" t="s">
        <v>99</v>
      </c>
      <c r="C85" s="318" t="s">
        <v>299</v>
      </c>
      <c r="D85" s="319"/>
      <c r="E85" s="320"/>
      <c r="F85" s="321"/>
      <c r="G85" s="322">
        <f>SUM(G83:G84)</f>
        <v>0</v>
      </c>
      <c r="H85" s="323"/>
      <c r="I85" s="324">
        <f>SUM(I83:I84)</f>
        <v>0</v>
      </c>
      <c r="J85" s="323"/>
      <c r="K85" s="324">
        <f>SUM(K83:K84)</f>
        <v>0</v>
      </c>
      <c r="O85" s="292">
        <v>4</v>
      </c>
      <c r="BA85" s="325">
        <f>SUM(BA83:BA84)</f>
        <v>0</v>
      </c>
      <c r="BB85" s="325">
        <f>SUM(BB83:BB84)</f>
        <v>0</v>
      </c>
      <c r="BC85" s="325">
        <f>SUM(BC83:BC84)</f>
        <v>0</v>
      </c>
      <c r="BD85" s="325">
        <f>SUM(BD83:BD84)</f>
        <v>0</v>
      </c>
      <c r="BE85" s="325">
        <f>SUM(BE83:BE84)</f>
        <v>0</v>
      </c>
    </row>
    <row r="86" spans="1:80">
      <c r="A86" s="282" t="s">
        <v>97</v>
      </c>
      <c r="B86" s="283" t="s">
        <v>302</v>
      </c>
      <c r="C86" s="284" t="s">
        <v>303</v>
      </c>
      <c r="D86" s="285"/>
      <c r="E86" s="286"/>
      <c r="F86" s="286"/>
      <c r="G86" s="287"/>
      <c r="H86" s="288"/>
      <c r="I86" s="289"/>
      <c r="J86" s="290"/>
      <c r="K86" s="291"/>
      <c r="O86" s="292">
        <v>1</v>
      </c>
    </row>
    <row r="87" spans="1:80" ht="22.5">
      <c r="A87" s="293">
        <v>23</v>
      </c>
      <c r="B87" s="294" t="s">
        <v>305</v>
      </c>
      <c r="C87" s="295" t="s">
        <v>306</v>
      </c>
      <c r="D87" s="296" t="s">
        <v>176</v>
      </c>
      <c r="E87" s="297">
        <v>22.715</v>
      </c>
      <c r="F87" s="297">
        <v>0</v>
      </c>
      <c r="G87" s="298">
        <f>E87*F87</f>
        <v>0</v>
      </c>
      <c r="H87" s="299">
        <v>0</v>
      </c>
      <c r="I87" s="300">
        <f>E87*H87</f>
        <v>0</v>
      </c>
      <c r="J87" s="299">
        <v>0</v>
      </c>
      <c r="K87" s="300">
        <f>E87*J87</f>
        <v>0</v>
      </c>
      <c r="O87" s="292">
        <v>2</v>
      </c>
      <c r="AA87" s="261">
        <v>1</v>
      </c>
      <c r="AB87" s="261">
        <v>1</v>
      </c>
      <c r="AC87" s="261">
        <v>1</v>
      </c>
      <c r="AZ87" s="261">
        <v>1</v>
      </c>
      <c r="BA87" s="261">
        <f>IF(AZ87=1,G87,0)</f>
        <v>0</v>
      </c>
      <c r="BB87" s="261">
        <f>IF(AZ87=2,G87,0)</f>
        <v>0</v>
      </c>
      <c r="BC87" s="261">
        <f>IF(AZ87=3,G87,0)</f>
        <v>0</v>
      </c>
      <c r="BD87" s="261">
        <f>IF(AZ87=4,G87,0)</f>
        <v>0</v>
      </c>
      <c r="BE87" s="261">
        <f>IF(AZ87=5,G87,0)</f>
        <v>0</v>
      </c>
      <c r="CA87" s="292">
        <v>1</v>
      </c>
      <c r="CB87" s="292">
        <v>1</v>
      </c>
    </row>
    <row r="88" spans="1:80">
      <c r="A88" s="301"/>
      <c r="B88" s="302"/>
      <c r="C88" s="303"/>
      <c r="D88" s="304"/>
      <c r="E88" s="304"/>
      <c r="F88" s="304"/>
      <c r="G88" s="305"/>
      <c r="I88" s="306"/>
      <c r="K88" s="306"/>
      <c r="L88" s="307"/>
      <c r="O88" s="292">
        <v>3</v>
      </c>
    </row>
    <row r="89" spans="1:80">
      <c r="A89" s="301"/>
      <c r="B89" s="308"/>
      <c r="C89" s="309" t="s">
        <v>973</v>
      </c>
      <c r="D89" s="310"/>
      <c r="E89" s="311">
        <v>22.715</v>
      </c>
      <c r="F89" s="312"/>
      <c r="G89" s="313"/>
      <c r="H89" s="314"/>
      <c r="I89" s="306"/>
      <c r="J89" s="315"/>
      <c r="K89" s="306"/>
      <c r="M89" s="307" t="s">
        <v>973</v>
      </c>
      <c r="O89" s="292"/>
    </row>
    <row r="90" spans="1:80">
      <c r="A90" s="316"/>
      <c r="B90" s="317" t="s">
        <v>99</v>
      </c>
      <c r="C90" s="318" t="s">
        <v>304</v>
      </c>
      <c r="D90" s="319"/>
      <c r="E90" s="320"/>
      <c r="F90" s="321"/>
      <c r="G90" s="322">
        <f>SUM(G86:G89)</f>
        <v>0</v>
      </c>
      <c r="H90" s="323"/>
      <c r="I90" s="324">
        <f>SUM(I86:I89)</f>
        <v>0</v>
      </c>
      <c r="J90" s="323"/>
      <c r="K90" s="324">
        <f>SUM(K86:K89)</f>
        <v>0</v>
      </c>
      <c r="O90" s="292">
        <v>4</v>
      </c>
      <c r="BA90" s="325">
        <f>SUM(BA86:BA89)</f>
        <v>0</v>
      </c>
      <c r="BB90" s="325">
        <f>SUM(BB86:BB89)</f>
        <v>0</v>
      </c>
      <c r="BC90" s="325">
        <f>SUM(BC86:BC89)</f>
        <v>0</v>
      </c>
      <c r="BD90" s="325">
        <f>SUM(BD86:BD89)</f>
        <v>0</v>
      </c>
      <c r="BE90" s="325">
        <f>SUM(BE86:BE89)</f>
        <v>0</v>
      </c>
    </row>
    <row r="91" spans="1:80">
      <c r="A91" s="282" t="s">
        <v>97</v>
      </c>
      <c r="B91" s="283" t="s">
        <v>308</v>
      </c>
      <c r="C91" s="284" t="s">
        <v>309</v>
      </c>
      <c r="D91" s="285"/>
      <c r="E91" s="286"/>
      <c r="F91" s="286"/>
      <c r="G91" s="287"/>
      <c r="H91" s="288"/>
      <c r="I91" s="289"/>
      <c r="J91" s="290"/>
      <c r="K91" s="291"/>
      <c r="O91" s="292">
        <v>1</v>
      </c>
    </row>
    <row r="92" spans="1:80">
      <c r="A92" s="293">
        <v>24</v>
      </c>
      <c r="B92" s="294" t="s">
        <v>311</v>
      </c>
      <c r="C92" s="295" t="s">
        <v>312</v>
      </c>
      <c r="D92" s="296" t="s">
        <v>109</v>
      </c>
      <c r="E92" s="297">
        <v>2.2715000000000001</v>
      </c>
      <c r="F92" s="297">
        <v>0</v>
      </c>
      <c r="G92" s="298">
        <f>E92*F92</f>
        <v>0</v>
      </c>
      <c r="H92" s="299">
        <v>2.16</v>
      </c>
      <c r="I92" s="300">
        <f>E92*H92</f>
        <v>4.9064400000000008</v>
      </c>
      <c r="J92" s="299">
        <v>0</v>
      </c>
      <c r="K92" s="300">
        <f>E92*J92</f>
        <v>0</v>
      </c>
      <c r="O92" s="292">
        <v>2</v>
      </c>
      <c r="AA92" s="261">
        <v>1</v>
      </c>
      <c r="AB92" s="261">
        <v>1</v>
      </c>
      <c r="AC92" s="261">
        <v>1</v>
      </c>
      <c r="AZ92" s="261">
        <v>1</v>
      </c>
      <c r="BA92" s="261">
        <f>IF(AZ92=1,G92,0)</f>
        <v>0</v>
      </c>
      <c r="BB92" s="261">
        <f>IF(AZ92=2,G92,0)</f>
        <v>0</v>
      </c>
      <c r="BC92" s="261">
        <f>IF(AZ92=3,G92,0)</f>
        <v>0</v>
      </c>
      <c r="BD92" s="261">
        <f>IF(AZ92=4,G92,0)</f>
        <v>0</v>
      </c>
      <c r="BE92" s="261">
        <f>IF(AZ92=5,G92,0)</f>
        <v>0</v>
      </c>
      <c r="CA92" s="292">
        <v>1</v>
      </c>
      <c r="CB92" s="292">
        <v>1</v>
      </c>
    </row>
    <row r="93" spans="1:80">
      <c r="A93" s="301"/>
      <c r="B93" s="302"/>
      <c r="C93" s="303" t="s">
        <v>313</v>
      </c>
      <c r="D93" s="304"/>
      <c r="E93" s="304"/>
      <c r="F93" s="304"/>
      <c r="G93" s="305"/>
      <c r="I93" s="306"/>
      <c r="K93" s="306"/>
      <c r="L93" s="307" t="s">
        <v>313</v>
      </c>
      <c r="O93" s="292">
        <v>3</v>
      </c>
    </row>
    <row r="94" spans="1:80">
      <c r="A94" s="301"/>
      <c r="B94" s="308"/>
      <c r="C94" s="309" t="s">
        <v>974</v>
      </c>
      <c r="D94" s="310"/>
      <c r="E94" s="311">
        <v>2.2715000000000001</v>
      </c>
      <c r="F94" s="312"/>
      <c r="G94" s="313"/>
      <c r="H94" s="314"/>
      <c r="I94" s="306"/>
      <c r="J94" s="315"/>
      <c r="K94" s="306"/>
      <c r="M94" s="307" t="s">
        <v>974</v>
      </c>
      <c r="O94" s="292"/>
    </row>
    <row r="95" spans="1:80">
      <c r="A95" s="293">
        <v>25</v>
      </c>
      <c r="B95" s="294" t="s">
        <v>315</v>
      </c>
      <c r="C95" s="295" t="s">
        <v>316</v>
      </c>
      <c r="D95" s="296" t="s">
        <v>109</v>
      </c>
      <c r="E95" s="297">
        <v>2.2715000000000001</v>
      </c>
      <c r="F95" s="297">
        <v>0</v>
      </c>
      <c r="G95" s="298">
        <f>E95*F95</f>
        <v>0</v>
      </c>
      <c r="H95" s="299">
        <v>2.5249999999999999</v>
      </c>
      <c r="I95" s="300">
        <f>E95*H95</f>
        <v>5.7355375000000004</v>
      </c>
      <c r="J95" s="299">
        <v>0</v>
      </c>
      <c r="K95" s="300">
        <f>E95*J95</f>
        <v>0</v>
      </c>
      <c r="O95" s="292">
        <v>2</v>
      </c>
      <c r="AA95" s="261">
        <v>1</v>
      </c>
      <c r="AB95" s="261">
        <v>1</v>
      </c>
      <c r="AC95" s="261">
        <v>1</v>
      </c>
      <c r="AZ95" s="261">
        <v>1</v>
      </c>
      <c r="BA95" s="261">
        <f>IF(AZ95=1,G95,0)</f>
        <v>0</v>
      </c>
      <c r="BB95" s="261">
        <f>IF(AZ95=2,G95,0)</f>
        <v>0</v>
      </c>
      <c r="BC95" s="261">
        <f>IF(AZ95=3,G95,0)</f>
        <v>0</v>
      </c>
      <c r="BD95" s="261">
        <f>IF(AZ95=4,G95,0)</f>
        <v>0</v>
      </c>
      <c r="BE95" s="261">
        <f>IF(AZ95=5,G95,0)</f>
        <v>0</v>
      </c>
      <c r="CA95" s="292">
        <v>1</v>
      </c>
      <c r="CB95" s="292">
        <v>1</v>
      </c>
    </row>
    <row r="96" spans="1:80">
      <c r="A96" s="301"/>
      <c r="B96" s="308"/>
      <c r="C96" s="309" t="s">
        <v>975</v>
      </c>
      <c r="D96" s="310"/>
      <c r="E96" s="311">
        <v>2.2715000000000001</v>
      </c>
      <c r="F96" s="312"/>
      <c r="G96" s="313"/>
      <c r="H96" s="314"/>
      <c r="I96" s="306"/>
      <c r="J96" s="315"/>
      <c r="K96" s="306"/>
      <c r="M96" s="307" t="s">
        <v>975</v>
      </c>
      <c r="O96" s="292"/>
    </row>
    <row r="97" spans="1:80">
      <c r="A97" s="293">
        <v>26</v>
      </c>
      <c r="B97" s="294" t="s">
        <v>318</v>
      </c>
      <c r="C97" s="295" t="s">
        <v>319</v>
      </c>
      <c r="D97" s="296" t="s">
        <v>109</v>
      </c>
      <c r="E97" s="297">
        <v>2.2942</v>
      </c>
      <c r="F97" s="297">
        <v>0</v>
      </c>
      <c r="G97" s="298">
        <f>E97*F97</f>
        <v>0</v>
      </c>
      <c r="H97" s="299">
        <v>2.5249999999999999</v>
      </c>
      <c r="I97" s="300">
        <f>E97*H97</f>
        <v>5.7928549999999994</v>
      </c>
      <c r="J97" s="299">
        <v>0</v>
      </c>
      <c r="K97" s="300">
        <f>E97*J97</f>
        <v>0</v>
      </c>
      <c r="O97" s="292">
        <v>2</v>
      </c>
      <c r="AA97" s="261">
        <v>1</v>
      </c>
      <c r="AB97" s="261">
        <v>1</v>
      </c>
      <c r="AC97" s="261">
        <v>1</v>
      </c>
      <c r="AZ97" s="261">
        <v>1</v>
      </c>
      <c r="BA97" s="261">
        <f>IF(AZ97=1,G97,0)</f>
        <v>0</v>
      </c>
      <c r="BB97" s="261">
        <f>IF(AZ97=2,G97,0)</f>
        <v>0</v>
      </c>
      <c r="BC97" s="261">
        <f>IF(AZ97=3,G97,0)</f>
        <v>0</v>
      </c>
      <c r="BD97" s="261">
        <f>IF(AZ97=4,G97,0)</f>
        <v>0</v>
      </c>
      <c r="BE97" s="261">
        <f>IF(AZ97=5,G97,0)</f>
        <v>0</v>
      </c>
      <c r="CA97" s="292">
        <v>1</v>
      </c>
      <c r="CB97" s="292">
        <v>1</v>
      </c>
    </row>
    <row r="98" spans="1:80">
      <c r="A98" s="301"/>
      <c r="B98" s="302"/>
      <c r="C98" s="303" t="s">
        <v>320</v>
      </c>
      <c r="D98" s="304"/>
      <c r="E98" s="304"/>
      <c r="F98" s="304"/>
      <c r="G98" s="305"/>
      <c r="I98" s="306"/>
      <c r="K98" s="306"/>
      <c r="L98" s="307" t="s">
        <v>320</v>
      </c>
      <c r="O98" s="292">
        <v>3</v>
      </c>
    </row>
    <row r="99" spans="1:80">
      <c r="A99" s="301"/>
      <c r="B99" s="308"/>
      <c r="C99" s="309" t="s">
        <v>976</v>
      </c>
      <c r="D99" s="310"/>
      <c r="E99" s="311">
        <v>2.2942</v>
      </c>
      <c r="F99" s="312"/>
      <c r="G99" s="313"/>
      <c r="H99" s="314"/>
      <c r="I99" s="306"/>
      <c r="J99" s="315"/>
      <c r="K99" s="306"/>
      <c r="M99" s="307" t="s">
        <v>976</v>
      </c>
      <c r="O99" s="292"/>
    </row>
    <row r="100" spans="1:80">
      <c r="A100" s="293">
        <v>27</v>
      </c>
      <c r="B100" s="294" t="s">
        <v>322</v>
      </c>
      <c r="C100" s="295" t="s">
        <v>323</v>
      </c>
      <c r="D100" s="296" t="s">
        <v>324</v>
      </c>
      <c r="E100" s="297">
        <v>1.0999999999999999E-2</v>
      </c>
      <c r="F100" s="297">
        <v>0</v>
      </c>
      <c r="G100" s="298">
        <f>E100*F100</f>
        <v>0</v>
      </c>
      <c r="H100" s="299">
        <v>1.0217400000000001</v>
      </c>
      <c r="I100" s="300">
        <f>E100*H100</f>
        <v>1.123914E-2</v>
      </c>
      <c r="J100" s="299">
        <v>0</v>
      </c>
      <c r="K100" s="300">
        <f>E100*J100</f>
        <v>0</v>
      </c>
      <c r="O100" s="292">
        <v>2</v>
      </c>
      <c r="AA100" s="261">
        <v>1</v>
      </c>
      <c r="AB100" s="261">
        <v>1</v>
      </c>
      <c r="AC100" s="261">
        <v>1</v>
      </c>
      <c r="AZ100" s="261">
        <v>1</v>
      </c>
      <c r="BA100" s="261">
        <f>IF(AZ100=1,G100,0)</f>
        <v>0</v>
      </c>
      <c r="BB100" s="261">
        <f>IF(AZ100=2,G100,0)</f>
        <v>0</v>
      </c>
      <c r="BC100" s="261">
        <f>IF(AZ100=3,G100,0)</f>
        <v>0</v>
      </c>
      <c r="BD100" s="261">
        <f>IF(AZ100=4,G100,0)</f>
        <v>0</v>
      </c>
      <c r="BE100" s="261">
        <f>IF(AZ100=5,G100,0)</f>
        <v>0</v>
      </c>
      <c r="CA100" s="292">
        <v>1</v>
      </c>
      <c r="CB100" s="292">
        <v>1</v>
      </c>
    </row>
    <row r="101" spans="1:80">
      <c r="A101" s="301"/>
      <c r="B101" s="302"/>
      <c r="C101" s="303"/>
      <c r="D101" s="304"/>
      <c r="E101" s="304"/>
      <c r="F101" s="304"/>
      <c r="G101" s="305"/>
      <c r="I101" s="306"/>
      <c r="K101" s="306"/>
      <c r="L101" s="307"/>
      <c r="O101" s="292">
        <v>3</v>
      </c>
    </row>
    <row r="102" spans="1:80">
      <c r="A102" s="301"/>
      <c r="B102" s="308"/>
      <c r="C102" s="309" t="s">
        <v>325</v>
      </c>
      <c r="D102" s="310"/>
      <c r="E102" s="311">
        <v>1.0999999999999999E-2</v>
      </c>
      <c r="F102" s="312"/>
      <c r="G102" s="313"/>
      <c r="H102" s="314"/>
      <c r="I102" s="306"/>
      <c r="J102" s="315"/>
      <c r="K102" s="306"/>
      <c r="M102" s="307" t="s">
        <v>325</v>
      </c>
      <c r="O102" s="292"/>
    </row>
    <row r="103" spans="1:80">
      <c r="A103" s="316"/>
      <c r="B103" s="317" t="s">
        <v>99</v>
      </c>
      <c r="C103" s="318" t="s">
        <v>310</v>
      </c>
      <c r="D103" s="319"/>
      <c r="E103" s="320"/>
      <c r="F103" s="321"/>
      <c r="G103" s="322">
        <f>SUM(G91:G102)</f>
        <v>0</v>
      </c>
      <c r="H103" s="323"/>
      <c r="I103" s="324">
        <f>SUM(I91:I102)</f>
        <v>16.44607164</v>
      </c>
      <c r="J103" s="323"/>
      <c r="K103" s="324">
        <f>SUM(K91:K102)</f>
        <v>0</v>
      </c>
      <c r="O103" s="292">
        <v>4</v>
      </c>
      <c r="BA103" s="325">
        <f>SUM(BA91:BA102)</f>
        <v>0</v>
      </c>
      <c r="BB103" s="325">
        <f>SUM(BB91:BB102)</f>
        <v>0</v>
      </c>
      <c r="BC103" s="325">
        <f>SUM(BC91:BC102)</f>
        <v>0</v>
      </c>
      <c r="BD103" s="325">
        <f>SUM(BD91:BD102)</f>
        <v>0</v>
      </c>
      <c r="BE103" s="325">
        <f>SUM(BE91:BE102)</f>
        <v>0</v>
      </c>
    </row>
    <row r="104" spans="1:80">
      <c r="A104" s="282" t="s">
        <v>97</v>
      </c>
      <c r="B104" s="283" t="s">
        <v>345</v>
      </c>
      <c r="C104" s="284" t="s">
        <v>346</v>
      </c>
      <c r="D104" s="285"/>
      <c r="E104" s="286"/>
      <c r="F104" s="286"/>
      <c r="G104" s="287"/>
      <c r="H104" s="288"/>
      <c r="I104" s="289"/>
      <c r="J104" s="290"/>
      <c r="K104" s="291"/>
      <c r="O104" s="292">
        <v>1</v>
      </c>
    </row>
    <row r="105" spans="1:80">
      <c r="A105" s="293">
        <v>28</v>
      </c>
      <c r="B105" s="294" t="s">
        <v>880</v>
      </c>
      <c r="C105" s="295" t="s">
        <v>881</v>
      </c>
      <c r="D105" s="296" t="s">
        <v>176</v>
      </c>
      <c r="E105" s="297">
        <v>15</v>
      </c>
      <c r="F105" s="297">
        <v>0</v>
      </c>
      <c r="G105" s="298">
        <f>E105*F105</f>
        <v>0</v>
      </c>
      <c r="H105" s="299">
        <v>0.5292</v>
      </c>
      <c r="I105" s="300">
        <f>E105*H105</f>
        <v>7.9379999999999997</v>
      </c>
      <c r="J105" s="299">
        <v>0</v>
      </c>
      <c r="K105" s="300">
        <f>E105*J105</f>
        <v>0</v>
      </c>
      <c r="O105" s="292">
        <v>2</v>
      </c>
      <c r="AA105" s="261">
        <v>1</v>
      </c>
      <c r="AB105" s="261">
        <v>0</v>
      </c>
      <c r="AC105" s="261">
        <v>0</v>
      </c>
      <c r="AZ105" s="261">
        <v>1</v>
      </c>
      <c r="BA105" s="261">
        <f>IF(AZ105=1,G105,0)</f>
        <v>0</v>
      </c>
      <c r="BB105" s="261">
        <f>IF(AZ105=2,G105,0)</f>
        <v>0</v>
      </c>
      <c r="BC105" s="261">
        <f>IF(AZ105=3,G105,0)</f>
        <v>0</v>
      </c>
      <c r="BD105" s="261">
        <f>IF(AZ105=4,G105,0)</f>
        <v>0</v>
      </c>
      <c r="BE105" s="261">
        <f>IF(AZ105=5,G105,0)</f>
        <v>0</v>
      </c>
      <c r="CA105" s="292">
        <v>1</v>
      </c>
      <c r="CB105" s="292">
        <v>0</v>
      </c>
    </row>
    <row r="106" spans="1:80">
      <c r="A106" s="301"/>
      <c r="B106" s="302"/>
      <c r="C106" s="303" t="s">
        <v>882</v>
      </c>
      <c r="D106" s="304"/>
      <c r="E106" s="304"/>
      <c r="F106" s="304"/>
      <c r="G106" s="305"/>
      <c r="I106" s="306"/>
      <c r="K106" s="306"/>
      <c r="L106" s="307" t="s">
        <v>882</v>
      </c>
      <c r="O106" s="292">
        <v>3</v>
      </c>
    </row>
    <row r="107" spans="1:80">
      <c r="A107" s="316"/>
      <c r="B107" s="317" t="s">
        <v>99</v>
      </c>
      <c r="C107" s="318" t="s">
        <v>347</v>
      </c>
      <c r="D107" s="319"/>
      <c r="E107" s="320"/>
      <c r="F107" s="321"/>
      <c r="G107" s="322">
        <f>SUM(G104:G106)</f>
        <v>0</v>
      </c>
      <c r="H107" s="323"/>
      <c r="I107" s="324">
        <f>SUM(I104:I106)</f>
        <v>7.9379999999999997</v>
      </c>
      <c r="J107" s="323"/>
      <c r="K107" s="324">
        <f>SUM(K104:K106)</f>
        <v>0</v>
      </c>
      <c r="O107" s="292">
        <v>4</v>
      </c>
      <c r="BA107" s="325">
        <f>SUM(BA104:BA106)</f>
        <v>0</v>
      </c>
      <c r="BB107" s="325">
        <f>SUM(BB104:BB106)</f>
        <v>0</v>
      </c>
      <c r="BC107" s="325">
        <f>SUM(BC104:BC106)</f>
        <v>0</v>
      </c>
      <c r="BD107" s="325">
        <f>SUM(BD104:BD106)</f>
        <v>0</v>
      </c>
      <c r="BE107" s="325">
        <f>SUM(BE104:BE106)</f>
        <v>0</v>
      </c>
    </row>
    <row r="108" spans="1:80">
      <c r="A108" s="282" t="s">
        <v>97</v>
      </c>
      <c r="B108" s="283" t="s">
        <v>351</v>
      </c>
      <c r="C108" s="284" t="s">
        <v>352</v>
      </c>
      <c r="D108" s="285"/>
      <c r="E108" s="286"/>
      <c r="F108" s="286"/>
      <c r="G108" s="287"/>
      <c r="H108" s="288"/>
      <c r="I108" s="289"/>
      <c r="J108" s="290"/>
      <c r="K108" s="291"/>
      <c r="O108" s="292">
        <v>1</v>
      </c>
    </row>
    <row r="109" spans="1:80">
      <c r="A109" s="293">
        <v>29</v>
      </c>
      <c r="B109" s="294" t="s">
        <v>354</v>
      </c>
      <c r="C109" s="295" t="s">
        <v>355</v>
      </c>
      <c r="D109" s="296" t="s">
        <v>176</v>
      </c>
      <c r="E109" s="297">
        <v>15</v>
      </c>
      <c r="F109" s="297">
        <v>0</v>
      </c>
      <c r="G109" s="298">
        <f>E109*F109</f>
        <v>0</v>
      </c>
      <c r="H109" s="299">
        <v>7.3899999999999993E-2</v>
      </c>
      <c r="I109" s="300">
        <f>E109*H109</f>
        <v>1.1084999999999998</v>
      </c>
      <c r="J109" s="299">
        <v>0</v>
      </c>
      <c r="K109" s="300">
        <f>E109*J109</f>
        <v>0</v>
      </c>
      <c r="O109" s="292">
        <v>2</v>
      </c>
      <c r="AA109" s="261">
        <v>1</v>
      </c>
      <c r="AB109" s="261">
        <v>1</v>
      </c>
      <c r="AC109" s="261">
        <v>1</v>
      </c>
      <c r="AZ109" s="261">
        <v>1</v>
      </c>
      <c r="BA109" s="261">
        <f>IF(AZ109=1,G109,0)</f>
        <v>0</v>
      </c>
      <c r="BB109" s="261">
        <f>IF(AZ109=2,G109,0)</f>
        <v>0</v>
      </c>
      <c r="BC109" s="261">
        <f>IF(AZ109=3,G109,0)</f>
        <v>0</v>
      </c>
      <c r="BD109" s="261">
        <f>IF(AZ109=4,G109,0)</f>
        <v>0</v>
      </c>
      <c r="BE109" s="261">
        <f>IF(AZ109=5,G109,0)</f>
        <v>0</v>
      </c>
      <c r="CA109" s="292">
        <v>1</v>
      </c>
      <c r="CB109" s="292">
        <v>1</v>
      </c>
    </row>
    <row r="110" spans="1:80">
      <c r="A110" s="301"/>
      <c r="B110" s="302"/>
      <c r="C110" s="303"/>
      <c r="D110" s="304"/>
      <c r="E110" s="304"/>
      <c r="F110" s="304"/>
      <c r="G110" s="305"/>
      <c r="I110" s="306"/>
      <c r="K110" s="306"/>
      <c r="L110" s="307"/>
      <c r="O110" s="292">
        <v>3</v>
      </c>
    </row>
    <row r="111" spans="1:80">
      <c r="A111" s="293">
        <v>30</v>
      </c>
      <c r="B111" s="294" t="s">
        <v>357</v>
      </c>
      <c r="C111" s="295" t="s">
        <v>358</v>
      </c>
      <c r="D111" s="296" t="s">
        <v>190</v>
      </c>
      <c r="E111" s="297">
        <v>8</v>
      </c>
      <c r="F111" s="297">
        <v>0</v>
      </c>
      <c r="G111" s="298">
        <f>E111*F111</f>
        <v>0</v>
      </c>
      <c r="H111" s="299">
        <v>3.6000000000000002E-4</v>
      </c>
      <c r="I111" s="300">
        <f>E111*H111</f>
        <v>2.8800000000000002E-3</v>
      </c>
      <c r="J111" s="299">
        <v>0</v>
      </c>
      <c r="K111" s="300">
        <f>E111*J111</f>
        <v>0</v>
      </c>
      <c r="O111" s="292">
        <v>2</v>
      </c>
      <c r="AA111" s="261">
        <v>1</v>
      </c>
      <c r="AB111" s="261">
        <v>1</v>
      </c>
      <c r="AC111" s="261">
        <v>1</v>
      </c>
      <c r="AZ111" s="261">
        <v>1</v>
      </c>
      <c r="BA111" s="261">
        <f>IF(AZ111=1,G111,0)</f>
        <v>0</v>
      </c>
      <c r="BB111" s="261">
        <f>IF(AZ111=2,G111,0)</f>
        <v>0</v>
      </c>
      <c r="BC111" s="261">
        <f>IF(AZ111=3,G111,0)</f>
        <v>0</v>
      </c>
      <c r="BD111" s="261">
        <f>IF(AZ111=4,G111,0)</f>
        <v>0</v>
      </c>
      <c r="BE111" s="261">
        <f>IF(AZ111=5,G111,0)</f>
        <v>0</v>
      </c>
      <c r="CA111" s="292">
        <v>1</v>
      </c>
      <c r="CB111" s="292">
        <v>1</v>
      </c>
    </row>
    <row r="112" spans="1:80">
      <c r="A112" s="293">
        <v>31</v>
      </c>
      <c r="B112" s="294" t="s">
        <v>359</v>
      </c>
      <c r="C112" s="295" t="s">
        <v>360</v>
      </c>
      <c r="D112" s="296" t="s">
        <v>176</v>
      </c>
      <c r="E112" s="297">
        <v>16</v>
      </c>
      <c r="F112" s="297">
        <v>0</v>
      </c>
      <c r="G112" s="298">
        <f>E112*F112</f>
        <v>0</v>
      </c>
      <c r="H112" s="299">
        <v>0.17244999999999999</v>
      </c>
      <c r="I112" s="300">
        <f>E112*H112</f>
        <v>2.7591999999999999</v>
      </c>
      <c r="J112" s="299"/>
      <c r="K112" s="300">
        <f>E112*J112</f>
        <v>0</v>
      </c>
      <c r="O112" s="292">
        <v>2</v>
      </c>
      <c r="AA112" s="261">
        <v>3</v>
      </c>
      <c r="AB112" s="261">
        <v>1</v>
      </c>
      <c r="AC112" s="261">
        <v>592451170</v>
      </c>
      <c r="AZ112" s="261">
        <v>1</v>
      </c>
      <c r="BA112" s="261">
        <f>IF(AZ112=1,G112,0)</f>
        <v>0</v>
      </c>
      <c r="BB112" s="261">
        <f>IF(AZ112=2,G112,0)</f>
        <v>0</v>
      </c>
      <c r="BC112" s="261">
        <f>IF(AZ112=3,G112,0)</f>
        <v>0</v>
      </c>
      <c r="BD112" s="261">
        <f>IF(AZ112=4,G112,0)</f>
        <v>0</v>
      </c>
      <c r="BE112" s="261">
        <f>IF(AZ112=5,G112,0)</f>
        <v>0</v>
      </c>
      <c r="CA112" s="292">
        <v>3</v>
      </c>
      <c r="CB112" s="292">
        <v>1</v>
      </c>
    </row>
    <row r="113" spans="1:80">
      <c r="A113" s="301"/>
      <c r="B113" s="308"/>
      <c r="C113" s="309" t="s">
        <v>977</v>
      </c>
      <c r="D113" s="310"/>
      <c r="E113" s="311">
        <v>15.75</v>
      </c>
      <c r="F113" s="312"/>
      <c r="G113" s="313"/>
      <c r="H113" s="314"/>
      <c r="I113" s="306"/>
      <c r="J113" s="315"/>
      <c r="K113" s="306"/>
      <c r="M113" s="307" t="s">
        <v>977</v>
      </c>
      <c r="O113" s="292"/>
    </row>
    <row r="114" spans="1:80">
      <c r="A114" s="301"/>
      <c r="B114" s="308"/>
      <c r="C114" s="309" t="s">
        <v>978</v>
      </c>
      <c r="D114" s="310"/>
      <c r="E114" s="311">
        <v>0.25</v>
      </c>
      <c r="F114" s="312"/>
      <c r="G114" s="313"/>
      <c r="H114" s="314"/>
      <c r="I114" s="306"/>
      <c r="J114" s="315"/>
      <c r="K114" s="306"/>
      <c r="M114" s="307" t="s">
        <v>978</v>
      </c>
      <c r="O114" s="292"/>
    </row>
    <row r="115" spans="1:80">
      <c r="A115" s="316"/>
      <c r="B115" s="317" t="s">
        <v>99</v>
      </c>
      <c r="C115" s="318" t="s">
        <v>353</v>
      </c>
      <c r="D115" s="319"/>
      <c r="E115" s="320"/>
      <c r="F115" s="321"/>
      <c r="G115" s="322">
        <f>SUM(G108:G114)</f>
        <v>0</v>
      </c>
      <c r="H115" s="323"/>
      <c r="I115" s="324">
        <f>SUM(I108:I114)</f>
        <v>3.8705799999999995</v>
      </c>
      <c r="J115" s="323"/>
      <c r="K115" s="324">
        <f>SUM(K108:K114)</f>
        <v>0</v>
      </c>
      <c r="O115" s="292">
        <v>4</v>
      </c>
      <c r="BA115" s="325">
        <f>SUM(BA108:BA114)</f>
        <v>0</v>
      </c>
      <c r="BB115" s="325">
        <f>SUM(BB108:BB114)</f>
        <v>0</v>
      </c>
      <c r="BC115" s="325">
        <f>SUM(BC108:BC114)</f>
        <v>0</v>
      </c>
      <c r="BD115" s="325">
        <f>SUM(BD108:BD114)</f>
        <v>0</v>
      </c>
      <c r="BE115" s="325">
        <f>SUM(BE108:BE114)</f>
        <v>0</v>
      </c>
    </row>
    <row r="116" spans="1:80">
      <c r="A116" s="282" t="s">
        <v>97</v>
      </c>
      <c r="B116" s="283" t="s">
        <v>371</v>
      </c>
      <c r="C116" s="284" t="s">
        <v>372</v>
      </c>
      <c r="D116" s="285"/>
      <c r="E116" s="286"/>
      <c r="F116" s="286"/>
      <c r="G116" s="287"/>
      <c r="H116" s="288"/>
      <c r="I116" s="289"/>
      <c r="J116" s="290"/>
      <c r="K116" s="291"/>
      <c r="O116" s="292">
        <v>1</v>
      </c>
    </row>
    <row r="117" spans="1:80">
      <c r="A117" s="293">
        <v>32</v>
      </c>
      <c r="B117" s="294" t="s">
        <v>374</v>
      </c>
      <c r="C117" s="295" t="s">
        <v>375</v>
      </c>
      <c r="D117" s="296" t="s">
        <v>176</v>
      </c>
      <c r="E117" s="297">
        <v>45.43</v>
      </c>
      <c r="F117" s="297">
        <v>0</v>
      </c>
      <c r="G117" s="298">
        <f>E117*F117</f>
        <v>0</v>
      </c>
      <c r="H117" s="299">
        <v>2.2000000000000001E-4</v>
      </c>
      <c r="I117" s="300">
        <f>E117*H117</f>
        <v>9.9946000000000011E-3</v>
      </c>
      <c r="J117" s="299">
        <v>0</v>
      </c>
      <c r="K117" s="300">
        <f>E117*J117</f>
        <v>0</v>
      </c>
      <c r="O117" s="292">
        <v>2</v>
      </c>
      <c r="AA117" s="261">
        <v>1</v>
      </c>
      <c r="AB117" s="261">
        <v>1</v>
      </c>
      <c r="AC117" s="261">
        <v>1</v>
      </c>
      <c r="AZ117" s="261">
        <v>1</v>
      </c>
      <c r="BA117" s="261">
        <f>IF(AZ117=1,G117,0)</f>
        <v>0</v>
      </c>
      <c r="BB117" s="261">
        <f>IF(AZ117=2,G117,0)</f>
        <v>0</v>
      </c>
      <c r="BC117" s="261">
        <f>IF(AZ117=3,G117,0)</f>
        <v>0</v>
      </c>
      <c r="BD117" s="261">
        <f>IF(AZ117=4,G117,0)</f>
        <v>0</v>
      </c>
      <c r="BE117" s="261">
        <f>IF(AZ117=5,G117,0)</f>
        <v>0</v>
      </c>
      <c r="CA117" s="292">
        <v>1</v>
      </c>
      <c r="CB117" s="292">
        <v>1</v>
      </c>
    </row>
    <row r="118" spans="1:80">
      <c r="A118" s="301"/>
      <c r="B118" s="308"/>
      <c r="C118" s="309" t="s">
        <v>979</v>
      </c>
      <c r="D118" s="310"/>
      <c r="E118" s="311">
        <v>22.715</v>
      </c>
      <c r="F118" s="312"/>
      <c r="G118" s="313"/>
      <c r="H118" s="314"/>
      <c r="I118" s="306"/>
      <c r="J118" s="315"/>
      <c r="K118" s="306"/>
      <c r="M118" s="307" t="s">
        <v>979</v>
      </c>
      <c r="O118" s="292"/>
    </row>
    <row r="119" spans="1:80">
      <c r="A119" s="301"/>
      <c r="B119" s="308"/>
      <c r="C119" s="309" t="s">
        <v>980</v>
      </c>
      <c r="D119" s="310"/>
      <c r="E119" s="311">
        <v>22.715</v>
      </c>
      <c r="F119" s="312"/>
      <c r="G119" s="313"/>
      <c r="H119" s="314"/>
      <c r="I119" s="306"/>
      <c r="J119" s="315"/>
      <c r="K119" s="306"/>
      <c r="M119" s="307" t="s">
        <v>980</v>
      </c>
      <c r="O119" s="292"/>
    </row>
    <row r="120" spans="1:80">
      <c r="A120" s="316"/>
      <c r="B120" s="317" t="s">
        <v>99</v>
      </c>
      <c r="C120" s="318" t="s">
        <v>373</v>
      </c>
      <c r="D120" s="319"/>
      <c r="E120" s="320"/>
      <c r="F120" s="321"/>
      <c r="G120" s="322">
        <f>SUM(G116:G119)</f>
        <v>0</v>
      </c>
      <c r="H120" s="323"/>
      <c r="I120" s="324">
        <f>SUM(I116:I119)</f>
        <v>9.9946000000000011E-3</v>
      </c>
      <c r="J120" s="323"/>
      <c r="K120" s="324">
        <f>SUM(K116:K119)</f>
        <v>0</v>
      </c>
      <c r="O120" s="292">
        <v>4</v>
      </c>
      <c r="BA120" s="325">
        <f>SUM(BA116:BA119)</f>
        <v>0</v>
      </c>
      <c r="BB120" s="325">
        <f>SUM(BB116:BB119)</f>
        <v>0</v>
      </c>
      <c r="BC120" s="325">
        <f>SUM(BC116:BC119)</f>
        <v>0</v>
      </c>
      <c r="BD120" s="325">
        <f>SUM(BD116:BD119)</f>
        <v>0</v>
      </c>
      <c r="BE120" s="325">
        <f>SUM(BE116:BE119)</f>
        <v>0</v>
      </c>
    </row>
    <row r="121" spans="1:80">
      <c r="A121" s="282" t="s">
        <v>97</v>
      </c>
      <c r="B121" s="283" t="s">
        <v>384</v>
      </c>
      <c r="C121" s="284" t="s">
        <v>385</v>
      </c>
      <c r="D121" s="285"/>
      <c r="E121" s="286"/>
      <c r="F121" s="286"/>
      <c r="G121" s="287"/>
      <c r="H121" s="288"/>
      <c r="I121" s="289"/>
      <c r="J121" s="290"/>
      <c r="K121" s="291"/>
      <c r="O121" s="292">
        <v>1</v>
      </c>
    </row>
    <row r="122" spans="1:80">
      <c r="A122" s="293">
        <v>33</v>
      </c>
      <c r="B122" s="294" t="s">
        <v>387</v>
      </c>
      <c r="C122" s="295" t="s">
        <v>388</v>
      </c>
      <c r="D122" s="296" t="s">
        <v>190</v>
      </c>
      <c r="E122" s="297">
        <v>8.5</v>
      </c>
      <c r="F122" s="297">
        <v>0</v>
      </c>
      <c r="G122" s="298">
        <f>E122*F122</f>
        <v>0</v>
      </c>
      <c r="H122" s="299">
        <v>3.6999999999999999E-4</v>
      </c>
      <c r="I122" s="300">
        <f>E122*H122</f>
        <v>3.1449999999999998E-3</v>
      </c>
      <c r="J122" s="299">
        <v>0</v>
      </c>
      <c r="K122" s="300">
        <f>E122*J122</f>
        <v>0</v>
      </c>
      <c r="O122" s="292">
        <v>2</v>
      </c>
      <c r="AA122" s="261">
        <v>1</v>
      </c>
      <c r="AB122" s="261">
        <v>1</v>
      </c>
      <c r="AC122" s="261">
        <v>1</v>
      </c>
      <c r="AZ122" s="261">
        <v>1</v>
      </c>
      <c r="BA122" s="261">
        <f>IF(AZ122=1,G122,0)</f>
        <v>0</v>
      </c>
      <c r="BB122" s="261">
        <f>IF(AZ122=2,G122,0)</f>
        <v>0</v>
      </c>
      <c r="BC122" s="261">
        <f>IF(AZ122=3,G122,0)</f>
        <v>0</v>
      </c>
      <c r="BD122" s="261">
        <f>IF(AZ122=4,G122,0)</f>
        <v>0</v>
      </c>
      <c r="BE122" s="261">
        <f>IF(AZ122=5,G122,0)</f>
        <v>0</v>
      </c>
      <c r="CA122" s="292">
        <v>1</v>
      </c>
      <c r="CB122" s="292">
        <v>1</v>
      </c>
    </row>
    <row r="123" spans="1:80">
      <c r="A123" s="301"/>
      <c r="B123" s="302"/>
      <c r="C123" s="303" t="s">
        <v>981</v>
      </c>
      <c r="D123" s="304"/>
      <c r="E123" s="304"/>
      <c r="F123" s="304"/>
      <c r="G123" s="305"/>
      <c r="I123" s="306"/>
      <c r="K123" s="306"/>
      <c r="L123" s="307" t="s">
        <v>981</v>
      </c>
      <c r="O123" s="292">
        <v>3</v>
      </c>
    </row>
    <row r="124" spans="1:80">
      <c r="A124" s="293">
        <v>34</v>
      </c>
      <c r="B124" s="294" t="s">
        <v>390</v>
      </c>
      <c r="C124" s="295" t="s">
        <v>391</v>
      </c>
      <c r="D124" s="296" t="s">
        <v>190</v>
      </c>
      <c r="E124" s="297">
        <v>15</v>
      </c>
      <c r="F124" s="297">
        <v>0</v>
      </c>
      <c r="G124" s="298">
        <f>E124*F124</f>
        <v>0</v>
      </c>
      <c r="H124" s="299">
        <v>0.188</v>
      </c>
      <c r="I124" s="300">
        <f>E124*H124</f>
        <v>2.82</v>
      </c>
      <c r="J124" s="299">
        <v>0</v>
      </c>
      <c r="K124" s="300">
        <f>E124*J124</f>
        <v>0</v>
      </c>
      <c r="O124" s="292">
        <v>2</v>
      </c>
      <c r="AA124" s="261">
        <v>1</v>
      </c>
      <c r="AB124" s="261">
        <v>1</v>
      </c>
      <c r="AC124" s="261">
        <v>1</v>
      </c>
      <c r="AZ124" s="261">
        <v>1</v>
      </c>
      <c r="BA124" s="261">
        <f>IF(AZ124=1,G124,0)</f>
        <v>0</v>
      </c>
      <c r="BB124" s="261">
        <f>IF(AZ124=2,G124,0)</f>
        <v>0</v>
      </c>
      <c r="BC124" s="261">
        <f>IF(AZ124=3,G124,0)</f>
        <v>0</v>
      </c>
      <c r="BD124" s="261">
        <f>IF(AZ124=4,G124,0)</f>
        <v>0</v>
      </c>
      <c r="BE124" s="261">
        <f>IF(AZ124=5,G124,0)</f>
        <v>0</v>
      </c>
      <c r="CA124" s="292">
        <v>1</v>
      </c>
      <c r="CB124" s="292">
        <v>1</v>
      </c>
    </row>
    <row r="125" spans="1:80">
      <c r="A125" s="301"/>
      <c r="B125" s="308"/>
      <c r="C125" s="309" t="s">
        <v>982</v>
      </c>
      <c r="D125" s="310"/>
      <c r="E125" s="311">
        <v>15</v>
      </c>
      <c r="F125" s="312"/>
      <c r="G125" s="313"/>
      <c r="H125" s="314"/>
      <c r="I125" s="306"/>
      <c r="J125" s="315"/>
      <c r="K125" s="306"/>
      <c r="M125" s="307" t="s">
        <v>982</v>
      </c>
      <c r="O125" s="292"/>
    </row>
    <row r="126" spans="1:80">
      <c r="A126" s="293">
        <v>35</v>
      </c>
      <c r="B126" s="294" t="s">
        <v>393</v>
      </c>
      <c r="C126" s="295" t="s">
        <v>394</v>
      </c>
      <c r="D126" s="296" t="s">
        <v>109</v>
      </c>
      <c r="E126" s="297">
        <v>0.52500000000000002</v>
      </c>
      <c r="F126" s="297">
        <v>0</v>
      </c>
      <c r="G126" s="298">
        <f>E126*F126</f>
        <v>0</v>
      </c>
      <c r="H126" s="299">
        <v>2.5249999999999999</v>
      </c>
      <c r="I126" s="300">
        <f>E126*H126</f>
        <v>1.3256250000000001</v>
      </c>
      <c r="J126" s="299">
        <v>0</v>
      </c>
      <c r="K126" s="300">
        <f>E126*J126</f>
        <v>0</v>
      </c>
      <c r="O126" s="292">
        <v>2</v>
      </c>
      <c r="AA126" s="261">
        <v>1</v>
      </c>
      <c r="AB126" s="261">
        <v>1</v>
      </c>
      <c r="AC126" s="261">
        <v>1</v>
      </c>
      <c r="AZ126" s="261">
        <v>1</v>
      </c>
      <c r="BA126" s="261">
        <f>IF(AZ126=1,G126,0)</f>
        <v>0</v>
      </c>
      <c r="BB126" s="261">
        <f>IF(AZ126=2,G126,0)</f>
        <v>0</v>
      </c>
      <c r="BC126" s="261">
        <f>IF(AZ126=3,G126,0)</f>
        <v>0</v>
      </c>
      <c r="BD126" s="261">
        <f>IF(AZ126=4,G126,0)</f>
        <v>0</v>
      </c>
      <c r="BE126" s="261">
        <f>IF(AZ126=5,G126,0)</f>
        <v>0</v>
      </c>
      <c r="CA126" s="292">
        <v>1</v>
      </c>
      <c r="CB126" s="292">
        <v>1</v>
      </c>
    </row>
    <row r="127" spans="1:80">
      <c r="A127" s="301"/>
      <c r="B127" s="302"/>
      <c r="C127" s="303" t="s">
        <v>395</v>
      </c>
      <c r="D127" s="304"/>
      <c r="E127" s="304"/>
      <c r="F127" s="304"/>
      <c r="G127" s="305"/>
      <c r="I127" s="306"/>
      <c r="K127" s="306"/>
      <c r="L127" s="307" t="s">
        <v>395</v>
      </c>
      <c r="O127" s="292">
        <v>3</v>
      </c>
    </row>
    <row r="128" spans="1:80">
      <c r="A128" s="301"/>
      <c r="B128" s="308"/>
      <c r="C128" s="309" t="s">
        <v>983</v>
      </c>
      <c r="D128" s="310"/>
      <c r="E128" s="311">
        <v>0.52500000000000002</v>
      </c>
      <c r="F128" s="312"/>
      <c r="G128" s="313"/>
      <c r="H128" s="314"/>
      <c r="I128" s="306"/>
      <c r="J128" s="315"/>
      <c r="K128" s="306"/>
      <c r="M128" s="307" t="s">
        <v>983</v>
      </c>
      <c r="O128" s="292"/>
    </row>
    <row r="129" spans="1:80">
      <c r="A129" s="293">
        <v>36</v>
      </c>
      <c r="B129" s="294" t="s">
        <v>397</v>
      </c>
      <c r="C129" s="295" t="s">
        <v>398</v>
      </c>
      <c r="D129" s="296" t="s">
        <v>181</v>
      </c>
      <c r="E129" s="297">
        <v>15.15</v>
      </c>
      <c r="F129" s="297">
        <v>0</v>
      </c>
      <c r="G129" s="298">
        <f>E129*F129</f>
        <v>0</v>
      </c>
      <c r="H129" s="299">
        <v>4.5999999999999999E-2</v>
      </c>
      <c r="I129" s="300">
        <f>E129*H129</f>
        <v>0.69689999999999996</v>
      </c>
      <c r="J129" s="299"/>
      <c r="K129" s="300">
        <f>E129*J129</f>
        <v>0</v>
      </c>
      <c r="O129" s="292">
        <v>2</v>
      </c>
      <c r="AA129" s="261">
        <v>3</v>
      </c>
      <c r="AB129" s="261">
        <v>1</v>
      </c>
      <c r="AC129" s="261">
        <v>59217420</v>
      </c>
      <c r="AZ129" s="261">
        <v>1</v>
      </c>
      <c r="BA129" s="261">
        <f>IF(AZ129=1,G129,0)</f>
        <v>0</v>
      </c>
      <c r="BB129" s="261">
        <f>IF(AZ129=2,G129,0)</f>
        <v>0</v>
      </c>
      <c r="BC129" s="261">
        <f>IF(AZ129=3,G129,0)</f>
        <v>0</v>
      </c>
      <c r="BD129" s="261">
        <f>IF(AZ129=4,G129,0)</f>
        <v>0</v>
      </c>
      <c r="BE129" s="261">
        <f>IF(AZ129=5,G129,0)</f>
        <v>0</v>
      </c>
      <c r="CA129" s="292">
        <v>3</v>
      </c>
      <c r="CB129" s="292">
        <v>1</v>
      </c>
    </row>
    <row r="130" spans="1:80">
      <c r="A130" s="301"/>
      <c r="B130" s="308"/>
      <c r="C130" s="309" t="s">
        <v>737</v>
      </c>
      <c r="D130" s="310"/>
      <c r="E130" s="311">
        <v>15.15</v>
      </c>
      <c r="F130" s="312"/>
      <c r="G130" s="313"/>
      <c r="H130" s="314"/>
      <c r="I130" s="306"/>
      <c r="J130" s="315"/>
      <c r="K130" s="306"/>
      <c r="M130" s="307" t="s">
        <v>737</v>
      </c>
      <c r="O130" s="292"/>
    </row>
    <row r="131" spans="1:80">
      <c r="A131" s="316"/>
      <c r="B131" s="317" t="s">
        <v>99</v>
      </c>
      <c r="C131" s="318" t="s">
        <v>386</v>
      </c>
      <c r="D131" s="319"/>
      <c r="E131" s="320"/>
      <c r="F131" s="321"/>
      <c r="G131" s="322">
        <f>SUM(G121:G130)</f>
        <v>0</v>
      </c>
      <c r="H131" s="323"/>
      <c r="I131" s="324">
        <f>SUM(I121:I130)</f>
        <v>4.8456700000000001</v>
      </c>
      <c r="J131" s="323"/>
      <c r="K131" s="324">
        <f>SUM(K121:K130)</f>
        <v>0</v>
      </c>
      <c r="O131" s="292">
        <v>4</v>
      </c>
      <c r="BA131" s="325">
        <f>SUM(BA121:BA130)</f>
        <v>0</v>
      </c>
      <c r="BB131" s="325">
        <f>SUM(BB121:BB130)</f>
        <v>0</v>
      </c>
      <c r="BC131" s="325">
        <f>SUM(BC121:BC130)</f>
        <v>0</v>
      </c>
      <c r="BD131" s="325">
        <f>SUM(BD121:BD130)</f>
        <v>0</v>
      </c>
      <c r="BE131" s="325">
        <f>SUM(BE121:BE130)</f>
        <v>0</v>
      </c>
    </row>
    <row r="132" spans="1:80">
      <c r="A132" s="282" t="s">
        <v>97</v>
      </c>
      <c r="B132" s="283" t="s">
        <v>403</v>
      </c>
      <c r="C132" s="284" t="s">
        <v>404</v>
      </c>
      <c r="D132" s="285"/>
      <c r="E132" s="286"/>
      <c r="F132" s="286"/>
      <c r="G132" s="287"/>
      <c r="H132" s="288"/>
      <c r="I132" s="289"/>
      <c r="J132" s="290"/>
      <c r="K132" s="291"/>
      <c r="O132" s="292">
        <v>1</v>
      </c>
    </row>
    <row r="133" spans="1:80">
      <c r="A133" s="293">
        <v>37</v>
      </c>
      <c r="B133" s="294" t="s">
        <v>406</v>
      </c>
      <c r="C133" s="295" t="s">
        <v>407</v>
      </c>
      <c r="D133" s="296" t="s">
        <v>408</v>
      </c>
      <c r="E133" s="297">
        <v>10</v>
      </c>
      <c r="F133" s="297">
        <v>0</v>
      </c>
      <c r="G133" s="298">
        <f>E133*F133</f>
        <v>0</v>
      </c>
      <c r="H133" s="299"/>
      <c r="I133" s="300">
        <f>E133*H133</f>
        <v>0</v>
      </c>
      <c r="J133" s="299"/>
      <c r="K133" s="300">
        <f>E133*J133</f>
        <v>0</v>
      </c>
      <c r="O133" s="292">
        <v>2</v>
      </c>
      <c r="AA133" s="261">
        <v>6</v>
      </c>
      <c r="AB133" s="261">
        <v>1</v>
      </c>
      <c r="AC133" s="261">
        <v>171156610600</v>
      </c>
      <c r="AZ133" s="261">
        <v>1</v>
      </c>
      <c r="BA133" s="261">
        <f>IF(AZ133=1,G133,0)</f>
        <v>0</v>
      </c>
      <c r="BB133" s="261">
        <f>IF(AZ133=2,G133,0)</f>
        <v>0</v>
      </c>
      <c r="BC133" s="261">
        <f>IF(AZ133=3,G133,0)</f>
        <v>0</v>
      </c>
      <c r="BD133" s="261">
        <f>IF(AZ133=4,G133,0)</f>
        <v>0</v>
      </c>
      <c r="BE133" s="261">
        <f>IF(AZ133=5,G133,0)</f>
        <v>0</v>
      </c>
      <c r="CA133" s="292">
        <v>6</v>
      </c>
      <c r="CB133" s="292">
        <v>1</v>
      </c>
    </row>
    <row r="134" spans="1:80">
      <c r="A134" s="301"/>
      <c r="B134" s="302"/>
      <c r="C134" s="303"/>
      <c r="D134" s="304"/>
      <c r="E134" s="304"/>
      <c r="F134" s="304"/>
      <c r="G134" s="305"/>
      <c r="I134" s="306"/>
      <c r="K134" s="306"/>
      <c r="L134" s="307"/>
      <c r="O134" s="292">
        <v>3</v>
      </c>
    </row>
    <row r="135" spans="1:80">
      <c r="A135" s="316"/>
      <c r="B135" s="317" t="s">
        <v>99</v>
      </c>
      <c r="C135" s="318" t="s">
        <v>405</v>
      </c>
      <c r="D135" s="319"/>
      <c r="E135" s="320"/>
      <c r="F135" s="321"/>
      <c r="G135" s="322">
        <f>SUM(G132:G134)</f>
        <v>0</v>
      </c>
      <c r="H135" s="323"/>
      <c r="I135" s="324">
        <f>SUM(I132:I134)</f>
        <v>0</v>
      </c>
      <c r="J135" s="323"/>
      <c r="K135" s="324">
        <f>SUM(K132:K134)</f>
        <v>0</v>
      </c>
      <c r="O135" s="292">
        <v>4</v>
      </c>
      <c r="BA135" s="325">
        <f>SUM(BA132:BA134)</f>
        <v>0</v>
      </c>
      <c r="BB135" s="325">
        <f>SUM(BB132:BB134)</f>
        <v>0</v>
      </c>
      <c r="BC135" s="325">
        <f>SUM(BC132:BC134)</f>
        <v>0</v>
      </c>
      <c r="BD135" s="325">
        <f>SUM(BD132:BD134)</f>
        <v>0</v>
      </c>
      <c r="BE135" s="325">
        <f>SUM(BE132:BE134)</f>
        <v>0</v>
      </c>
    </row>
    <row r="136" spans="1:80">
      <c r="A136" s="282" t="s">
        <v>97</v>
      </c>
      <c r="B136" s="283" t="s">
        <v>409</v>
      </c>
      <c r="C136" s="284" t="s">
        <v>410</v>
      </c>
      <c r="D136" s="285"/>
      <c r="E136" s="286"/>
      <c r="F136" s="286"/>
      <c r="G136" s="287"/>
      <c r="H136" s="288"/>
      <c r="I136" s="289"/>
      <c r="J136" s="290"/>
      <c r="K136" s="291"/>
      <c r="O136" s="292">
        <v>1</v>
      </c>
    </row>
    <row r="137" spans="1:80">
      <c r="A137" s="293">
        <v>38</v>
      </c>
      <c r="B137" s="294" t="s">
        <v>412</v>
      </c>
      <c r="C137" s="295" t="s">
        <v>413</v>
      </c>
      <c r="D137" s="296" t="s">
        <v>176</v>
      </c>
      <c r="E137" s="297">
        <v>22.715</v>
      </c>
      <c r="F137" s="297">
        <v>0</v>
      </c>
      <c r="G137" s="298">
        <f>E137*F137</f>
        <v>0</v>
      </c>
      <c r="H137" s="299">
        <v>0</v>
      </c>
      <c r="I137" s="300">
        <f>E137*H137</f>
        <v>0</v>
      </c>
      <c r="J137" s="299">
        <v>0</v>
      </c>
      <c r="K137" s="300">
        <f>E137*J137</f>
        <v>0</v>
      </c>
      <c r="O137" s="292">
        <v>2</v>
      </c>
      <c r="AA137" s="261">
        <v>1</v>
      </c>
      <c r="AB137" s="261">
        <v>1</v>
      </c>
      <c r="AC137" s="261">
        <v>1</v>
      </c>
      <c r="AZ137" s="261">
        <v>1</v>
      </c>
      <c r="BA137" s="261">
        <f>IF(AZ137=1,G137,0)</f>
        <v>0</v>
      </c>
      <c r="BB137" s="261">
        <f>IF(AZ137=2,G137,0)</f>
        <v>0</v>
      </c>
      <c r="BC137" s="261">
        <f>IF(AZ137=3,G137,0)</f>
        <v>0</v>
      </c>
      <c r="BD137" s="261">
        <f>IF(AZ137=4,G137,0)</f>
        <v>0</v>
      </c>
      <c r="BE137" s="261">
        <f>IF(AZ137=5,G137,0)</f>
        <v>0</v>
      </c>
      <c r="CA137" s="292">
        <v>1</v>
      </c>
      <c r="CB137" s="292">
        <v>1</v>
      </c>
    </row>
    <row r="138" spans="1:80">
      <c r="A138" s="301"/>
      <c r="B138" s="308"/>
      <c r="C138" s="309" t="s">
        <v>984</v>
      </c>
      <c r="D138" s="310"/>
      <c r="E138" s="311">
        <v>22.715</v>
      </c>
      <c r="F138" s="312"/>
      <c r="G138" s="313"/>
      <c r="H138" s="314"/>
      <c r="I138" s="306"/>
      <c r="J138" s="315"/>
      <c r="K138" s="306"/>
      <c r="M138" s="307" t="s">
        <v>984</v>
      </c>
      <c r="O138" s="292"/>
    </row>
    <row r="139" spans="1:80">
      <c r="A139" s="316"/>
      <c r="B139" s="317" t="s">
        <v>99</v>
      </c>
      <c r="C139" s="318" t="s">
        <v>411</v>
      </c>
      <c r="D139" s="319"/>
      <c r="E139" s="320"/>
      <c r="F139" s="321"/>
      <c r="G139" s="322">
        <f>SUM(G136:G138)</f>
        <v>0</v>
      </c>
      <c r="H139" s="323"/>
      <c r="I139" s="324">
        <f>SUM(I136:I138)</f>
        <v>0</v>
      </c>
      <c r="J139" s="323"/>
      <c r="K139" s="324">
        <f>SUM(K136:K138)</f>
        <v>0</v>
      </c>
      <c r="O139" s="292">
        <v>4</v>
      </c>
      <c r="BA139" s="325">
        <f>SUM(BA136:BA138)</f>
        <v>0</v>
      </c>
      <c r="BB139" s="325">
        <f>SUM(BB136:BB138)</f>
        <v>0</v>
      </c>
      <c r="BC139" s="325">
        <f>SUM(BC136:BC138)</f>
        <v>0</v>
      </c>
      <c r="BD139" s="325">
        <f>SUM(BD136:BD138)</f>
        <v>0</v>
      </c>
      <c r="BE139" s="325">
        <f>SUM(BE136:BE138)</f>
        <v>0</v>
      </c>
    </row>
    <row r="140" spans="1:80">
      <c r="A140" s="282" t="s">
        <v>97</v>
      </c>
      <c r="B140" s="283" t="s">
        <v>424</v>
      </c>
      <c r="C140" s="284" t="s">
        <v>425</v>
      </c>
      <c r="D140" s="285"/>
      <c r="E140" s="286"/>
      <c r="F140" s="286"/>
      <c r="G140" s="287"/>
      <c r="H140" s="288"/>
      <c r="I140" s="289"/>
      <c r="J140" s="290"/>
      <c r="K140" s="291"/>
      <c r="O140" s="292">
        <v>1</v>
      </c>
    </row>
    <row r="141" spans="1:80">
      <c r="A141" s="293">
        <v>39</v>
      </c>
      <c r="B141" s="294" t="s">
        <v>427</v>
      </c>
      <c r="C141" s="295" t="s">
        <v>428</v>
      </c>
      <c r="D141" s="296" t="s">
        <v>176</v>
      </c>
      <c r="E141" s="297">
        <v>16</v>
      </c>
      <c r="F141" s="297">
        <v>0</v>
      </c>
      <c r="G141" s="298">
        <f>E141*F141</f>
        <v>0</v>
      </c>
      <c r="H141" s="299">
        <v>0</v>
      </c>
      <c r="I141" s="300">
        <f>E141*H141</f>
        <v>0</v>
      </c>
      <c r="J141" s="299">
        <v>0</v>
      </c>
      <c r="K141" s="300">
        <f>E141*J141</f>
        <v>0</v>
      </c>
      <c r="O141" s="292">
        <v>2</v>
      </c>
      <c r="AA141" s="261">
        <v>1</v>
      </c>
      <c r="AB141" s="261">
        <v>1</v>
      </c>
      <c r="AC141" s="261">
        <v>1</v>
      </c>
      <c r="AZ141" s="261">
        <v>1</v>
      </c>
      <c r="BA141" s="261">
        <f>IF(AZ141=1,G141,0)</f>
        <v>0</v>
      </c>
      <c r="BB141" s="261">
        <f>IF(AZ141=2,G141,0)</f>
        <v>0</v>
      </c>
      <c r="BC141" s="261">
        <f>IF(AZ141=3,G141,0)</f>
        <v>0</v>
      </c>
      <c r="BD141" s="261">
        <f>IF(AZ141=4,G141,0)</f>
        <v>0</v>
      </c>
      <c r="BE141" s="261">
        <f>IF(AZ141=5,G141,0)</f>
        <v>0</v>
      </c>
      <c r="CA141" s="292">
        <v>1</v>
      </c>
      <c r="CB141" s="292">
        <v>1</v>
      </c>
    </row>
    <row r="142" spans="1:80">
      <c r="A142" s="301"/>
      <c r="B142" s="302"/>
      <c r="C142" s="303" t="s">
        <v>953</v>
      </c>
      <c r="D142" s="304"/>
      <c r="E142" s="304"/>
      <c r="F142" s="304"/>
      <c r="G142" s="305"/>
      <c r="I142" s="306"/>
      <c r="K142" s="306"/>
      <c r="L142" s="307" t="s">
        <v>953</v>
      </c>
      <c r="O142" s="292">
        <v>3</v>
      </c>
    </row>
    <row r="143" spans="1:80">
      <c r="A143" s="316"/>
      <c r="B143" s="317" t="s">
        <v>99</v>
      </c>
      <c r="C143" s="318" t="s">
        <v>426</v>
      </c>
      <c r="D143" s="319"/>
      <c r="E143" s="320"/>
      <c r="F143" s="321"/>
      <c r="G143" s="322">
        <f>SUM(G140:G142)</f>
        <v>0</v>
      </c>
      <c r="H143" s="323"/>
      <c r="I143" s="324">
        <f>SUM(I140:I142)</f>
        <v>0</v>
      </c>
      <c r="J143" s="323"/>
      <c r="K143" s="324">
        <f>SUM(K140:K142)</f>
        <v>0</v>
      </c>
      <c r="O143" s="292">
        <v>4</v>
      </c>
      <c r="BA143" s="325">
        <f>SUM(BA140:BA142)</f>
        <v>0</v>
      </c>
      <c r="BB143" s="325">
        <f>SUM(BB140:BB142)</f>
        <v>0</v>
      </c>
      <c r="BC143" s="325">
        <f>SUM(BC140:BC142)</f>
        <v>0</v>
      </c>
      <c r="BD143" s="325">
        <f>SUM(BD140:BD142)</f>
        <v>0</v>
      </c>
      <c r="BE143" s="325">
        <f>SUM(BE140:BE142)</f>
        <v>0</v>
      </c>
    </row>
    <row r="144" spans="1:80">
      <c r="A144" s="282" t="s">
        <v>97</v>
      </c>
      <c r="B144" s="283" t="s">
        <v>430</v>
      </c>
      <c r="C144" s="284" t="s">
        <v>431</v>
      </c>
      <c r="D144" s="285"/>
      <c r="E144" s="286"/>
      <c r="F144" s="286"/>
      <c r="G144" s="287"/>
      <c r="H144" s="288"/>
      <c r="I144" s="289"/>
      <c r="J144" s="290"/>
      <c r="K144" s="291"/>
      <c r="O144" s="292">
        <v>1</v>
      </c>
    </row>
    <row r="145" spans="1:80">
      <c r="A145" s="293">
        <v>40</v>
      </c>
      <c r="B145" s="294" t="s">
        <v>433</v>
      </c>
      <c r="C145" s="295" t="s">
        <v>434</v>
      </c>
      <c r="D145" s="296" t="s">
        <v>324</v>
      </c>
      <c r="E145" s="297">
        <v>89.384322940000004</v>
      </c>
      <c r="F145" s="297">
        <v>0</v>
      </c>
      <c r="G145" s="298">
        <f>E145*F145</f>
        <v>0</v>
      </c>
      <c r="H145" s="299">
        <v>0</v>
      </c>
      <c r="I145" s="300">
        <f>E145*H145</f>
        <v>0</v>
      </c>
      <c r="J145" s="299"/>
      <c r="K145" s="300">
        <f>E145*J145</f>
        <v>0</v>
      </c>
      <c r="O145" s="292">
        <v>2</v>
      </c>
      <c r="AA145" s="261">
        <v>7</v>
      </c>
      <c r="AB145" s="261">
        <v>1</v>
      </c>
      <c r="AC145" s="261">
        <v>2</v>
      </c>
      <c r="AZ145" s="261">
        <v>1</v>
      </c>
      <c r="BA145" s="261">
        <f>IF(AZ145=1,G145,0)</f>
        <v>0</v>
      </c>
      <c r="BB145" s="261">
        <f>IF(AZ145=2,G145,0)</f>
        <v>0</v>
      </c>
      <c r="BC145" s="261">
        <f>IF(AZ145=3,G145,0)</f>
        <v>0</v>
      </c>
      <c r="BD145" s="261">
        <f>IF(AZ145=4,G145,0)</f>
        <v>0</v>
      </c>
      <c r="BE145" s="261">
        <f>IF(AZ145=5,G145,0)</f>
        <v>0</v>
      </c>
      <c r="CA145" s="292">
        <v>7</v>
      </c>
      <c r="CB145" s="292">
        <v>1</v>
      </c>
    </row>
    <row r="146" spans="1:80">
      <c r="A146" s="316"/>
      <c r="B146" s="317" t="s">
        <v>99</v>
      </c>
      <c r="C146" s="318" t="s">
        <v>432</v>
      </c>
      <c r="D146" s="319"/>
      <c r="E146" s="320"/>
      <c r="F146" s="321"/>
      <c r="G146" s="322">
        <f>SUM(G144:G145)</f>
        <v>0</v>
      </c>
      <c r="H146" s="323"/>
      <c r="I146" s="324">
        <f>SUM(I144:I145)</f>
        <v>0</v>
      </c>
      <c r="J146" s="323"/>
      <c r="K146" s="324">
        <f>SUM(K144:K145)</f>
        <v>0</v>
      </c>
      <c r="O146" s="292">
        <v>4</v>
      </c>
      <c r="BA146" s="325">
        <f>SUM(BA144:BA145)</f>
        <v>0</v>
      </c>
      <c r="BB146" s="325">
        <f>SUM(BB144:BB145)</f>
        <v>0</v>
      </c>
      <c r="BC146" s="325">
        <f>SUM(BC144:BC145)</f>
        <v>0</v>
      </c>
      <c r="BD146" s="325">
        <f>SUM(BD144:BD145)</f>
        <v>0</v>
      </c>
      <c r="BE146" s="325">
        <f>SUM(BE144:BE145)</f>
        <v>0</v>
      </c>
    </row>
    <row r="147" spans="1:80">
      <c r="A147" s="282" t="s">
        <v>97</v>
      </c>
      <c r="B147" s="283" t="s">
        <v>435</v>
      </c>
      <c r="C147" s="284" t="s">
        <v>436</v>
      </c>
      <c r="D147" s="285"/>
      <c r="E147" s="286"/>
      <c r="F147" s="286"/>
      <c r="G147" s="287"/>
      <c r="H147" s="288"/>
      <c r="I147" s="289"/>
      <c r="J147" s="290"/>
      <c r="K147" s="291"/>
      <c r="O147" s="292">
        <v>1</v>
      </c>
    </row>
    <row r="148" spans="1:80">
      <c r="A148" s="293">
        <v>41</v>
      </c>
      <c r="B148" s="294" t="s">
        <v>438</v>
      </c>
      <c r="C148" s="295" t="s">
        <v>504</v>
      </c>
      <c r="D148" s="296" t="s">
        <v>98</v>
      </c>
      <c r="E148" s="297">
        <v>3</v>
      </c>
      <c r="F148" s="297">
        <v>0</v>
      </c>
      <c r="G148" s="298">
        <f>E148*F148</f>
        <v>0</v>
      </c>
      <c r="H148" s="299">
        <v>2.0000000000000001E-4</v>
      </c>
      <c r="I148" s="300">
        <f>E148*H148</f>
        <v>6.0000000000000006E-4</v>
      </c>
      <c r="J148" s="299">
        <v>0</v>
      </c>
      <c r="K148" s="300">
        <f>E148*J148</f>
        <v>0</v>
      </c>
      <c r="O148" s="292">
        <v>2</v>
      </c>
      <c r="AA148" s="261">
        <v>1</v>
      </c>
      <c r="AB148" s="261">
        <v>7</v>
      </c>
      <c r="AC148" s="261">
        <v>7</v>
      </c>
      <c r="AZ148" s="261">
        <v>2</v>
      </c>
      <c r="BA148" s="261">
        <f>IF(AZ148=1,G148,0)</f>
        <v>0</v>
      </c>
      <c r="BB148" s="261">
        <f>IF(AZ148=2,G148,0)</f>
        <v>0</v>
      </c>
      <c r="BC148" s="261">
        <f>IF(AZ148=3,G148,0)</f>
        <v>0</v>
      </c>
      <c r="BD148" s="261">
        <f>IF(AZ148=4,G148,0)</f>
        <v>0</v>
      </c>
      <c r="BE148" s="261">
        <f>IF(AZ148=5,G148,0)</f>
        <v>0</v>
      </c>
      <c r="CA148" s="292">
        <v>1</v>
      </c>
      <c r="CB148" s="292">
        <v>7</v>
      </c>
    </row>
    <row r="149" spans="1:80">
      <c r="A149" s="316"/>
      <c r="B149" s="317" t="s">
        <v>99</v>
      </c>
      <c r="C149" s="318" t="s">
        <v>437</v>
      </c>
      <c r="D149" s="319"/>
      <c r="E149" s="320"/>
      <c r="F149" s="321"/>
      <c r="G149" s="322">
        <f>SUM(G147:G148)</f>
        <v>0</v>
      </c>
      <c r="H149" s="323"/>
      <c r="I149" s="324">
        <f>SUM(I147:I148)</f>
        <v>6.0000000000000006E-4</v>
      </c>
      <c r="J149" s="323"/>
      <c r="K149" s="324">
        <f>SUM(K147:K148)</f>
        <v>0</v>
      </c>
      <c r="O149" s="292">
        <v>4</v>
      </c>
      <c r="BA149" s="325">
        <f>SUM(BA147:BA148)</f>
        <v>0</v>
      </c>
      <c r="BB149" s="325">
        <f>SUM(BB147:BB148)</f>
        <v>0</v>
      </c>
      <c r="BC149" s="325">
        <f>SUM(BC147:BC148)</f>
        <v>0</v>
      </c>
      <c r="BD149" s="325">
        <f>SUM(BD147:BD148)</f>
        <v>0</v>
      </c>
      <c r="BE149" s="325">
        <f>SUM(BE147:BE148)</f>
        <v>0</v>
      </c>
    </row>
    <row r="150" spans="1:80">
      <c r="A150" s="282" t="s">
        <v>97</v>
      </c>
      <c r="B150" s="283" t="s">
        <v>447</v>
      </c>
      <c r="C150" s="284" t="s">
        <v>448</v>
      </c>
      <c r="D150" s="285"/>
      <c r="E150" s="286"/>
      <c r="F150" s="286"/>
      <c r="G150" s="287"/>
      <c r="H150" s="288"/>
      <c r="I150" s="289"/>
      <c r="J150" s="290"/>
      <c r="K150" s="291"/>
      <c r="O150" s="292">
        <v>1</v>
      </c>
    </row>
    <row r="151" spans="1:80">
      <c r="A151" s="293">
        <v>42</v>
      </c>
      <c r="B151" s="294" t="s">
        <v>450</v>
      </c>
      <c r="C151" s="295" t="s">
        <v>451</v>
      </c>
      <c r="D151" s="296" t="s">
        <v>324</v>
      </c>
      <c r="E151" s="297">
        <v>11.074</v>
      </c>
      <c r="F151" s="297">
        <v>0</v>
      </c>
      <c r="G151" s="298">
        <f>E151*F151</f>
        <v>0</v>
      </c>
      <c r="H151" s="299">
        <v>0</v>
      </c>
      <c r="I151" s="300">
        <f>E151*H151</f>
        <v>0</v>
      </c>
      <c r="J151" s="299"/>
      <c r="K151" s="300">
        <f>E151*J151</f>
        <v>0</v>
      </c>
      <c r="O151" s="292">
        <v>2</v>
      </c>
      <c r="AA151" s="261">
        <v>8</v>
      </c>
      <c r="AB151" s="261">
        <v>0</v>
      </c>
      <c r="AC151" s="261">
        <v>3</v>
      </c>
      <c r="AZ151" s="261">
        <v>1</v>
      </c>
      <c r="BA151" s="261">
        <f>IF(AZ151=1,G151,0)</f>
        <v>0</v>
      </c>
      <c r="BB151" s="261">
        <f>IF(AZ151=2,G151,0)</f>
        <v>0</v>
      </c>
      <c r="BC151" s="261">
        <f>IF(AZ151=3,G151,0)</f>
        <v>0</v>
      </c>
      <c r="BD151" s="261">
        <f>IF(AZ151=4,G151,0)</f>
        <v>0</v>
      </c>
      <c r="BE151" s="261">
        <f>IF(AZ151=5,G151,0)</f>
        <v>0</v>
      </c>
      <c r="CA151" s="292">
        <v>8</v>
      </c>
      <c r="CB151" s="292">
        <v>0</v>
      </c>
    </row>
    <row r="152" spans="1:80">
      <c r="A152" s="293">
        <v>43</v>
      </c>
      <c r="B152" s="294" t="s">
        <v>452</v>
      </c>
      <c r="C152" s="295" t="s">
        <v>453</v>
      </c>
      <c r="D152" s="296" t="s">
        <v>324</v>
      </c>
      <c r="E152" s="297">
        <v>99.665999999999997</v>
      </c>
      <c r="F152" s="297">
        <v>0</v>
      </c>
      <c r="G152" s="298">
        <f>E152*F152</f>
        <v>0</v>
      </c>
      <c r="H152" s="299">
        <v>0</v>
      </c>
      <c r="I152" s="300">
        <f>E152*H152</f>
        <v>0</v>
      </c>
      <c r="J152" s="299"/>
      <c r="K152" s="300">
        <f>E152*J152</f>
        <v>0</v>
      </c>
      <c r="O152" s="292">
        <v>2</v>
      </c>
      <c r="AA152" s="261">
        <v>8</v>
      </c>
      <c r="AB152" s="261">
        <v>0</v>
      </c>
      <c r="AC152" s="261">
        <v>3</v>
      </c>
      <c r="AZ152" s="261">
        <v>1</v>
      </c>
      <c r="BA152" s="261">
        <f>IF(AZ152=1,G152,0)</f>
        <v>0</v>
      </c>
      <c r="BB152" s="261">
        <f>IF(AZ152=2,G152,0)</f>
        <v>0</v>
      </c>
      <c r="BC152" s="261">
        <f>IF(AZ152=3,G152,0)</f>
        <v>0</v>
      </c>
      <c r="BD152" s="261">
        <f>IF(AZ152=4,G152,0)</f>
        <v>0</v>
      </c>
      <c r="BE152" s="261">
        <f>IF(AZ152=5,G152,0)</f>
        <v>0</v>
      </c>
      <c r="CA152" s="292">
        <v>8</v>
      </c>
      <c r="CB152" s="292">
        <v>0</v>
      </c>
    </row>
    <row r="153" spans="1:80">
      <c r="A153" s="301"/>
      <c r="B153" s="302"/>
      <c r="C153" s="303"/>
      <c r="D153" s="304"/>
      <c r="E153" s="304"/>
      <c r="F153" s="304"/>
      <c r="G153" s="305"/>
      <c r="I153" s="306"/>
      <c r="K153" s="306"/>
      <c r="L153" s="307"/>
      <c r="O153" s="292">
        <v>3</v>
      </c>
    </row>
    <row r="154" spans="1:80">
      <c r="A154" s="293">
        <v>44</v>
      </c>
      <c r="B154" s="294" t="s">
        <v>454</v>
      </c>
      <c r="C154" s="295" t="s">
        <v>455</v>
      </c>
      <c r="D154" s="296" t="s">
        <v>324</v>
      </c>
      <c r="E154" s="297">
        <v>11.074</v>
      </c>
      <c r="F154" s="297">
        <v>0</v>
      </c>
      <c r="G154" s="298">
        <f>E154*F154</f>
        <v>0</v>
      </c>
      <c r="H154" s="299">
        <v>0</v>
      </c>
      <c r="I154" s="300">
        <f>E154*H154</f>
        <v>0</v>
      </c>
      <c r="J154" s="299"/>
      <c r="K154" s="300">
        <f>E154*J154</f>
        <v>0</v>
      </c>
      <c r="O154" s="292">
        <v>2</v>
      </c>
      <c r="AA154" s="261">
        <v>8</v>
      </c>
      <c r="AB154" s="261">
        <v>0</v>
      </c>
      <c r="AC154" s="261">
        <v>3</v>
      </c>
      <c r="AZ154" s="261">
        <v>1</v>
      </c>
      <c r="BA154" s="261">
        <f>IF(AZ154=1,G154,0)</f>
        <v>0</v>
      </c>
      <c r="BB154" s="261">
        <f>IF(AZ154=2,G154,0)</f>
        <v>0</v>
      </c>
      <c r="BC154" s="261">
        <f>IF(AZ154=3,G154,0)</f>
        <v>0</v>
      </c>
      <c r="BD154" s="261">
        <f>IF(AZ154=4,G154,0)</f>
        <v>0</v>
      </c>
      <c r="BE154" s="261">
        <f>IF(AZ154=5,G154,0)</f>
        <v>0</v>
      </c>
      <c r="CA154" s="292">
        <v>8</v>
      </c>
      <c r="CB154" s="292">
        <v>0</v>
      </c>
    </row>
    <row r="155" spans="1:80">
      <c r="A155" s="316"/>
      <c r="B155" s="317" t="s">
        <v>99</v>
      </c>
      <c r="C155" s="318" t="s">
        <v>449</v>
      </c>
      <c r="D155" s="319"/>
      <c r="E155" s="320"/>
      <c r="F155" s="321"/>
      <c r="G155" s="322">
        <f>SUM(G150:G154)</f>
        <v>0</v>
      </c>
      <c r="H155" s="323"/>
      <c r="I155" s="324">
        <f>SUM(I150:I154)</f>
        <v>0</v>
      </c>
      <c r="J155" s="323"/>
      <c r="K155" s="324">
        <f>SUM(K150:K154)</f>
        <v>0</v>
      </c>
      <c r="O155" s="292">
        <v>4</v>
      </c>
      <c r="BA155" s="325">
        <f>SUM(BA150:BA154)</f>
        <v>0</v>
      </c>
      <c r="BB155" s="325">
        <f>SUM(BB150:BB154)</f>
        <v>0</v>
      </c>
      <c r="BC155" s="325">
        <f>SUM(BC150:BC154)</f>
        <v>0</v>
      </c>
      <c r="BD155" s="325">
        <f>SUM(BD150:BD154)</f>
        <v>0</v>
      </c>
      <c r="BE155" s="325">
        <f>SUM(BE150:BE154)</f>
        <v>0</v>
      </c>
    </row>
    <row r="156" spans="1:80">
      <c r="E156" s="261"/>
    </row>
    <row r="157" spans="1:80">
      <c r="E157" s="261"/>
    </row>
    <row r="158" spans="1:80">
      <c r="E158" s="261"/>
    </row>
    <row r="159" spans="1:80">
      <c r="E159" s="261"/>
    </row>
    <row r="160" spans="1:80">
      <c r="E160" s="261"/>
    </row>
    <row r="161" spans="5:5">
      <c r="E161" s="261"/>
    </row>
    <row r="162" spans="5:5">
      <c r="E162" s="261"/>
    </row>
    <row r="163" spans="5:5">
      <c r="E163" s="261"/>
    </row>
    <row r="164" spans="5:5">
      <c r="E164" s="261"/>
    </row>
    <row r="165" spans="5:5">
      <c r="E165" s="261"/>
    </row>
    <row r="166" spans="5:5">
      <c r="E166" s="261"/>
    </row>
    <row r="167" spans="5:5">
      <c r="E167" s="261"/>
    </row>
    <row r="168" spans="5:5">
      <c r="E168" s="261"/>
    </row>
    <row r="169" spans="5:5">
      <c r="E169" s="261"/>
    </row>
    <row r="170" spans="5:5">
      <c r="E170" s="261"/>
    </row>
    <row r="171" spans="5:5">
      <c r="E171" s="261"/>
    </row>
    <row r="172" spans="5:5">
      <c r="E172" s="261"/>
    </row>
    <row r="173" spans="5:5">
      <c r="E173" s="261"/>
    </row>
    <row r="174" spans="5:5">
      <c r="E174" s="261"/>
    </row>
    <row r="175" spans="5:5">
      <c r="E175" s="261"/>
    </row>
    <row r="176" spans="5:5">
      <c r="E176" s="261"/>
    </row>
    <row r="177" spans="1:7">
      <c r="E177" s="261"/>
    </row>
    <row r="178" spans="1:7">
      <c r="E178" s="261"/>
    </row>
    <row r="179" spans="1:7">
      <c r="A179" s="315"/>
      <c r="B179" s="315"/>
      <c r="C179" s="315"/>
      <c r="D179" s="315"/>
      <c r="E179" s="315"/>
      <c r="F179" s="315"/>
      <c r="G179" s="315"/>
    </row>
    <row r="180" spans="1:7">
      <c r="A180" s="315"/>
      <c r="B180" s="315"/>
      <c r="C180" s="315"/>
      <c r="D180" s="315"/>
      <c r="E180" s="315"/>
      <c r="F180" s="315"/>
      <c r="G180" s="315"/>
    </row>
    <row r="181" spans="1:7">
      <c r="A181" s="315"/>
      <c r="B181" s="315"/>
      <c r="C181" s="315"/>
      <c r="D181" s="315"/>
      <c r="E181" s="315"/>
      <c r="F181" s="315"/>
      <c r="G181" s="315"/>
    </row>
    <row r="182" spans="1:7">
      <c r="A182" s="315"/>
      <c r="B182" s="315"/>
      <c r="C182" s="315"/>
      <c r="D182" s="315"/>
      <c r="E182" s="315"/>
      <c r="F182" s="315"/>
      <c r="G182" s="315"/>
    </row>
    <row r="183" spans="1:7">
      <c r="E183" s="261"/>
    </row>
    <row r="184" spans="1:7">
      <c r="E184" s="261"/>
    </row>
    <row r="185" spans="1:7">
      <c r="E185" s="261"/>
    </row>
    <row r="186" spans="1:7">
      <c r="E186" s="261"/>
    </row>
    <row r="187" spans="1:7">
      <c r="E187" s="261"/>
    </row>
    <row r="188" spans="1:7">
      <c r="E188" s="261"/>
    </row>
    <row r="189" spans="1:7">
      <c r="E189" s="261"/>
    </row>
    <row r="190" spans="1:7">
      <c r="E190" s="261"/>
    </row>
    <row r="191" spans="1:7">
      <c r="E191" s="261"/>
    </row>
    <row r="192" spans="1:7">
      <c r="E192" s="261"/>
    </row>
    <row r="193" spans="5:5">
      <c r="E193" s="261"/>
    </row>
    <row r="194" spans="5:5">
      <c r="E194" s="261"/>
    </row>
    <row r="195" spans="5:5">
      <c r="E195" s="261"/>
    </row>
    <row r="196" spans="5:5">
      <c r="E196" s="261"/>
    </row>
    <row r="197" spans="5:5">
      <c r="E197" s="261"/>
    </row>
    <row r="198" spans="5:5">
      <c r="E198" s="261"/>
    </row>
    <row r="199" spans="5:5">
      <c r="E199" s="261"/>
    </row>
    <row r="200" spans="5:5">
      <c r="E200" s="261"/>
    </row>
    <row r="201" spans="5:5">
      <c r="E201" s="261"/>
    </row>
    <row r="202" spans="5:5">
      <c r="E202" s="261"/>
    </row>
    <row r="203" spans="5:5">
      <c r="E203" s="261"/>
    </row>
    <row r="204" spans="5:5">
      <c r="E204" s="261"/>
    </row>
    <row r="205" spans="5:5">
      <c r="E205" s="261"/>
    </row>
    <row r="206" spans="5:5">
      <c r="E206" s="261"/>
    </row>
    <row r="207" spans="5:5">
      <c r="E207" s="261"/>
    </row>
    <row r="208" spans="5:5">
      <c r="E208" s="261"/>
    </row>
    <row r="209" spans="1:7">
      <c r="E209" s="261"/>
    </row>
    <row r="210" spans="1:7">
      <c r="E210" s="261"/>
    </row>
    <row r="211" spans="1:7">
      <c r="E211" s="261"/>
    </row>
    <row r="212" spans="1:7">
      <c r="E212" s="261"/>
    </row>
    <row r="213" spans="1:7">
      <c r="E213" s="261"/>
    </row>
    <row r="214" spans="1:7">
      <c r="A214" s="326"/>
      <c r="B214" s="326"/>
    </row>
    <row r="215" spans="1:7">
      <c r="A215" s="315"/>
      <c r="B215" s="315"/>
      <c r="C215" s="327"/>
      <c r="D215" s="327"/>
      <c r="E215" s="328"/>
      <c r="F215" s="327"/>
      <c r="G215" s="329"/>
    </row>
    <row r="216" spans="1:7">
      <c r="A216" s="330"/>
      <c r="B216" s="330"/>
      <c r="C216" s="315"/>
      <c r="D216" s="315"/>
      <c r="E216" s="331"/>
      <c r="F216" s="315"/>
      <c r="G216" s="315"/>
    </row>
    <row r="217" spans="1:7">
      <c r="A217" s="315"/>
      <c r="B217" s="315"/>
      <c r="C217" s="315"/>
      <c r="D217" s="315"/>
      <c r="E217" s="331"/>
      <c r="F217" s="315"/>
      <c r="G217" s="315"/>
    </row>
    <row r="218" spans="1:7">
      <c r="A218" s="315"/>
      <c r="B218" s="315"/>
      <c r="C218" s="315"/>
      <c r="D218" s="315"/>
      <c r="E218" s="331"/>
      <c r="F218" s="315"/>
      <c r="G218" s="315"/>
    </row>
    <row r="219" spans="1:7">
      <c r="A219" s="315"/>
      <c r="B219" s="315"/>
      <c r="C219" s="315"/>
      <c r="D219" s="315"/>
      <c r="E219" s="331"/>
      <c r="F219" s="315"/>
      <c r="G219" s="315"/>
    </row>
    <row r="220" spans="1:7">
      <c r="A220" s="315"/>
      <c r="B220" s="315"/>
      <c r="C220" s="315"/>
      <c r="D220" s="315"/>
      <c r="E220" s="331"/>
      <c r="F220" s="315"/>
      <c r="G220" s="315"/>
    </row>
    <row r="221" spans="1:7">
      <c r="A221" s="315"/>
      <c r="B221" s="315"/>
      <c r="C221" s="315"/>
      <c r="D221" s="315"/>
      <c r="E221" s="331"/>
      <c r="F221" s="315"/>
      <c r="G221" s="315"/>
    </row>
    <row r="222" spans="1:7">
      <c r="A222" s="315"/>
      <c r="B222" s="315"/>
      <c r="C222" s="315"/>
      <c r="D222" s="315"/>
      <c r="E222" s="331"/>
      <c r="F222" s="315"/>
      <c r="G222" s="315"/>
    </row>
    <row r="223" spans="1:7">
      <c r="A223" s="315"/>
      <c r="B223" s="315"/>
      <c r="C223" s="315"/>
      <c r="D223" s="315"/>
      <c r="E223" s="331"/>
      <c r="F223" s="315"/>
      <c r="G223" s="315"/>
    </row>
    <row r="224" spans="1:7">
      <c r="A224" s="315"/>
      <c r="B224" s="315"/>
      <c r="C224" s="315"/>
      <c r="D224" s="315"/>
      <c r="E224" s="331"/>
      <c r="F224" s="315"/>
      <c r="G224" s="315"/>
    </row>
    <row r="225" spans="1:7">
      <c r="A225" s="315"/>
      <c r="B225" s="315"/>
      <c r="C225" s="315"/>
      <c r="D225" s="315"/>
      <c r="E225" s="331"/>
      <c r="F225" s="315"/>
      <c r="G225" s="315"/>
    </row>
    <row r="226" spans="1:7">
      <c r="A226" s="315"/>
      <c r="B226" s="315"/>
      <c r="C226" s="315"/>
      <c r="D226" s="315"/>
      <c r="E226" s="331"/>
      <c r="F226" s="315"/>
      <c r="G226" s="315"/>
    </row>
    <row r="227" spans="1:7">
      <c r="A227" s="315"/>
      <c r="B227" s="315"/>
      <c r="C227" s="315"/>
      <c r="D227" s="315"/>
      <c r="E227" s="331"/>
      <c r="F227" s="315"/>
      <c r="G227" s="315"/>
    </row>
    <row r="228" spans="1:7">
      <c r="A228" s="315"/>
      <c r="B228" s="315"/>
      <c r="C228" s="315"/>
      <c r="D228" s="315"/>
      <c r="E228" s="331"/>
      <c r="F228" s="315"/>
      <c r="G228" s="315"/>
    </row>
  </sheetData>
  <mergeCells count="71">
    <mergeCell ref="C153:G153"/>
    <mergeCell ref="C142:G142"/>
    <mergeCell ref="C130:D130"/>
    <mergeCell ref="C134:G134"/>
    <mergeCell ref="C138:D138"/>
    <mergeCell ref="C118:D118"/>
    <mergeCell ref="C119:D119"/>
    <mergeCell ref="C123:G123"/>
    <mergeCell ref="C125:D125"/>
    <mergeCell ref="C127:G127"/>
    <mergeCell ref="C128:D128"/>
    <mergeCell ref="C106:G106"/>
    <mergeCell ref="C110:G110"/>
    <mergeCell ref="C113:D113"/>
    <mergeCell ref="C114:D114"/>
    <mergeCell ref="C93:G93"/>
    <mergeCell ref="C94:D94"/>
    <mergeCell ref="C96:D96"/>
    <mergeCell ref="C98:G98"/>
    <mergeCell ref="C99:D99"/>
    <mergeCell ref="C101:G101"/>
    <mergeCell ref="C102:D102"/>
    <mergeCell ref="C88:G88"/>
    <mergeCell ref="C89:D89"/>
    <mergeCell ref="C74:D74"/>
    <mergeCell ref="C77:G77"/>
    <mergeCell ref="C79:D79"/>
    <mergeCell ref="C81:D81"/>
    <mergeCell ref="C63:D63"/>
    <mergeCell ref="C64:D64"/>
    <mergeCell ref="C65:D65"/>
    <mergeCell ref="C66:D66"/>
    <mergeCell ref="C67:D67"/>
    <mergeCell ref="C68:D68"/>
    <mergeCell ref="C69:D69"/>
    <mergeCell ref="C54:D54"/>
    <mergeCell ref="C56:D56"/>
    <mergeCell ref="C57:D57"/>
    <mergeCell ref="C58:D58"/>
    <mergeCell ref="C44:D44"/>
    <mergeCell ref="C45:D45"/>
    <mergeCell ref="C46:D46"/>
    <mergeCell ref="C47:D47"/>
    <mergeCell ref="C48:D48"/>
    <mergeCell ref="C49:D49"/>
    <mergeCell ref="C36:D36"/>
    <mergeCell ref="C37:D37"/>
    <mergeCell ref="C38:D38"/>
    <mergeCell ref="C39:D39"/>
    <mergeCell ref="C40:D40"/>
    <mergeCell ref="C41:D41"/>
    <mergeCell ref="C29:D29"/>
    <mergeCell ref="C30:D30"/>
    <mergeCell ref="C32:G32"/>
    <mergeCell ref="C33:G33"/>
    <mergeCell ref="C34:G34"/>
    <mergeCell ref="C35:G35"/>
    <mergeCell ref="C20:D20"/>
    <mergeCell ref="C24:G24"/>
    <mergeCell ref="C25:D25"/>
    <mergeCell ref="C26:D26"/>
    <mergeCell ref="C27:D27"/>
    <mergeCell ref="C28:D28"/>
    <mergeCell ref="A1:G1"/>
    <mergeCell ref="A3:B3"/>
    <mergeCell ref="A4:B4"/>
    <mergeCell ref="E4:G4"/>
    <mergeCell ref="C9:G9"/>
    <mergeCell ref="C10:G10"/>
    <mergeCell ref="C12:G12"/>
    <mergeCell ref="C14:G1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2"/>
  <dimension ref="A1:CB111"/>
  <sheetViews>
    <sheetView showGridLines="0" showZeros="0" zoomScaleNormal="100" zoomScaleSheetLayoutView="100" workbookViewId="0">
      <selection activeCell="J1" sqref="J1:J65536 K1:K65536"/>
    </sheetView>
  </sheetViews>
  <sheetFormatPr defaultRowHeight="12.75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hidden="1" customWidth="1"/>
    <col min="9" max="9" width="11.5703125" style="261" hidden="1" customWidth="1"/>
    <col min="10" max="10" width="11" style="261" hidden="1" customWidth="1"/>
    <col min="11" max="11" width="10.42578125" style="261" hidden="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>
      <c r="A1" s="260" t="s">
        <v>101</v>
      </c>
      <c r="B1" s="260"/>
      <c r="C1" s="260"/>
      <c r="D1" s="260"/>
      <c r="E1" s="260"/>
      <c r="F1" s="260"/>
      <c r="G1" s="260"/>
    </row>
    <row r="2" spans="1:80" ht="14.25" customHeight="1" thickBot="1">
      <c r="B2" s="262"/>
      <c r="C2" s="263"/>
      <c r="D2" s="263"/>
      <c r="E2" s="264"/>
      <c r="F2" s="263"/>
      <c r="G2" s="263"/>
    </row>
    <row r="3" spans="1:80" ht="13.5" thickTop="1">
      <c r="A3" s="205" t="s">
        <v>2</v>
      </c>
      <c r="B3" s="206"/>
      <c r="C3" s="207" t="s">
        <v>104</v>
      </c>
      <c r="D3" s="265"/>
      <c r="E3" s="266" t="s">
        <v>85</v>
      </c>
      <c r="F3" s="267" t="str">
        <f>'SO 00 42-2019 Rek'!H1</f>
        <v>42-2019</v>
      </c>
      <c r="G3" s="268"/>
    </row>
    <row r="4" spans="1:80" ht="13.5" thickBot="1">
      <c r="A4" s="269" t="s">
        <v>76</v>
      </c>
      <c r="B4" s="214"/>
      <c r="C4" s="215" t="s">
        <v>107</v>
      </c>
      <c r="D4" s="270"/>
      <c r="E4" s="271" t="str">
        <f>'SO 00 42-2019 Rek'!G2</f>
        <v>Vedlejší a ostatní náklady</v>
      </c>
      <c r="F4" s="272"/>
      <c r="G4" s="273"/>
    </row>
    <row r="5" spans="1:80" ht="13.5" thickTop="1">
      <c r="A5" s="274"/>
      <c r="G5" s="276"/>
    </row>
    <row r="6" spans="1:80" ht="27" customHeight="1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>
      <c r="A7" s="282" t="s">
        <v>97</v>
      </c>
      <c r="B7" s="283" t="s">
        <v>110</v>
      </c>
      <c r="C7" s="284" t="s">
        <v>111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>
      <c r="A8" s="293">
        <v>1</v>
      </c>
      <c r="B8" s="294" t="s">
        <v>113</v>
      </c>
      <c r="C8" s="295" t="s">
        <v>114</v>
      </c>
      <c r="D8" s="296" t="s">
        <v>115</v>
      </c>
      <c r="E8" s="297">
        <v>1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>
        <v>0</v>
      </c>
      <c r="K8" s="300">
        <f>E8*J8</f>
        <v>0</v>
      </c>
      <c r="O8" s="292">
        <v>2</v>
      </c>
      <c r="AA8" s="261">
        <v>1</v>
      </c>
      <c r="AB8" s="261">
        <v>1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1</v>
      </c>
    </row>
    <row r="9" spans="1:80">
      <c r="A9" s="301"/>
      <c r="B9" s="302"/>
      <c r="C9" s="303" t="s">
        <v>116</v>
      </c>
      <c r="D9" s="304"/>
      <c r="E9" s="304"/>
      <c r="F9" s="304"/>
      <c r="G9" s="305"/>
      <c r="I9" s="306"/>
      <c r="K9" s="306"/>
      <c r="L9" s="307" t="s">
        <v>116</v>
      </c>
      <c r="O9" s="292">
        <v>3</v>
      </c>
    </row>
    <row r="10" spans="1:80">
      <c r="A10" s="293">
        <v>2</v>
      </c>
      <c r="B10" s="294" t="s">
        <v>117</v>
      </c>
      <c r="C10" s="295" t="s">
        <v>118</v>
      </c>
      <c r="D10" s="296" t="s">
        <v>119</v>
      </c>
      <c r="E10" s="297">
        <v>1</v>
      </c>
      <c r="F10" s="297">
        <v>0</v>
      </c>
      <c r="G10" s="298">
        <f>E10*F10</f>
        <v>0</v>
      </c>
      <c r="H10" s="299">
        <v>0</v>
      </c>
      <c r="I10" s="300">
        <f>E10*H10</f>
        <v>0</v>
      </c>
      <c r="J10" s="299">
        <v>0</v>
      </c>
      <c r="K10" s="300">
        <f>E10*J10</f>
        <v>0</v>
      </c>
      <c r="O10" s="292">
        <v>2</v>
      </c>
      <c r="AA10" s="261">
        <v>1</v>
      </c>
      <c r="AB10" s="261">
        <v>1</v>
      </c>
      <c r="AC10" s="261">
        <v>1</v>
      </c>
      <c r="AZ10" s="261">
        <v>1</v>
      </c>
      <c r="BA10" s="261">
        <f>IF(AZ10=1,G10,0)</f>
        <v>0</v>
      </c>
      <c r="BB10" s="261">
        <f>IF(AZ10=2,G10,0)</f>
        <v>0</v>
      </c>
      <c r="BC10" s="261">
        <f>IF(AZ10=3,G10,0)</f>
        <v>0</v>
      </c>
      <c r="BD10" s="261">
        <f>IF(AZ10=4,G10,0)</f>
        <v>0</v>
      </c>
      <c r="BE10" s="261">
        <f>IF(AZ10=5,G10,0)</f>
        <v>0</v>
      </c>
      <c r="CA10" s="292">
        <v>1</v>
      </c>
      <c r="CB10" s="292">
        <v>1</v>
      </c>
    </row>
    <row r="11" spans="1:80" ht="33.75">
      <c r="A11" s="301"/>
      <c r="B11" s="302"/>
      <c r="C11" s="303" t="s">
        <v>120</v>
      </c>
      <c r="D11" s="304"/>
      <c r="E11" s="304"/>
      <c r="F11" s="304"/>
      <c r="G11" s="305"/>
      <c r="I11" s="306"/>
      <c r="K11" s="306"/>
      <c r="L11" s="307" t="s">
        <v>120</v>
      </c>
      <c r="O11" s="292">
        <v>3</v>
      </c>
    </row>
    <row r="12" spans="1:80">
      <c r="A12" s="301"/>
      <c r="B12" s="302"/>
      <c r="C12" s="303"/>
      <c r="D12" s="304"/>
      <c r="E12" s="304"/>
      <c r="F12" s="304"/>
      <c r="G12" s="305"/>
      <c r="I12" s="306"/>
      <c r="K12" s="306"/>
      <c r="L12" s="307"/>
      <c r="O12" s="292">
        <v>3</v>
      </c>
    </row>
    <row r="13" spans="1:80">
      <c r="A13" s="293">
        <v>3</v>
      </c>
      <c r="B13" s="294" t="s">
        <v>121</v>
      </c>
      <c r="C13" s="295" t="s">
        <v>122</v>
      </c>
      <c r="D13" s="296" t="s">
        <v>119</v>
      </c>
      <c r="E13" s="297">
        <v>1</v>
      </c>
      <c r="F13" s="297">
        <v>0</v>
      </c>
      <c r="G13" s="298">
        <f>E13*F13</f>
        <v>0</v>
      </c>
      <c r="H13" s="299">
        <v>0</v>
      </c>
      <c r="I13" s="300">
        <f>E13*H13</f>
        <v>0</v>
      </c>
      <c r="J13" s="299">
        <v>0</v>
      </c>
      <c r="K13" s="300">
        <f>E13*J13</f>
        <v>0</v>
      </c>
      <c r="O13" s="292">
        <v>2</v>
      </c>
      <c r="AA13" s="261">
        <v>1</v>
      </c>
      <c r="AB13" s="261">
        <v>1</v>
      </c>
      <c r="AC13" s="261">
        <v>1</v>
      </c>
      <c r="AZ13" s="261">
        <v>1</v>
      </c>
      <c r="BA13" s="261">
        <f>IF(AZ13=1,G13,0)</f>
        <v>0</v>
      </c>
      <c r="BB13" s="261">
        <f>IF(AZ13=2,G13,0)</f>
        <v>0</v>
      </c>
      <c r="BC13" s="261">
        <f>IF(AZ13=3,G13,0)</f>
        <v>0</v>
      </c>
      <c r="BD13" s="261">
        <f>IF(AZ13=4,G13,0)</f>
        <v>0</v>
      </c>
      <c r="BE13" s="261">
        <f>IF(AZ13=5,G13,0)</f>
        <v>0</v>
      </c>
      <c r="CA13" s="292">
        <v>1</v>
      </c>
      <c r="CB13" s="292">
        <v>1</v>
      </c>
    </row>
    <row r="14" spans="1:80" ht="22.5">
      <c r="A14" s="301"/>
      <c r="B14" s="302"/>
      <c r="C14" s="303" t="s">
        <v>123</v>
      </c>
      <c r="D14" s="304"/>
      <c r="E14" s="304"/>
      <c r="F14" s="304"/>
      <c r="G14" s="305"/>
      <c r="I14" s="306"/>
      <c r="K14" s="306"/>
      <c r="L14" s="307" t="s">
        <v>123</v>
      </c>
      <c r="O14" s="292">
        <v>3</v>
      </c>
    </row>
    <row r="15" spans="1:80" ht="22.5">
      <c r="A15" s="293">
        <v>4</v>
      </c>
      <c r="B15" s="294" t="s">
        <v>124</v>
      </c>
      <c r="C15" s="295" t="s">
        <v>125</v>
      </c>
      <c r="D15" s="296" t="s">
        <v>119</v>
      </c>
      <c r="E15" s="297">
        <v>1</v>
      </c>
      <c r="F15" s="297">
        <v>0</v>
      </c>
      <c r="G15" s="298">
        <f>E15*F15</f>
        <v>0</v>
      </c>
      <c r="H15" s="299">
        <v>0</v>
      </c>
      <c r="I15" s="300">
        <f>E15*H15</f>
        <v>0</v>
      </c>
      <c r="J15" s="299">
        <v>0</v>
      </c>
      <c r="K15" s="300">
        <f>E15*J15</f>
        <v>0</v>
      </c>
      <c r="O15" s="292">
        <v>2</v>
      </c>
      <c r="AA15" s="261">
        <v>1</v>
      </c>
      <c r="AB15" s="261">
        <v>1</v>
      </c>
      <c r="AC15" s="261">
        <v>1</v>
      </c>
      <c r="AZ15" s="261">
        <v>1</v>
      </c>
      <c r="BA15" s="261">
        <f>IF(AZ15=1,G15,0)</f>
        <v>0</v>
      </c>
      <c r="BB15" s="261">
        <f>IF(AZ15=2,G15,0)</f>
        <v>0</v>
      </c>
      <c r="BC15" s="261">
        <f>IF(AZ15=3,G15,0)</f>
        <v>0</v>
      </c>
      <c r="BD15" s="261">
        <f>IF(AZ15=4,G15,0)</f>
        <v>0</v>
      </c>
      <c r="BE15" s="261">
        <f>IF(AZ15=5,G15,0)</f>
        <v>0</v>
      </c>
      <c r="CA15" s="292">
        <v>1</v>
      </c>
      <c r="CB15" s="292">
        <v>1</v>
      </c>
    </row>
    <row r="16" spans="1:80" ht="22.5">
      <c r="A16" s="301"/>
      <c r="B16" s="302"/>
      <c r="C16" s="303" t="s">
        <v>126</v>
      </c>
      <c r="D16" s="304"/>
      <c r="E16" s="304"/>
      <c r="F16" s="304"/>
      <c r="G16" s="305"/>
      <c r="I16" s="306"/>
      <c r="K16" s="306"/>
      <c r="L16" s="307" t="s">
        <v>126</v>
      </c>
      <c r="O16" s="292">
        <v>3</v>
      </c>
    </row>
    <row r="17" spans="1:80">
      <c r="A17" s="293">
        <v>5</v>
      </c>
      <c r="B17" s="294" t="s">
        <v>127</v>
      </c>
      <c r="C17" s="295" t="s">
        <v>128</v>
      </c>
      <c r="D17" s="296" t="s">
        <v>119</v>
      </c>
      <c r="E17" s="297">
        <v>1</v>
      </c>
      <c r="F17" s="297">
        <v>0</v>
      </c>
      <c r="G17" s="298">
        <f>E17*F17</f>
        <v>0</v>
      </c>
      <c r="H17" s="299">
        <v>0</v>
      </c>
      <c r="I17" s="300">
        <f>E17*H17</f>
        <v>0</v>
      </c>
      <c r="J17" s="299">
        <v>0</v>
      </c>
      <c r="K17" s="300">
        <f>E17*J17</f>
        <v>0</v>
      </c>
      <c r="O17" s="292">
        <v>2</v>
      </c>
      <c r="AA17" s="261">
        <v>1</v>
      </c>
      <c r="AB17" s="261">
        <v>1</v>
      </c>
      <c r="AC17" s="261">
        <v>1</v>
      </c>
      <c r="AZ17" s="261">
        <v>1</v>
      </c>
      <c r="BA17" s="261">
        <f>IF(AZ17=1,G17,0)</f>
        <v>0</v>
      </c>
      <c r="BB17" s="261">
        <f>IF(AZ17=2,G17,0)</f>
        <v>0</v>
      </c>
      <c r="BC17" s="261">
        <f>IF(AZ17=3,G17,0)</f>
        <v>0</v>
      </c>
      <c r="BD17" s="261">
        <f>IF(AZ17=4,G17,0)</f>
        <v>0</v>
      </c>
      <c r="BE17" s="261">
        <f>IF(AZ17=5,G17,0)</f>
        <v>0</v>
      </c>
      <c r="CA17" s="292">
        <v>1</v>
      </c>
      <c r="CB17" s="292">
        <v>1</v>
      </c>
    </row>
    <row r="18" spans="1:80">
      <c r="A18" s="301"/>
      <c r="B18" s="302"/>
      <c r="C18" s="303" t="s">
        <v>129</v>
      </c>
      <c r="D18" s="304"/>
      <c r="E18" s="304"/>
      <c r="F18" s="304"/>
      <c r="G18" s="305"/>
      <c r="I18" s="306"/>
      <c r="K18" s="306"/>
      <c r="L18" s="307" t="s">
        <v>129</v>
      </c>
      <c r="O18" s="292">
        <v>3</v>
      </c>
    </row>
    <row r="19" spans="1:80">
      <c r="A19" s="293">
        <v>6</v>
      </c>
      <c r="B19" s="294" t="s">
        <v>130</v>
      </c>
      <c r="C19" s="295" t="s">
        <v>131</v>
      </c>
      <c r="D19" s="296" t="s">
        <v>119</v>
      </c>
      <c r="E19" s="297">
        <v>1</v>
      </c>
      <c r="F19" s="297">
        <v>0</v>
      </c>
      <c r="G19" s="298">
        <f>E19*F19</f>
        <v>0</v>
      </c>
      <c r="H19" s="299">
        <v>0</v>
      </c>
      <c r="I19" s="300">
        <f>E19*H19</f>
        <v>0</v>
      </c>
      <c r="J19" s="299">
        <v>0</v>
      </c>
      <c r="K19" s="300">
        <f>E19*J19</f>
        <v>0</v>
      </c>
      <c r="O19" s="292">
        <v>2</v>
      </c>
      <c r="AA19" s="261">
        <v>1</v>
      </c>
      <c r="AB19" s="261">
        <v>1</v>
      </c>
      <c r="AC19" s="261">
        <v>1</v>
      </c>
      <c r="AZ19" s="261">
        <v>1</v>
      </c>
      <c r="BA19" s="261">
        <f>IF(AZ19=1,G19,0)</f>
        <v>0</v>
      </c>
      <c r="BB19" s="261">
        <f>IF(AZ19=2,G19,0)</f>
        <v>0</v>
      </c>
      <c r="BC19" s="261">
        <f>IF(AZ19=3,G19,0)</f>
        <v>0</v>
      </c>
      <c r="BD19" s="261">
        <f>IF(AZ19=4,G19,0)</f>
        <v>0</v>
      </c>
      <c r="BE19" s="261">
        <f>IF(AZ19=5,G19,0)</f>
        <v>0</v>
      </c>
      <c r="CA19" s="292">
        <v>1</v>
      </c>
      <c r="CB19" s="292">
        <v>1</v>
      </c>
    </row>
    <row r="20" spans="1:80">
      <c r="A20" s="301"/>
      <c r="B20" s="302"/>
      <c r="C20" s="303" t="s">
        <v>132</v>
      </c>
      <c r="D20" s="304"/>
      <c r="E20" s="304"/>
      <c r="F20" s="304"/>
      <c r="G20" s="305"/>
      <c r="I20" s="306"/>
      <c r="K20" s="306"/>
      <c r="L20" s="307" t="s">
        <v>132</v>
      </c>
      <c r="O20" s="292">
        <v>3</v>
      </c>
    </row>
    <row r="21" spans="1:80" ht="22.5">
      <c r="A21" s="301"/>
      <c r="B21" s="302"/>
      <c r="C21" s="303" t="s">
        <v>133</v>
      </c>
      <c r="D21" s="304"/>
      <c r="E21" s="304"/>
      <c r="F21" s="304"/>
      <c r="G21" s="305"/>
      <c r="I21" s="306"/>
      <c r="K21" s="306"/>
      <c r="L21" s="307" t="s">
        <v>133</v>
      </c>
      <c r="O21" s="292">
        <v>3</v>
      </c>
    </row>
    <row r="22" spans="1:80" ht="22.5">
      <c r="A22" s="293">
        <v>7</v>
      </c>
      <c r="B22" s="294" t="s">
        <v>134</v>
      </c>
      <c r="C22" s="295" t="s">
        <v>135</v>
      </c>
      <c r="D22" s="296" t="s">
        <v>119</v>
      </c>
      <c r="E22" s="297">
        <v>1</v>
      </c>
      <c r="F22" s="297">
        <v>0</v>
      </c>
      <c r="G22" s="298">
        <f>E22*F22</f>
        <v>0</v>
      </c>
      <c r="H22" s="299">
        <v>0</v>
      </c>
      <c r="I22" s="300">
        <f>E22*H22</f>
        <v>0</v>
      </c>
      <c r="J22" s="299">
        <v>0</v>
      </c>
      <c r="K22" s="300">
        <f>E22*J22</f>
        <v>0</v>
      </c>
      <c r="O22" s="292">
        <v>2</v>
      </c>
      <c r="AA22" s="261">
        <v>1</v>
      </c>
      <c r="AB22" s="261">
        <v>1</v>
      </c>
      <c r="AC22" s="261">
        <v>1</v>
      </c>
      <c r="AZ22" s="261">
        <v>1</v>
      </c>
      <c r="BA22" s="261">
        <f>IF(AZ22=1,G22,0)</f>
        <v>0</v>
      </c>
      <c r="BB22" s="261">
        <f>IF(AZ22=2,G22,0)</f>
        <v>0</v>
      </c>
      <c r="BC22" s="261">
        <f>IF(AZ22=3,G22,0)</f>
        <v>0</v>
      </c>
      <c r="BD22" s="261">
        <f>IF(AZ22=4,G22,0)</f>
        <v>0</v>
      </c>
      <c r="BE22" s="261">
        <f>IF(AZ22=5,G22,0)</f>
        <v>0</v>
      </c>
      <c r="CA22" s="292">
        <v>1</v>
      </c>
      <c r="CB22" s="292">
        <v>1</v>
      </c>
    </row>
    <row r="23" spans="1:80">
      <c r="A23" s="301"/>
      <c r="B23" s="302"/>
      <c r="C23" s="303" t="s">
        <v>136</v>
      </c>
      <c r="D23" s="304"/>
      <c r="E23" s="304"/>
      <c r="F23" s="304"/>
      <c r="G23" s="305"/>
      <c r="I23" s="306"/>
      <c r="K23" s="306"/>
      <c r="L23" s="307" t="s">
        <v>136</v>
      </c>
      <c r="O23" s="292">
        <v>3</v>
      </c>
    </row>
    <row r="24" spans="1:80" ht="22.5">
      <c r="A24" s="293">
        <v>8</v>
      </c>
      <c r="B24" s="294" t="s">
        <v>137</v>
      </c>
      <c r="C24" s="295" t="s">
        <v>138</v>
      </c>
      <c r="D24" s="296" t="s">
        <v>119</v>
      </c>
      <c r="E24" s="297">
        <v>1</v>
      </c>
      <c r="F24" s="297">
        <v>0</v>
      </c>
      <c r="G24" s="298">
        <f>E24*F24</f>
        <v>0</v>
      </c>
      <c r="H24" s="299">
        <v>0</v>
      </c>
      <c r="I24" s="300">
        <f>E24*H24</f>
        <v>0</v>
      </c>
      <c r="J24" s="299">
        <v>0</v>
      </c>
      <c r="K24" s="300">
        <f>E24*J24</f>
        <v>0</v>
      </c>
      <c r="O24" s="292">
        <v>2</v>
      </c>
      <c r="AA24" s="261">
        <v>1</v>
      </c>
      <c r="AB24" s="261">
        <v>1</v>
      </c>
      <c r="AC24" s="261">
        <v>1</v>
      </c>
      <c r="AZ24" s="261">
        <v>1</v>
      </c>
      <c r="BA24" s="261">
        <f>IF(AZ24=1,G24,0)</f>
        <v>0</v>
      </c>
      <c r="BB24" s="261">
        <f>IF(AZ24=2,G24,0)</f>
        <v>0</v>
      </c>
      <c r="BC24" s="261">
        <f>IF(AZ24=3,G24,0)</f>
        <v>0</v>
      </c>
      <c r="BD24" s="261">
        <f>IF(AZ24=4,G24,0)</f>
        <v>0</v>
      </c>
      <c r="BE24" s="261">
        <f>IF(AZ24=5,G24,0)</f>
        <v>0</v>
      </c>
      <c r="CA24" s="292">
        <v>1</v>
      </c>
      <c r="CB24" s="292">
        <v>1</v>
      </c>
    </row>
    <row r="25" spans="1:80">
      <c r="A25" s="293">
        <v>9</v>
      </c>
      <c r="B25" s="294" t="s">
        <v>139</v>
      </c>
      <c r="C25" s="295" t="s">
        <v>140</v>
      </c>
      <c r="D25" s="296" t="s">
        <v>119</v>
      </c>
      <c r="E25" s="297">
        <v>1</v>
      </c>
      <c r="F25" s="297">
        <v>0</v>
      </c>
      <c r="G25" s="298">
        <f>E25*F25</f>
        <v>0</v>
      </c>
      <c r="H25" s="299">
        <v>0</v>
      </c>
      <c r="I25" s="300">
        <f>E25*H25</f>
        <v>0</v>
      </c>
      <c r="J25" s="299">
        <v>0</v>
      </c>
      <c r="K25" s="300">
        <f>E25*J25</f>
        <v>0</v>
      </c>
      <c r="O25" s="292">
        <v>2</v>
      </c>
      <c r="AA25" s="261">
        <v>1</v>
      </c>
      <c r="AB25" s="261">
        <v>1</v>
      </c>
      <c r="AC25" s="261">
        <v>1</v>
      </c>
      <c r="AZ25" s="261">
        <v>1</v>
      </c>
      <c r="BA25" s="261">
        <f>IF(AZ25=1,G25,0)</f>
        <v>0</v>
      </c>
      <c r="BB25" s="261">
        <f>IF(AZ25=2,G25,0)</f>
        <v>0</v>
      </c>
      <c r="BC25" s="261">
        <f>IF(AZ25=3,G25,0)</f>
        <v>0</v>
      </c>
      <c r="BD25" s="261">
        <f>IF(AZ25=4,G25,0)</f>
        <v>0</v>
      </c>
      <c r="BE25" s="261">
        <f>IF(AZ25=5,G25,0)</f>
        <v>0</v>
      </c>
      <c r="CA25" s="292">
        <v>1</v>
      </c>
      <c r="CB25" s="292">
        <v>1</v>
      </c>
    </row>
    <row r="26" spans="1:80">
      <c r="A26" s="301"/>
      <c r="B26" s="302"/>
      <c r="C26" s="303"/>
      <c r="D26" s="304"/>
      <c r="E26" s="304"/>
      <c r="F26" s="304"/>
      <c r="G26" s="305"/>
      <c r="I26" s="306"/>
      <c r="K26" s="306"/>
      <c r="L26" s="307"/>
      <c r="O26" s="292">
        <v>3</v>
      </c>
    </row>
    <row r="27" spans="1:80" ht="22.5">
      <c r="A27" s="293">
        <v>10</v>
      </c>
      <c r="B27" s="294" t="s">
        <v>141</v>
      </c>
      <c r="C27" s="295" t="s">
        <v>142</v>
      </c>
      <c r="D27" s="296" t="s">
        <v>119</v>
      </c>
      <c r="E27" s="297">
        <v>1</v>
      </c>
      <c r="F27" s="297">
        <v>0</v>
      </c>
      <c r="G27" s="298">
        <f>E27*F27</f>
        <v>0</v>
      </c>
      <c r="H27" s="299">
        <v>0</v>
      </c>
      <c r="I27" s="300">
        <f>E27*H27</f>
        <v>0</v>
      </c>
      <c r="J27" s="299">
        <v>0</v>
      </c>
      <c r="K27" s="300">
        <f>E27*J27</f>
        <v>0</v>
      </c>
      <c r="O27" s="292">
        <v>2</v>
      </c>
      <c r="AA27" s="261">
        <v>1</v>
      </c>
      <c r="AB27" s="261">
        <v>1</v>
      </c>
      <c r="AC27" s="261">
        <v>1</v>
      </c>
      <c r="AZ27" s="261">
        <v>1</v>
      </c>
      <c r="BA27" s="261">
        <f>IF(AZ27=1,G27,0)</f>
        <v>0</v>
      </c>
      <c r="BB27" s="261">
        <f>IF(AZ27=2,G27,0)</f>
        <v>0</v>
      </c>
      <c r="BC27" s="261">
        <f>IF(AZ27=3,G27,0)</f>
        <v>0</v>
      </c>
      <c r="BD27" s="261">
        <f>IF(AZ27=4,G27,0)</f>
        <v>0</v>
      </c>
      <c r="BE27" s="261">
        <f>IF(AZ27=5,G27,0)</f>
        <v>0</v>
      </c>
      <c r="CA27" s="292">
        <v>1</v>
      </c>
      <c r="CB27" s="292">
        <v>1</v>
      </c>
    </row>
    <row r="28" spans="1:80" ht="22.5">
      <c r="A28" s="301"/>
      <c r="B28" s="302"/>
      <c r="C28" s="303" t="s">
        <v>143</v>
      </c>
      <c r="D28" s="304"/>
      <c r="E28" s="304"/>
      <c r="F28" s="304"/>
      <c r="G28" s="305"/>
      <c r="I28" s="306"/>
      <c r="K28" s="306"/>
      <c r="L28" s="307" t="s">
        <v>143</v>
      </c>
      <c r="O28" s="292">
        <v>3</v>
      </c>
    </row>
    <row r="29" spans="1:80" ht="22.5">
      <c r="A29" s="293">
        <v>11</v>
      </c>
      <c r="B29" s="294" t="s">
        <v>144</v>
      </c>
      <c r="C29" s="295" t="s">
        <v>145</v>
      </c>
      <c r="D29" s="296" t="s">
        <v>98</v>
      </c>
      <c r="E29" s="297">
        <v>1</v>
      </c>
      <c r="F29" s="297">
        <v>0</v>
      </c>
      <c r="G29" s="298">
        <f>E29*F29</f>
        <v>0</v>
      </c>
      <c r="H29" s="299">
        <v>0.01</v>
      </c>
      <c r="I29" s="300">
        <f>E29*H29</f>
        <v>0.01</v>
      </c>
      <c r="J29" s="299">
        <v>0</v>
      </c>
      <c r="K29" s="300">
        <f>E29*J29</f>
        <v>0</v>
      </c>
      <c r="O29" s="292">
        <v>2</v>
      </c>
      <c r="AA29" s="261">
        <v>1</v>
      </c>
      <c r="AB29" s="261">
        <v>1</v>
      </c>
      <c r="AC29" s="261">
        <v>1</v>
      </c>
      <c r="AZ29" s="261">
        <v>1</v>
      </c>
      <c r="BA29" s="261">
        <f>IF(AZ29=1,G29,0)</f>
        <v>0</v>
      </c>
      <c r="BB29" s="261">
        <f>IF(AZ29=2,G29,0)</f>
        <v>0</v>
      </c>
      <c r="BC29" s="261">
        <f>IF(AZ29=3,G29,0)</f>
        <v>0</v>
      </c>
      <c r="BD29" s="261">
        <f>IF(AZ29=4,G29,0)</f>
        <v>0</v>
      </c>
      <c r="BE29" s="261">
        <f>IF(AZ29=5,G29,0)</f>
        <v>0</v>
      </c>
      <c r="CA29" s="292">
        <v>1</v>
      </c>
      <c r="CB29" s="292">
        <v>1</v>
      </c>
    </row>
    <row r="30" spans="1:80">
      <c r="A30" s="301"/>
      <c r="B30" s="302"/>
      <c r="C30" s="303" t="s">
        <v>146</v>
      </c>
      <c r="D30" s="304"/>
      <c r="E30" s="304"/>
      <c r="F30" s="304"/>
      <c r="G30" s="305"/>
      <c r="I30" s="306"/>
      <c r="K30" s="306"/>
      <c r="L30" s="307" t="s">
        <v>146</v>
      </c>
      <c r="O30" s="292">
        <v>3</v>
      </c>
    </row>
    <row r="31" spans="1:80">
      <c r="A31" s="316"/>
      <c r="B31" s="317" t="s">
        <v>99</v>
      </c>
      <c r="C31" s="318" t="s">
        <v>112</v>
      </c>
      <c r="D31" s="319"/>
      <c r="E31" s="320"/>
      <c r="F31" s="321"/>
      <c r="G31" s="322">
        <f>SUM(G7:G30)</f>
        <v>0</v>
      </c>
      <c r="H31" s="323"/>
      <c r="I31" s="324">
        <f>SUM(I7:I30)</f>
        <v>0.01</v>
      </c>
      <c r="J31" s="323"/>
      <c r="K31" s="324">
        <f>SUM(K7:K30)</f>
        <v>0</v>
      </c>
      <c r="O31" s="292">
        <v>4</v>
      </c>
      <c r="BA31" s="325">
        <f>SUM(BA7:BA30)</f>
        <v>0</v>
      </c>
      <c r="BB31" s="325">
        <f>SUM(BB7:BB30)</f>
        <v>0</v>
      </c>
      <c r="BC31" s="325">
        <f>SUM(BC7:BC30)</f>
        <v>0</v>
      </c>
      <c r="BD31" s="325">
        <f>SUM(BD7:BD30)</f>
        <v>0</v>
      </c>
      <c r="BE31" s="325">
        <f>SUM(BE7:BE30)</f>
        <v>0</v>
      </c>
    </row>
    <row r="32" spans="1:80">
      <c r="A32" s="282" t="s">
        <v>97</v>
      </c>
      <c r="B32" s="283" t="s">
        <v>147</v>
      </c>
      <c r="C32" s="284" t="s">
        <v>148</v>
      </c>
      <c r="D32" s="285"/>
      <c r="E32" s="286"/>
      <c r="F32" s="286"/>
      <c r="G32" s="287"/>
      <c r="H32" s="288"/>
      <c r="I32" s="289"/>
      <c r="J32" s="290"/>
      <c r="K32" s="291"/>
      <c r="O32" s="292">
        <v>1</v>
      </c>
    </row>
    <row r="33" spans="1:80" ht="22.5">
      <c r="A33" s="293">
        <v>12</v>
      </c>
      <c r="B33" s="294" t="s">
        <v>150</v>
      </c>
      <c r="C33" s="295" t="s">
        <v>151</v>
      </c>
      <c r="D33" s="296" t="s">
        <v>119</v>
      </c>
      <c r="E33" s="297">
        <v>1</v>
      </c>
      <c r="F33" s="297">
        <v>0</v>
      </c>
      <c r="G33" s="298">
        <f>E33*F33</f>
        <v>0</v>
      </c>
      <c r="H33" s="299">
        <v>0</v>
      </c>
      <c r="I33" s="300">
        <f>E33*H33</f>
        <v>0</v>
      </c>
      <c r="J33" s="299">
        <v>0</v>
      </c>
      <c r="K33" s="300">
        <f>E33*J33</f>
        <v>0</v>
      </c>
      <c r="O33" s="292">
        <v>2</v>
      </c>
      <c r="AA33" s="261">
        <v>1</v>
      </c>
      <c r="AB33" s="261">
        <v>1</v>
      </c>
      <c r="AC33" s="261">
        <v>1</v>
      </c>
      <c r="AZ33" s="261">
        <v>1</v>
      </c>
      <c r="BA33" s="261">
        <f>IF(AZ33=1,G33,0)</f>
        <v>0</v>
      </c>
      <c r="BB33" s="261">
        <f>IF(AZ33=2,G33,0)</f>
        <v>0</v>
      </c>
      <c r="BC33" s="261">
        <f>IF(AZ33=3,G33,0)</f>
        <v>0</v>
      </c>
      <c r="BD33" s="261">
        <f>IF(AZ33=4,G33,0)</f>
        <v>0</v>
      </c>
      <c r="BE33" s="261">
        <f>IF(AZ33=5,G33,0)</f>
        <v>0</v>
      </c>
      <c r="CA33" s="292">
        <v>1</v>
      </c>
      <c r="CB33" s="292">
        <v>1</v>
      </c>
    </row>
    <row r="34" spans="1:80">
      <c r="A34" s="301"/>
      <c r="B34" s="302"/>
      <c r="C34" s="303" t="s">
        <v>152</v>
      </c>
      <c r="D34" s="304"/>
      <c r="E34" s="304"/>
      <c r="F34" s="304"/>
      <c r="G34" s="305"/>
      <c r="I34" s="306"/>
      <c r="K34" s="306"/>
      <c r="L34" s="307" t="s">
        <v>152</v>
      </c>
      <c r="O34" s="292">
        <v>3</v>
      </c>
    </row>
    <row r="35" spans="1:80">
      <c r="A35" s="301"/>
      <c r="B35" s="302"/>
      <c r="C35" s="303" t="s">
        <v>153</v>
      </c>
      <c r="D35" s="304"/>
      <c r="E35" s="304"/>
      <c r="F35" s="304"/>
      <c r="G35" s="305"/>
      <c r="I35" s="306"/>
      <c r="K35" s="306"/>
      <c r="L35" s="307" t="s">
        <v>153</v>
      </c>
      <c r="O35" s="292">
        <v>3</v>
      </c>
    </row>
    <row r="36" spans="1:80" ht="22.5">
      <c r="A36" s="293">
        <v>13</v>
      </c>
      <c r="B36" s="294" t="s">
        <v>154</v>
      </c>
      <c r="C36" s="295" t="s">
        <v>155</v>
      </c>
      <c r="D36" s="296" t="s">
        <v>119</v>
      </c>
      <c r="E36" s="297">
        <v>1</v>
      </c>
      <c r="F36" s="297">
        <v>0</v>
      </c>
      <c r="G36" s="298">
        <f>E36*F36</f>
        <v>0</v>
      </c>
      <c r="H36" s="299">
        <v>0</v>
      </c>
      <c r="I36" s="300">
        <f>E36*H36</f>
        <v>0</v>
      </c>
      <c r="J36" s="299">
        <v>0</v>
      </c>
      <c r="K36" s="300">
        <f>E36*J36</f>
        <v>0</v>
      </c>
      <c r="O36" s="292">
        <v>2</v>
      </c>
      <c r="AA36" s="261">
        <v>1</v>
      </c>
      <c r="AB36" s="261">
        <v>1</v>
      </c>
      <c r="AC36" s="261">
        <v>1</v>
      </c>
      <c r="AZ36" s="261">
        <v>1</v>
      </c>
      <c r="BA36" s="261">
        <f>IF(AZ36=1,G36,0)</f>
        <v>0</v>
      </c>
      <c r="BB36" s="261">
        <f>IF(AZ36=2,G36,0)</f>
        <v>0</v>
      </c>
      <c r="BC36" s="261">
        <f>IF(AZ36=3,G36,0)</f>
        <v>0</v>
      </c>
      <c r="BD36" s="261">
        <f>IF(AZ36=4,G36,0)</f>
        <v>0</v>
      </c>
      <c r="BE36" s="261">
        <f>IF(AZ36=5,G36,0)</f>
        <v>0</v>
      </c>
      <c r="CA36" s="292">
        <v>1</v>
      </c>
      <c r="CB36" s="292">
        <v>1</v>
      </c>
    </row>
    <row r="37" spans="1:80">
      <c r="A37" s="301"/>
      <c r="B37" s="302"/>
      <c r="C37" s="303" t="s">
        <v>156</v>
      </c>
      <c r="D37" s="304"/>
      <c r="E37" s="304"/>
      <c r="F37" s="304"/>
      <c r="G37" s="305"/>
      <c r="I37" s="306"/>
      <c r="K37" s="306"/>
      <c r="L37" s="307" t="s">
        <v>156</v>
      </c>
      <c r="O37" s="292">
        <v>3</v>
      </c>
    </row>
    <row r="38" spans="1:80">
      <c r="A38" s="316"/>
      <c r="B38" s="317" t="s">
        <v>99</v>
      </c>
      <c r="C38" s="318" t="s">
        <v>149</v>
      </c>
      <c r="D38" s="319"/>
      <c r="E38" s="320"/>
      <c r="F38" s="321"/>
      <c r="G38" s="322">
        <f>SUM(G32:G37)</f>
        <v>0</v>
      </c>
      <c r="H38" s="323"/>
      <c r="I38" s="324">
        <f>SUM(I32:I37)</f>
        <v>0</v>
      </c>
      <c r="J38" s="323"/>
      <c r="K38" s="324">
        <f>SUM(K32:K37)</f>
        <v>0</v>
      </c>
      <c r="O38" s="292">
        <v>4</v>
      </c>
      <c r="BA38" s="325">
        <f>SUM(BA32:BA37)</f>
        <v>0</v>
      </c>
      <c r="BB38" s="325">
        <f>SUM(BB32:BB37)</f>
        <v>0</v>
      </c>
      <c r="BC38" s="325">
        <f>SUM(BC32:BC37)</f>
        <v>0</v>
      </c>
      <c r="BD38" s="325">
        <f>SUM(BD32:BD37)</f>
        <v>0</v>
      </c>
      <c r="BE38" s="325">
        <f>SUM(BE32:BE37)</f>
        <v>0</v>
      </c>
    </row>
    <row r="39" spans="1:80">
      <c r="E39" s="261"/>
    </row>
    <row r="40" spans="1:80">
      <c r="E40" s="261"/>
    </row>
    <row r="41" spans="1:80">
      <c r="E41" s="261"/>
    </row>
    <row r="42" spans="1:80">
      <c r="E42" s="261"/>
    </row>
    <row r="43" spans="1:80">
      <c r="E43" s="261"/>
    </row>
    <row r="44" spans="1:80">
      <c r="E44" s="261"/>
    </row>
    <row r="45" spans="1:80">
      <c r="E45" s="261"/>
    </row>
    <row r="46" spans="1:80">
      <c r="E46" s="261"/>
    </row>
    <row r="47" spans="1:80">
      <c r="E47" s="261"/>
    </row>
    <row r="48" spans="1:80">
      <c r="E48" s="261"/>
    </row>
    <row r="49" spans="1:7">
      <c r="E49" s="261"/>
    </row>
    <row r="50" spans="1:7">
      <c r="E50" s="261"/>
    </row>
    <row r="51" spans="1:7">
      <c r="E51" s="261"/>
    </row>
    <row r="52" spans="1:7">
      <c r="E52" s="261"/>
    </row>
    <row r="53" spans="1:7">
      <c r="E53" s="261"/>
    </row>
    <row r="54" spans="1:7">
      <c r="E54" s="261"/>
    </row>
    <row r="55" spans="1:7">
      <c r="E55" s="261"/>
    </row>
    <row r="56" spans="1:7">
      <c r="E56" s="261"/>
    </row>
    <row r="57" spans="1:7">
      <c r="E57" s="261"/>
    </row>
    <row r="58" spans="1:7">
      <c r="E58" s="261"/>
    </row>
    <row r="59" spans="1:7">
      <c r="E59" s="261"/>
    </row>
    <row r="60" spans="1:7">
      <c r="E60" s="261"/>
    </row>
    <row r="61" spans="1:7">
      <c r="E61" s="261"/>
    </row>
    <row r="62" spans="1:7">
      <c r="A62" s="315"/>
      <c r="B62" s="315"/>
      <c r="C62" s="315"/>
      <c r="D62" s="315"/>
      <c r="E62" s="315"/>
      <c r="F62" s="315"/>
      <c r="G62" s="315"/>
    </row>
    <row r="63" spans="1:7">
      <c r="A63" s="315"/>
      <c r="B63" s="315"/>
      <c r="C63" s="315"/>
      <c r="D63" s="315"/>
      <c r="E63" s="315"/>
      <c r="F63" s="315"/>
      <c r="G63" s="315"/>
    </row>
    <row r="64" spans="1:7">
      <c r="A64" s="315"/>
      <c r="B64" s="315"/>
      <c r="C64" s="315"/>
      <c r="D64" s="315"/>
      <c r="E64" s="315"/>
      <c r="F64" s="315"/>
      <c r="G64" s="315"/>
    </row>
    <row r="65" spans="1:7">
      <c r="A65" s="315"/>
      <c r="B65" s="315"/>
      <c r="C65" s="315"/>
      <c r="D65" s="315"/>
      <c r="E65" s="315"/>
      <c r="F65" s="315"/>
      <c r="G65" s="315"/>
    </row>
    <row r="66" spans="1:7">
      <c r="E66" s="261"/>
    </row>
    <row r="67" spans="1:7">
      <c r="E67" s="261"/>
    </row>
    <row r="68" spans="1:7">
      <c r="E68" s="261"/>
    </row>
    <row r="69" spans="1:7">
      <c r="E69" s="261"/>
    </row>
    <row r="70" spans="1:7">
      <c r="E70" s="261"/>
    </row>
    <row r="71" spans="1:7">
      <c r="E71" s="261"/>
    </row>
    <row r="72" spans="1:7">
      <c r="E72" s="261"/>
    </row>
    <row r="73" spans="1:7">
      <c r="E73" s="261"/>
    </row>
    <row r="74" spans="1:7">
      <c r="E74" s="261"/>
    </row>
    <row r="75" spans="1:7">
      <c r="E75" s="261"/>
    </row>
    <row r="76" spans="1:7">
      <c r="E76" s="261"/>
    </row>
    <row r="77" spans="1:7">
      <c r="E77" s="261"/>
    </row>
    <row r="78" spans="1:7">
      <c r="E78" s="261"/>
    </row>
    <row r="79" spans="1:7">
      <c r="E79" s="261"/>
    </row>
    <row r="80" spans="1:7">
      <c r="E80" s="261"/>
    </row>
    <row r="81" spans="5:5">
      <c r="E81" s="261"/>
    </row>
    <row r="82" spans="5:5">
      <c r="E82" s="261"/>
    </row>
    <row r="83" spans="5:5">
      <c r="E83" s="261"/>
    </row>
    <row r="84" spans="5:5">
      <c r="E84" s="261"/>
    </row>
    <row r="85" spans="5:5">
      <c r="E85" s="261"/>
    </row>
    <row r="86" spans="5:5">
      <c r="E86" s="261"/>
    </row>
    <row r="87" spans="5:5">
      <c r="E87" s="261"/>
    </row>
    <row r="88" spans="5:5">
      <c r="E88" s="261"/>
    </row>
    <row r="89" spans="5:5">
      <c r="E89" s="261"/>
    </row>
    <row r="90" spans="5:5">
      <c r="E90" s="261"/>
    </row>
    <row r="91" spans="5:5">
      <c r="E91" s="261"/>
    </row>
    <row r="92" spans="5:5">
      <c r="E92" s="261"/>
    </row>
    <row r="93" spans="5:5">
      <c r="E93" s="261"/>
    </row>
    <row r="94" spans="5:5">
      <c r="E94" s="261"/>
    </row>
    <row r="95" spans="5:5">
      <c r="E95" s="261"/>
    </row>
    <row r="96" spans="5:5">
      <c r="E96" s="261"/>
    </row>
    <row r="97" spans="1:7">
      <c r="A97" s="326"/>
      <c r="B97" s="326"/>
    </row>
    <row r="98" spans="1:7">
      <c r="A98" s="315"/>
      <c r="B98" s="315"/>
      <c r="C98" s="327"/>
      <c r="D98" s="327"/>
      <c r="E98" s="328"/>
      <c r="F98" s="327"/>
      <c r="G98" s="329"/>
    </row>
    <row r="99" spans="1:7">
      <c r="A99" s="330"/>
      <c r="B99" s="330"/>
      <c r="C99" s="315"/>
      <c r="D99" s="315"/>
      <c r="E99" s="331"/>
      <c r="F99" s="315"/>
      <c r="G99" s="315"/>
    </row>
    <row r="100" spans="1:7">
      <c r="A100" s="315"/>
      <c r="B100" s="315"/>
      <c r="C100" s="315"/>
      <c r="D100" s="315"/>
      <c r="E100" s="331"/>
      <c r="F100" s="315"/>
      <c r="G100" s="315"/>
    </row>
    <row r="101" spans="1:7">
      <c r="A101" s="315"/>
      <c r="B101" s="315"/>
      <c r="C101" s="315"/>
      <c r="D101" s="315"/>
      <c r="E101" s="331"/>
      <c r="F101" s="315"/>
      <c r="G101" s="315"/>
    </row>
    <row r="102" spans="1:7">
      <c r="A102" s="315"/>
      <c r="B102" s="315"/>
      <c r="C102" s="315"/>
      <c r="D102" s="315"/>
      <c r="E102" s="331"/>
      <c r="F102" s="315"/>
      <c r="G102" s="315"/>
    </row>
    <row r="103" spans="1:7">
      <c r="A103" s="315"/>
      <c r="B103" s="315"/>
      <c r="C103" s="315"/>
      <c r="D103" s="315"/>
      <c r="E103" s="331"/>
      <c r="F103" s="315"/>
      <c r="G103" s="315"/>
    </row>
    <row r="104" spans="1:7">
      <c r="A104" s="315"/>
      <c r="B104" s="315"/>
      <c r="C104" s="315"/>
      <c r="D104" s="315"/>
      <c r="E104" s="331"/>
      <c r="F104" s="315"/>
      <c r="G104" s="315"/>
    </row>
    <row r="105" spans="1:7">
      <c r="A105" s="315"/>
      <c r="B105" s="315"/>
      <c r="C105" s="315"/>
      <c r="D105" s="315"/>
      <c r="E105" s="331"/>
      <c r="F105" s="315"/>
      <c r="G105" s="315"/>
    </row>
    <row r="106" spans="1:7">
      <c r="A106" s="315"/>
      <c r="B106" s="315"/>
      <c r="C106" s="315"/>
      <c r="D106" s="315"/>
      <c r="E106" s="331"/>
      <c r="F106" s="315"/>
      <c r="G106" s="315"/>
    </row>
    <row r="107" spans="1:7">
      <c r="A107" s="315"/>
      <c r="B107" s="315"/>
      <c r="C107" s="315"/>
      <c r="D107" s="315"/>
      <c r="E107" s="331"/>
      <c r="F107" s="315"/>
      <c r="G107" s="315"/>
    </row>
    <row r="108" spans="1:7">
      <c r="A108" s="315"/>
      <c r="B108" s="315"/>
      <c r="C108" s="315"/>
      <c r="D108" s="315"/>
      <c r="E108" s="331"/>
      <c r="F108" s="315"/>
      <c r="G108" s="315"/>
    </row>
    <row r="109" spans="1:7">
      <c r="A109" s="315"/>
      <c r="B109" s="315"/>
      <c r="C109" s="315"/>
      <c r="D109" s="315"/>
      <c r="E109" s="331"/>
      <c r="F109" s="315"/>
      <c r="G109" s="315"/>
    </row>
    <row r="110" spans="1:7">
      <c r="A110" s="315"/>
      <c r="B110" s="315"/>
      <c r="C110" s="315"/>
      <c r="D110" s="315"/>
      <c r="E110" s="331"/>
      <c r="F110" s="315"/>
      <c r="G110" s="315"/>
    </row>
    <row r="111" spans="1:7">
      <c r="A111" s="315"/>
      <c r="B111" s="315"/>
      <c r="C111" s="315"/>
      <c r="D111" s="315"/>
      <c r="E111" s="331"/>
      <c r="F111" s="315"/>
      <c r="G111" s="315"/>
    </row>
  </sheetData>
  <mergeCells count="19">
    <mergeCell ref="C28:G28"/>
    <mergeCell ref="C30:G30"/>
    <mergeCell ref="C34:G34"/>
    <mergeCell ref="C35:G35"/>
    <mergeCell ref="C37:G37"/>
    <mergeCell ref="C16:G16"/>
    <mergeCell ref="C18:G18"/>
    <mergeCell ref="C20:G20"/>
    <mergeCell ref="C21:G21"/>
    <mergeCell ref="C23:G23"/>
    <mergeCell ref="C26:G26"/>
    <mergeCell ref="A1:G1"/>
    <mergeCell ref="A3:B3"/>
    <mergeCell ref="A4:B4"/>
    <mergeCell ref="E4:G4"/>
    <mergeCell ref="C9:G9"/>
    <mergeCell ref="C11:G11"/>
    <mergeCell ref="C12:G12"/>
    <mergeCell ref="C14:G1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22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100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102</v>
      </c>
      <c r="D2" s="105" t="s">
        <v>169</v>
      </c>
      <c r="E2" s="106"/>
      <c r="F2" s="107" t="s">
        <v>33</v>
      </c>
      <c r="G2" s="108"/>
    </row>
    <row r="3" spans="1:57" ht="3" hidden="1" customHeight="1">
      <c r="A3" s="109"/>
      <c r="B3" s="110"/>
      <c r="C3" s="111"/>
      <c r="D3" s="111"/>
      <c r="E3" s="112"/>
      <c r="F3" s="113"/>
      <c r="G3" s="114"/>
    </row>
    <row r="4" spans="1:57" ht="12" customHeight="1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>
      <c r="A5" s="117" t="s">
        <v>168</v>
      </c>
      <c r="B5" s="118"/>
      <c r="C5" s="119" t="s">
        <v>169</v>
      </c>
      <c r="D5" s="120"/>
      <c r="E5" s="118"/>
      <c r="F5" s="113" t="s">
        <v>36</v>
      </c>
      <c r="G5" s="114"/>
    </row>
    <row r="6" spans="1:57" ht="12.95" customHeight="1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>
      <c r="A7" s="124" t="s">
        <v>102</v>
      </c>
      <c r="B7" s="125"/>
      <c r="C7" s="126" t="s">
        <v>103</v>
      </c>
      <c r="D7" s="127"/>
      <c r="E7" s="127"/>
      <c r="F7" s="128" t="s">
        <v>39</v>
      </c>
      <c r="G7" s="122">
        <f>IF(G6=0,,ROUND((F30+F32)/G6,1))</f>
        <v>0</v>
      </c>
    </row>
    <row r="8" spans="1:57">
      <c r="A8" s="129" t="s">
        <v>40</v>
      </c>
      <c r="B8" s="113"/>
      <c r="C8" s="130" t="s">
        <v>166</v>
      </c>
      <c r="D8" s="130"/>
      <c r="E8" s="131"/>
      <c r="F8" s="132" t="s">
        <v>41</v>
      </c>
      <c r="G8" s="133"/>
      <c r="H8" s="134"/>
      <c r="I8" s="135"/>
    </row>
    <row r="9" spans="1:57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>
      <c r="A10" s="129" t="s">
        <v>43</v>
      </c>
      <c r="B10" s="113"/>
      <c r="C10" s="130" t="s">
        <v>165</v>
      </c>
      <c r="D10" s="130"/>
      <c r="E10" s="130"/>
      <c r="F10" s="138"/>
      <c r="G10" s="139"/>
      <c r="H10" s="140"/>
    </row>
    <row r="11" spans="1:57" ht="13.5" customHeight="1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>
      <c r="A15" s="157"/>
      <c r="B15" s="158" t="s">
        <v>51</v>
      </c>
      <c r="C15" s="159">
        <f>'SO 01 42-2019 Rek'!E33</f>
        <v>0</v>
      </c>
      <c r="D15" s="160" t="str">
        <f>'SO 01 42-2019 Rek'!A38</f>
        <v>Ztížené výrobní podmínky</v>
      </c>
      <c r="E15" s="161"/>
      <c r="F15" s="162"/>
      <c r="G15" s="159">
        <f>'SO 01 42-2019 Rek'!I38</f>
        <v>0</v>
      </c>
    </row>
    <row r="16" spans="1:57" ht="15.95" customHeight="1">
      <c r="A16" s="157" t="s">
        <v>52</v>
      </c>
      <c r="B16" s="158" t="s">
        <v>53</v>
      </c>
      <c r="C16" s="159">
        <f>'SO 01 42-2019 Rek'!F33</f>
        <v>0</v>
      </c>
      <c r="D16" s="109" t="str">
        <f>'SO 01 42-2019 Rek'!A39</f>
        <v>Oborová přirážka</v>
      </c>
      <c r="E16" s="163"/>
      <c r="F16" s="164"/>
      <c r="G16" s="159">
        <f>'SO 01 42-2019 Rek'!I39</f>
        <v>0</v>
      </c>
    </row>
    <row r="17" spans="1:7" ht="15.95" customHeight="1">
      <c r="A17" s="157" t="s">
        <v>54</v>
      </c>
      <c r="B17" s="158" t="s">
        <v>55</v>
      </c>
      <c r="C17" s="159">
        <f>'SO 01 42-2019 Rek'!H33</f>
        <v>0</v>
      </c>
      <c r="D17" s="109" t="str">
        <f>'SO 01 42-2019 Rek'!A40</f>
        <v>Přesun stavebních kapacit</v>
      </c>
      <c r="E17" s="163"/>
      <c r="F17" s="164"/>
      <c r="G17" s="159">
        <f>'SO 01 42-2019 Rek'!I40</f>
        <v>0</v>
      </c>
    </row>
    <row r="18" spans="1:7" ht="15.95" customHeight="1">
      <c r="A18" s="165" t="s">
        <v>56</v>
      </c>
      <c r="B18" s="166" t="s">
        <v>57</v>
      </c>
      <c r="C18" s="159">
        <f>'SO 01 42-2019 Rek'!G33</f>
        <v>0</v>
      </c>
      <c r="D18" s="109" t="str">
        <f>'SO 01 42-2019 Rek'!A41</f>
        <v>Mimostaveništní doprava</v>
      </c>
      <c r="E18" s="163"/>
      <c r="F18" s="164"/>
      <c r="G18" s="159">
        <f>'SO 01 42-2019 Rek'!I41</f>
        <v>0</v>
      </c>
    </row>
    <row r="19" spans="1:7" ht="15.95" customHeight="1">
      <c r="A19" s="167" t="s">
        <v>58</v>
      </c>
      <c r="B19" s="158"/>
      <c r="C19" s="159">
        <f>SUM(C15:C18)</f>
        <v>0</v>
      </c>
      <c r="D19" s="109" t="str">
        <f>'SO 01 42-2019 Rek'!A42</f>
        <v>Zařízení staveniště</v>
      </c>
      <c r="E19" s="163"/>
      <c r="F19" s="164"/>
      <c r="G19" s="159">
        <f>'SO 01 42-2019 Rek'!I42</f>
        <v>0</v>
      </c>
    </row>
    <row r="20" spans="1:7" ht="15.95" customHeight="1">
      <c r="A20" s="167"/>
      <c r="B20" s="158"/>
      <c r="C20" s="159"/>
      <c r="D20" s="109" t="str">
        <f>'SO 01 42-2019 Rek'!A43</f>
        <v>Provoz investora</v>
      </c>
      <c r="E20" s="163"/>
      <c r="F20" s="164"/>
      <c r="G20" s="159">
        <f>'SO 01 42-2019 Rek'!I43</f>
        <v>0</v>
      </c>
    </row>
    <row r="21" spans="1:7" ht="15.95" customHeight="1">
      <c r="A21" s="167" t="s">
        <v>29</v>
      </c>
      <c r="B21" s="158"/>
      <c r="C21" s="159">
        <f>'SO 01 42-2019 Rek'!I33</f>
        <v>0</v>
      </c>
      <c r="D21" s="109" t="str">
        <f>'SO 01 42-2019 Rek'!A44</f>
        <v>Kompletační činnost (IČD)</v>
      </c>
      <c r="E21" s="163"/>
      <c r="F21" s="164"/>
      <c r="G21" s="159">
        <f>'SO 01 42-2019 Rek'!I44</f>
        <v>0</v>
      </c>
    </row>
    <row r="22" spans="1:7" ht="15.95" customHeight="1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'SO 01 42-2019 Rek'!H46</f>
        <v>0</v>
      </c>
    </row>
    <row r="24" spans="1:7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>
      <c r="A27" s="168"/>
      <c r="B27" s="184"/>
      <c r="C27" s="180"/>
      <c r="D27" s="137"/>
      <c r="F27" s="181"/>
      <c r="G27" s="182"/>
    </row>
    <row r="28" spans="1:7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>
      <c r="A29" s="168"/>
      <c r="B29" s="137"/>
      <c r="C29" s="186"/>
      <c r="D29" s="187"/>
      <c r="E29" s="186"/>
      <c r="F29" s="137"/>
      <c r="G29" s="182"/>
    </row>
    <row r="30" spans="1:7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32"/>
  <dimension ref="A1:BE97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05" t="s">
        <v>2</v>
      </c>
      <c r="B1" s="206"/>
      <c r="C1" s="207" t="s">
        <v>104</v>
      </c>
      <c r="D1" s="208"/>
      <c r="E1" s="209"/>
      <c r="F1" s="208"/>
      <c r="G1" s="210" t="s">
        <v>75</v>
      </c>
      <c r="H1" s="211" t="s">
        <v>102</v>
      </c>
      <c r="I1" s="212"/>
    </row>
    <row r="2" spans="1:9" ht="13.5" thickBot="1">
      <c r="A2" s="213" t="s">
        <v>76</v>
      </c>
      <c r="B2" s="214"/>
      <c r="C2" s="215" t="s">
        <v>170</v>
      </c>
      <c r="D2" s="216"/>
      <c r="E2" s="217"/>
      <c r="F2" s="216"/>
      <c r="G2" s="218" t="s">
        <v>169</v>
      </c>
      <c r="H2" s="219"/>
      <c r="I2" s="220"/>
    </row>
    <row r="3" spans="1:9" ht="13.5" thickTop="1">
      <c r="F3" s="137"/>
    </row>
    <row r="4" spans="1:9" ht="19.5" customHeight="1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9" ht="13.5" thickBot="1"/>
    <row r="6" spans="1:9" s="137" customFormat="1" ht="13.5" thickBot="1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9" s="137" customFormat="1">
      <c r="A7" s="332" t="str">
        <f>'SO 01 42-2019 Pol'!B7</f>
        <v>11</v>
      </c>
      <c r="B7" s="70" t="str">
        <f>'SO 01 42-2019 Pol'!C7</f>
        <v>Přípravné a přidružené práce</v>
      </c>
      <c r="D7" s="230"/>
      <c r="E7" s="333">
        <f>'SO 01 42-2019 Pol'!BA25</f>
        <v>0</v>
      </c>
      <c r="F7" s="334">
        <f>'SO 01 42-2019 Pol'!BB25</f>
        <v>0</v>
      </c>
      <c r="G7" s="334">
        <f>'SO 01 42-2019 Pol'!BC25</f>
        <v>0</v>
      </c>
      <c r="H7" s="334">
        <f>'SO 01 42-2019 Pol'!BD25</f>
        <v>0</v>
      </c>
      <c r="I7" s="335">
        <f>'SO 01 42-2019 Pol'!BE25</f>
        <v>0</v>
      </c>
    </row>
    <row r="8" spans="1:9" s="137" customFormat="1">
      <c r="A8" s="332" t="str">
        <f>'SO 01 42-2019 Pol'!B26</f>
        <v>12</v>
      </c>
      <c r="B8" s="70" t="str">
        <f>'SO 01 42-2019 Pol'!C26</f>
        <v>Odkopávky a prokopávky</v>
      </c>
      <c r="D8" s="230"/>
      <c r="E8" s="333">
        <f>'SO 01 42-2019 Pol'!BA32</f>
        <v>0</v>
      </c>
      <c r="F8" s="334">
        <f>'SO 01 42-2019 Pol'!BB32</f>
        <v>0</v>
      </c>
      <c r="G8" s="334">
        <f>'SO 01 42-2019 Pol'!BC32</f>
        <v>0</v>
      </c>
      <c r="H8" s="334">
        <f>'SO 01 42-2019 Pol'!BD32</f>
        <v>0</v>
      </c>
      <c r="I8" s="335">
        <f>'SO 01 42-2019 Pol'!BE32</f>
        <v>0</v>
      </c>
    </row>
    <row r="9" spans="1:9" s="137" customFormat="1">
      <c r="A9" s="332" t="str">
        <f>'SO 01 42-2019 Pol'!B33</f>
        <v>13</v>
      </c>
      <c r="B9" s="70" t="str">
        <f>'SO 01 42-2019 Pol'!C33</f>
        <v>Hloubené vykopávky</v>
      </c>
      <c r="D9" s="230"/>
      <c r="E9" s="333">
        <f>'SO 01 42-2019 Pol'!BA76</f>
        <v>0</v>
      </c>
      <c r="F9" s="334">
        <f>'SO 01 42-2019 Pol'!BB76</f>
        <v>0</v>
      </c>
      <c r="G9" s="334">
        <f>'SO 01 42-2019 Pol'!BC76</f>
        <v>0</v>
      </c>
      <c r="H9" s="334">
        <f>'SO 01 42-2019 Pol'!BD76</f>
        <v>0</v>
      </c>
      <c r="I9" s="335">
        <f>'SO 01 42-2019 Pol'!BE76</f>
        <v>0</v>
      </c>
    </row>
    <row r="10" spans="1:9" s="137" customFormat="1">
      <c r="A10" s="332" t="str">
        <f>'SO 01 42-2019 Pol'!B77</f>
        <v>16</v>
      </c>
      <c r="B10" s="70" t="str">
        <f>'SO 01 42-2019 Pol'!C77</f>
        <v>Přemístění výkopku</v>
      </c>
      <c r="D10" s="230"/>
      <c r="E10" s="333">
        <f>'SO 01 42-2019 Pol'!BA90</f>
        <v>0</v>
      </c>
      <c r="F10" s="334">
        <f>'SO 01 42-2019 Pol'!BB90</f>
        <v>0</v>
      </c>
      <c r="G10" s="334">
        <f>'SO 01 42-2019 Pol'!BC90</f>
        <v>0</v>
      </c>
      <c r="H10" s="334">
        <f>'SO 01 42-2019 Pol'!BD90</f>
        <v>0</v>
      </c>
      <c r="I10" s="335">
        <f>'SO 01 42-2019 Pol'!BE90</f>
        <v>0</v>
      </c>
    </row>
    <row r="11" spans="1:9" s="137" customFormat="1">
      <c r="A11" s="332" t="str">
        <f>'SO 01 42-2019 Pol'!B91</f>
        <v>17</v>
      </c>
      <c r="B11" s="70" t="str">
        <f>'SO 01 42-2019 Pol'!C91</f>
        <v>Konstrukce ze zemin</v>
      </c>
      <c r="D11" s="230"/>
      <c r="E11" s="333">
        <f>'SO 01 42-2019 Pol'!BA100</f>
        <v>0</v>
      </c>
      <c r="F11" s="334">
        <f>'SO 01 42-2019 Pol'!BB100</f>
        <v>0</v>
      </c>
      <c r="G11" s="334">
        <f>'SO 01 42-2019 Pol'!BC100</f>
        <v>0</v>
      </c>
      <c r="H11" s="334">
        <f>'SO 01 42-2019 Pol'!BD100</f>
        <v>0</v>
      </c>
      <c r="I11" s="335">
        <f>'SO 01 42-2019 Pol'!BE100</f>
        <v>0</v>
      </c>
    </row>
    <row r="12" spans="1:9" s="137" customFormat="1">
      <c r="A12" s="332" t="str">
        <f>'SO 01 42-2019 Pol'!B101</f>
        <v>18</v>
      </c>
      <c r="B12" s="70" t="str">
        <f>'SO 01 42-2019 Pol'!C101</f>
        <v>Povrchové úpravy terénu</v>
      </c>
      <c r="D12" s="230"/>
      <c r="E12" s="333">
        <f>'SO 01 42-2019 Pol'!BA112</f>
        <v>0</v>
      </c>
      <c r="F12" s="334">
        <f>'SO 01 42-2019 Pol'!BB112</f>
        <v>0</v>
      </c>
      <c r="G12" s="334">
        <f>'SO 01 42-2019 Pol'!BC112</f>
        <v>0</v>
      </c>
      <c r="H12" s="334">
        <f>'SO 01 42-2019 Pol'!BD112</f>
        <v>0</v>
      </c>
      <c r="I12" s="335">
        <f>'SO 01 42-2019 Pol'!BE112</f>
        <v>0</v>
      </c>
    </row>
    <row r="13" spans="1:9" s="137" customFormat="1">
      <c r="A13" s="332" t="str">
        <f>'SO 01 42-2019 Pol'!B113</f>
        <v>19</v>
      </c>
      <c r="B13" s="70" t="str">
        <f>'SO 01 42-2019 Pol'!C113</f>
        <v>Hloubení pro podzemní stěny a doly</v>
      </c>
      <c r="D13" s="230"/>
      <c r="E13" s="333">
        <f>'SO 01 42-2019 Pol'!BA115</f>
        <v>0</v>
      </c>
      <c r="F13" s="334">
        <f>'SO 01 42-2019 Pol'!BB115</f>
        <v>0</v>
      </c>
      <c r="G13" s="334">
        <f>'SO 01 42-2019 Pol'!BC115</f>
        <v>0</v>
      </c>
      <c r="H13" s="334">
        <f>'SO 01 42-2019 Pol'!BD115</f>
        <v>0</v>
      </c>
      <c r="I13" s="335">
        <f>'SO 01 42-2019 Pol'!BE115</f>
        <v>0</v>
      </c>
    </row>
    <row r="14" spans="1:9" s="137" customFormat="1">
      <c r="A14" s="332" t="str">
        <f>'SO 01 42-2019 Pol'!B116</f>
        <v>21</v>
      </c>
      <c r="B14" s="70" t="str">
        <f>'SO 01 42-2019 Pol'!C116</f>
        <v>Úprava podloží a základ.spáry</v>
      </c>
      <c r="D14" s="230"/>
      <c r="E14" s="333">
        <f>'SO 01 42-2019 Pol'!BA119</f>
        <v>0</v>
      </c>
      <c r="F14" s="334">
        <f>'SO 01 42-2019 Pol'!BB119</f>
        <v>0</v>
      </c>
      <c r="G14" s="334">
        <f>'SO 01 42-2019 Pol'!BC119</f>
        <v>0</v>
      </c>
      <c r="H14" s="334">
        <f>'SO 01 42-2019 Pol'!BD119</f>
        <v>0</v>
      </c>
      <c r="I14" s="335">
        <f>'SO 01 42-2019 Pol'!BE119</f>
        <v>0</v>
      </c>
    </row>
    <row r="15" spans="1:9" s="137" customFormat="1">
      <c r="A15" s="332" t="str">
        <f>'SO 01 42-2019 Pol'!B120</f>
        <v>27</v>
      </c>
      <c r="B15" s="70" t="str">
        <f>'SO 01 42-2019 Pol'!C120</f>
        <v>Základy</v>
      </c>
      <c r="D15" s="230"/>
      <c r="E15" s="333">
        <f>'SO 01 42-2019 Pol'!BA132</f>
        <v>0</v>
      </c>
      <c r="F15" s="334">
        <f>'SO 01 42-2019 Pol'!BB132</f>
        <v>0</v>
      </c>
      <c r="G15" s="334">
        <f>'SO 01 42-2019 Pol'!BC132</f>
        <v>0</v>
      </c>
      <c r="H15" s="334">
        <f>'SO 01 42-2019 Pol'!BD132</f>
        <v>0</v>
      </c>
      <c r="I15" s="335">
        <f>'SO 01 42-2019 Pol'!BE132</f>
        <v>0</v>
      </c>
    </row>
    <row r="16" spans="1:9" s="137" customFormat="1">
      <c r="A16" s="332" t="str">
        <f>'SO 01 42-2019 Pol'!B133</f>
        <v>31</v>
      </c>
      <c r="B16" s="70" t="str">
        <f>'SO 01 42-2019 Pol'!C133</f>
        <v>Zdi podpěrné a volné</v>
      </c>
      <c r="D16" s="230"/>
      <c r="E16" s="333">
        <f>'SO 01 42-2019 Pol'!BA137</f>
        <v>0</v>
      </c>
      <c r="F16" s="334">
        <f>'SO 01 42-2019 Pol'!BB137</f>
        <v>0</v>
      </c>
      <c r="G16" s="334">
        <f>'SO 01 42-2019 Pol'!BC137</f>
        <v>0</v>
      </c>
      <c r="H16" s="334">
        <f>'SO 01 42-2019 Pol'!BD137</f>
        <v>0</v>
      </c>
      <c r="I16" s="335">
        <f>'SO 01 42-2019 Pol'!BE137</f>
        <v>0</v>
      </c>
    </row>
    <row r="17" spans="1:9" s="137" customFormat="1">
      <c r="A17" s="332" t="str">
        <f>'SO 01 42-2019 Pol'!B138</f>
        <v>38</v>
      </c>
      <c r="B17" s="70" t="str">
        <f>'SO 01 42-2019 Pol'!C138</f>
        <v>Kompletní konstrukce</v>
      </c>
      <c r="D17" s="230"/>
      <c r="E17" s="333">
        <f>'SO 01 42-2019 Pol'!BA141</f>
        <v>0</v>
      </c>
      <c r="F17" s="334">
        <f>'SO 01 42-2019 Pol'!BB141</f>
        <v>0</v>
      </c>
      <c r="G17" s="334">
        <f>'SO 01 42-2019 Pol'!BC141</f>
        <v>0</v>
      </c>
      <c r="H17" s="334">
        <f>'SO 01 42-2019 Pol'!BD141</f>
        <v>0</v>
      </c>
      <c r="I17" s="335">
        <f>'SO 01 42-2019 Pol'!BE141</f>
        <v>0</v>
      </c>
    </row>
    <row r="18" spans="1:9" s="137" customFormat="1">
      <c r="A18" s="332" t="str">
        <f>'SO 01 42-2019 Pol'!B142</f>
        <v>45</v>
      </c>
      <c r="B18" s="70" t="str">
        <f>'SO 01 42-2019 Pol'!C142</f>
        <v>Podkladní a vedlejší konstrukce</v>
      </c>
      <c r="D18" s="230"/>
      <c r="E18" s="333">
        <f>'SO 01 42-2019 Pol'!BA145</f>
        <v>0</v>
      </c>
      <c r="F18" s="334">
        <f>'SO 01 42-2019 Pol'!BB145</f>
        <v>0</v>
      </c>
      <c r="G18" s="334">
        <f>'SO 01 42-2019 Pol'!BC145</f>
        <v>0</v>
      </c>
      <c r="H18" s="334">
        <f>'SO 01 42-2019 Pol'!BD145</f>
        <v>0</v>
      </c>
      <c r="I18" s="335">
        <f>'SO 01 42-2019 Pol'!BE145</f>
        <v>0</v>
      </c>
    </row>
    <row r="19" spans="1:9" s="137" customFormat="1">
      <c r="A19" s="332" t="str">
        <f>'SO 01 42-2019 Pol'!B146</f>
        <v>56</v>
      </c>
      <c r="B19" s="70" t="str">
        <f>'SO 01 42-2019 Pol'!C146</f>
        <v>Podkladní vrstvy komunikací a zpevněných ploch</v>
      </c>
      <c r="D19" s="230"/>
      <c r="E19" s="333">
        <f>'SO 01 42-2019 Pol'!BA149</f>
        <v>0</v>
      </c>
      <c r="F19" s="334">
        <f>'SO 01 42-2019 Pol'!BB149</f>
        <v>0</v>
      </c>
      <c r="G19" s="334">
        <f>'SO 01 42-2019 Pol'!BC149</f>
        <v>0</v>
      </c>
      <c r="H19" s="334">
        <f>'SO 01 42-2019 Pol'!BD149</f>
        <v>0</v>
      </c>
      <c r="I19" s="335">
        <f>'SO 01 42-2019 Pol'!BE149</f>
        <v>0</v>
      </c>
    </row>
    <row r="20" spans="1:9" s="137" customFormat="1">
      <c r="A20" s="332" t="str">
        <f>'SO 01 42-2019 Pol'!B150</f>
        <v>59</v>
      </c>
      <c r="B20" s="70" t="str">
        <f>'SO 01 42-2019 Pol'!C150</f>
        <v>Dlažby a předlažby komunikací</v>
      </c>
      <c r="D20" s="230"/>
      <c r="E20" s="333">
        <f>'SO 01 42-2019 Pol'!BA158</f>
        <v>0</v>
      </c>
      <c r="F20" s="334">
        <f>'SO 01 42-2019 Pol'!BB158</f>
        <v>0</v>
      </c>
      <c r="G20" s="334">
        <f>'SO 01 42-2019 Pol'!BC158</f>
        <v>0</v>
      </c>
      <c r="H20" s="334">
        <f>'SO 01 42-2019 Pol'!BD158</f>
        <v>0</v>
      </c>
      <c r="I20" s="335">
        <f>'SO 01 42-2019 Pol'!BE158</f>
        <v>0</v>
      </c>
    </row>
    <row r="21" spans="1:9" s="137" customFormat="1">
      <c r="A21" s="332" t="str">
        <f>'SO 01 42-2019 Pol'!B159</f>
        <v>61</v>
      </c>
      <c r="B21" s="70" t="str">
        <f>'SO 01 42-2019 Pol'!C159</f>
        <v>Upravy povrchů vnitřní</v>
      </c>
      <c r="D21" s="230"/>
      <c r="E21" s="333">
        <f>'SO 01 42-2019 Pol'!BA162</f>
        <v>0</v>
      </c>
      <c r="F21" s="334">
        <f>'SO 01 42-2019 Pol'!BB162</f>
        <v>0</v>
      </c>
      <c r="G21" s="334">
        <f>'SO 01 42-2019 Pol'!BC162</f>
        <v>0</v>
      </c>
      <c r="H21" s="334">
        <f>'SO 01 42-2019 Pol'!BD162</f>
        <v>0</v>
      </c>
      <c r="I21" s="335">
        <f>'SO 01 42-2019 Pol'!BE162</f>
        <v>0</v>
      </c>
    </row>
    <row r="22" spans="1:9" s="137" customFormat="1">
      <c r="A22" s="332" t="str">
        <f>'SO 01 42-2019 Pol'!B163</f>
        <v>63</v>
      </c>
      <c r="B22" s="70" t="str">
        <f>'SO 01 42-2019 Pol'!C163</f>
        <v>Podlahy a podlahové konstrukce</v>
      </c>
      <c r="D22" s="230"/>
      <c r="E22" s="333">
        <f>'SO 01 42-2019 Pol'!BA167</f>
        <v>0</v>
      </c>
      <c r="F22" s="334">
        <f>'SO 01 42-2019 Pol'!BB167</f>
        <v>0</v>
      </c>
      <c r="G22" s="334">
        <f>'SO 01 42-2019 Pol'!BC167</f>
        <v>0</v>
      </c>
      <c r="H22" s="334">
        <f>'SO 01 42-2019 Pol'!BD167</f>
        <v>0</v>
      </c>
      <c r="I22" s="335">
        <f>'SO 01 42-2019 Pol'!BE167</f>
        <v>0</v>
      </c>
    </row>
    <row r="23" spans="1:9" s="137" customFormat="1">
      <c r="A23" s="332" t="str">
        <f>'SO 01 42-2019 Pol'!B168</f>
        <v>89</v>
      </c>
      <c r="B23" s="70" t="str">
        <f>'SO 01 42-2019 Pol'!C168</f>
        <v>Ostatní konstrukce na trubním vedení</v>
      </c>
      <c r="D23" s="230"/>
      <c r="E23" s="333">
        <f>'SO 01 42-2019 Pol'!BA171</f>
        <v>0</v>
      </c>
      <c r="F23" s="334">
        <f>'SO 01 42-2019 Pol'!BB171</f>
        <v>0</v>
      </c>
      <c r="G23" s="334">
        <f>'SO 01 42-2019 Pol'!BC171</f>
        <v>0</v>
      </c>
      <c r="H23" s="334">
        <f>'SO 01 42-2019 Pol'!BD171</f>
        <v>0</v>
      </c>
      <c r="I23" s="335">
        <f>'SO 01 42-2019 Pol'!BE171</f>
        <v>0</v>
      </c>
    </row>
    <row r="24" spans="1:9" s="137" customFormat="1">
      <c r="A24" s="332" t="str">
        <f>'SO 01 42-2019 Pol'!B172</f>
        <v>91</v>
      </c>
      <c r="B24" s="70" t="str">
        <f>'SO 01 42-2019 Pol'!C172</f>
        <v>Doplňující práce na komunikaci</v>
      </c>
      <c r="D24" s="230"/>
      <c r="E24" s="333">
        <f>'SO 01 42-2019 Pol'!BA184</f>
        <v>0</v>
      </c>
      <c r="F24" s="334">
        <f>'SO 01 42-2019 Pol'!BB184</f>
        <v>0</v>
      </c>
      <c r="G24" s="334">
        <f>'SO 01 42-2019 Pol'!BC184</f>
        <v>0</v>
      </c>
      <c r="H24" s="334">
        <f>'SO 01 42-2019 Pol'!BD184</f>
        <v>0</v>
      </c>
      <c r="I24" s="335">
        <f>'SO 01 42-2019 Pol'!BE184</f>
        <v>0</v>
      </c>
    </row>
    <row r="25" spans="1:9" s="137" customFormat="1">
      <c r="A25" s="332" t="str">
        <f>'SO 01 42-2019 Pol'!B185</f>
        <v>94</v>
      </c>
      <c r="B25" s="70" t="str">
        <f>'SO 01 42-2019 Pol'!C185</f>
        <v>Lešení a stavební výtahy</v>
      </c>
      <c r="D25" s="230"/>
      <c r="E25" s="333">
        <f>'SO 01 42-2019 Pol'!BA188</f>
        <v>0</v>
      </c>
      <c r="F25" s="334">
        <f>'SO 01 42-2019 Pol'!BB188</f>
        <v>0</v>
      </c>
      <c r="G25" s="334">
        <f>'SO 01 42-2019 Pol'!BC188</f>
        <v>0</v>
      </c>
      <c r="H25" s="334">
        <f>'SO 01 42-2019 Pol'!BD188</f>
        <v>0</v>
      </c>
      <c r="I25" s="335">
        <f>'SO 01 42-2019 Pol'!BE188</f>
        <v>0</v>
      </c>
    </row>
    <row r="26" spans="1:9" s="137" customFormat="1">
      <c r="A26" s="332" t="str">
        <f>'SO 01 42-2019 Pol'!B189</f>
        <v>95</v>
      </c>
      <c r="B26" s="70" t="str">
        <f>'SO 01 42-2019 Pol'!C189</f>
        <v>Dokončovací konstrukce na pozemních stavbách</v>
      </c>
      <c r="D26" s="230"/>
      <c r="E26" s="333">
        <f>'SO 01 42-2019 Pol'!BA191</f>
        <v>0</v>
      </c>
      <c r="F26" s="334">
        <f>'SO 01 42-2019 Pol'!BB191</f>
        <v>0</v>
      </c>
      <c r="G26" s="334">
        <f>'SO 01 42-2019 Pol'!BC191</f>
        <v>0</v>
      </c>
      <c r="H26" s="334">
        <f>'SO 01 42-2019 Pol'!BD191</f>
        <v>0</v>
      </c>
      <c r="I26" s="335">
        <f>'SO 01 42-2019 Pol'!BE191</f>
        <v>0</v>
      </c>
    </row>
    <row r="27" spans="1:9" s="137" customFormat="1">
      <c r="A27" s="332" t="str">
        <f>'SO 01 42-2019 Pol'!B192</f>
        <v>96</v>
      </c>
      <c r="B27" s="70" t="str">
        <f>'SO 01 42-2019 Pol'!C192</f>
        <v>Bourání konstrukcí</v>
      </c>
      <c r="D27" s="230"/>
      <c r="E27" s="333">
        <f>'SO 01 42-2019 Pol'!BA199</f>
        <v>0</v>
      </c>
      <c r="F27" s="334">
        <f>'SO 01 42-2019 Pol'!BB199</f>
        <v>0</v>
      </c>
      <c r="G27" s="334">
        <f>'SO 01 42-2019 Pol'!BC199</f>
        <v>0</v>
      </c>
      <c r="H27" s="334">
        <f>'SO 01 42-2019 Pol'!BD199</f>
        <v>0</v>
      </c>
      <c r="I27" s="335">
        <f>'SO 01 42-2019 Pol'!BE199</f>
        <v>0</v>
      </c>
    </row>
    <row r="28" spans="1:9" s="137" customFormat="1">
      <c r="A28" s="332" t="str">
        <f>'SO 01 42-2019 Pol'!B200</f>
        <v>97</v>
      </c>
      <c r="B28" s="70" t="str">
        <f>'SO 01 42-2019 Pol'!C200</f>
        <v>Prorážení otvorů</v>
      </c>
      <c r="D28" s="230"/>
      <c r="E28" s="333">
        <f>'SO 01 42-2019 Pol'!BA203</f>
        <v>0</v>
      </c>
      <c r="F28" s="334">
        <f>'SO 01 42-2019 Pol'!BB203</f>
        <v>0</v>
      </c>
      <c r="G28" s="334">
        <f>'SO 01 42-2019 Pol'!BC203</f>
        <v>0</v>
      </c>
      <c r="H28" s="334">
        <f>'SO 01 42-2019 Pol'!BD203</f>
        <v>0</v>
      </c>
      <c r="I28" s="335">
        <f>'SO 01 42-2019 Pol'!BE203</f>
        <v>0</v>
      </c>
    </row>
    <row r="29" spans="1:9" s="137" customFormat="1">
      <c r="A29" s="332" t="str">
        <f>'SO 01 42-2019 Pol'!B204</f>
        <v>99</v>
      </c>
      <c r="B29" s="70" t="str">
        <f>'SO 01 42-2019 Pol'!C204</f>
        <v>Staveništní přesun hmot</v>
      </c>
      <c r="D29" s="230"/>
      <c r="E29" s="333">
        <f>'SO 01 42-2019 Pol'!BA206</f>
        <v>0</v>
      </c>
      <c r="F29" s="334">
        <f>'SO 01 42-2019 Pol'!BB206</f>
        <v>0</v>
      </c>
      <c r="G29" s="334">
        <f>'SO 01 42-2019 Pol'!BC206</f>
        <v>0</v>
      </c>
      <c r="H29" s="334">
        <f>'SO 01 42-2019 Pol'!BD206</f>
        <v>0</v>
      </c>
      <c r="I29" s="335">
        <f>'SO 01 42-2019 Pol'!BE206</f>
        <v>0</v>
      </c>
    </row>
    <row r="30" spans="1:9" s="137" customFormat="1">
      <c r="A30" s="332" t="str">
        <f>'SO 01 42-2019 Pol'!B207</f>
        <v>792</v>
      </c>
      <c r="B30" s="70" t="str">
        <f>'SO 01 42-2019 Pol'!C207</f>
        <v>Mobiliář</v>
      </c>
      <c r="D30" s="230"/>
      <c r="E30" s="333">
        <f>'SO 01 42-2019 Pol'!BA209</f>
        <v>0</v>
      </c>
      <c r="F30" s="334">
        <f>'SO 01 42-2019 Pol'!BB209</f>
        <v>0</v>
      </c>
      <c r="G30" s="334">
        <f>'SO 01 42-2019 Pol'!BC209</f>
        <v>0</v>
      </c>
      <c r="H30" s="334">
        <f>'SO 01 42-2019 Pol'!BD209</f>
        <v>0</v>
      </c>
      <c r="I30" s="335">
        <f>'SO 01 42-2019 Pol'!BE209</f>
        <v>0</v>
      </c>
    </row>
    <row r="31" spans="1:9" s="137" customFormat="1">
      <c r="A31" s="332" t="str">
        <f>'SO 01 42-2019 Pol'!B210</f>
        <v>M21</v>
      </c>
      <c r="B31" s="70" t="str">
        <f>'SO 01 42-2019 Pol'!C210</f>
        <v>Elektromontáže</v>
      </c>
      <c r="D31" s="230"/>
      <c r="E31" s="333">
        <f>'SO 01 42-2019 Pol'!BA213</f>
        <v>0</v>
      </c>
      <c r="F31" s="334">
        <f>'SO 01 42-2019 Pol'!BB213</f>
        <v>0</v>
      </c>
      <c r="G31" s="334">
        <f>'SO 01 42-2019 Pol'!BC213</f>
        <v>0</v>
      </c>
      <c r="H31" s="334">
        <f>'SO 01 42-2019 Pol'!BD213</f>
        <v>0</v>
      </c>
      <c r="I31" s="335">
        <f>'SO 01 42-2019 Pol'!BE213</f>
        <v>0</v>
      </c>
    </row>
    <row r="32" spans="1:9" s="137" customFormat="1" ht="13.5" thickBot="1">
      <c r="A32" s="332" t="str">
        <f>'SO 01 42-2019 Pol'!B214</f>
        <v>D96</v>
      </c>
      <c r="B32" s="70" t="str">
        <f>'SO 01 42-2019 Pol'!C214</f>
        <v>Přesuny suti a vybouraných hmot</v>
      </c>
      <c r="D32" s="230"/>
      <c r="E32" s="333">
        <f>'SO 01 42-2019 Pol'!BA219</f>
        <v>0</v>
      </c>
      <c r="F32" s="334">
        <f>'SO 01 42-2019 Pol'!BB219</f>
        <v>0</v>
      </c>
      <c r="G32" s="334">
        <f>'SO 01 42-2019 Pol'!BC219</f>
        <v>0</v>
      </c>
      <c r="H32" s="334">
        <f>'SO 01 42-2019 Pol'!BD219</f>
        <v>0</v>
      </c>
      <c r="I32" s="335">
        <f>'SO 01 42-2019 Pol'!BE219</f>
        <v>0</v>
      </c>
    </row>
    <row r="33" spans="1:57" s="14" customFormat="1" ht="13.5" thickBot="1">
      <c r="A33" s="231"/>
      <c r="B33" s="232" t="s">
        <v>79</v>
      </c>
      <c r="C33" s="232"/>
      <c r="D33" s="233"/>
      <c r="E33" s="234">
        <f>SUM(E7:E32)</f>
        <v>0</v>
      </c>
      <c r="F33" s="235">
        <f>SUM(F7:F32)</f>
        <v>0</v>
      </c>
      <c r="G33" s="235">
        <f>SUM(G7:G32)</f>
        <v>0</v>
      </c>
      <c r="H33" s="235">
        <f>SUM(H7:H32)</f>
        <v>0</v>
      </c>
      <c r="I33" s="236">
        <f>SUM(I7:I32)</f>
        <v>0</v>
      </c>
    </row>
    <row r="34" spans="1:57">
      <c r="A34" s="137"/>
      <c r="B34" s="137"/>
      <c r="C34" s="137"/>
      <c r="D34" s="137"/>
      <c r="E34" s="137"/>
      <c r="F34" s="137"/>
      <c r="G34" s="137"/>
      <c r="H34" s="137"/>
      <c r="I34" s="137"/>
    </row>
    <row r="35" spans="1:57" ht="19.5" customHeight="1">
      <c r="A35" s="222" t="s">
        <v>80</v>
      </c>
      <c r="B35" s="222"/>
      <c r="C35" s="222"/>
      <c r="D35" s="222"/>
      <c r="E35" s="222"/>
      <c r="F35" s="222"/>
      <c r="G35" s="237"/>
      <c r="H35" s="222"/>
      <c r="I35" s="222"/>
      <c r="BA35" s="143"/>
      <c r="BB35" s="143"/>
      <c r="BC35" s="143"/>
      <c r="BD35" s="143"/>
      <c r="BE35" s="143"/>
    </row>
    <row r="36" spans="1:57" ht="13.5" thickBot="1"/>
    <row r="37" spans="1:57">
      <c r="A37" s="175" t="s">
        <v>81</v>
      </c>
      <c r="B37" s="176"/>
      <c r="C37" s="176"/>
      <c r="D37" s="238"/>
      <c r="E37" s="239" t="s">
        <v>82</v>
      </c>
      <c r="F37" s="240" t="s">
        <v>12</v>
      </c>
      <c r="G37" s="241" t="s">
        <v>83</v>
      </c>
      <c r="H37" s="242"/>
      <c r="I37" s="243" t="s">
        <v>82</v>
      </c>
    </row>
    <row r="38" spans="1:57">
      <c r="A38" s="167" t="s">
        <v>157</v>
      </c>
      <c r="B38" s="158"/>
      <c r="C38" s="158"/>
      <c r="D38" s="244"/>
      <c r="E38" s="245"/>
      <c r="F38" s="246"/>
      <c r="G38" s="247">
        <v>0</v>
      </c>
      <c r="H38" s="248"/>
      <c r="I38" s="249">
        <f>E38+F38*G38/100</f>
        <v>0</v>
      </c>
      <c r="BA38" s="1">
        <v>0</v>
      </c>
    </row>
    <row r="39" spans="1:57">
      <c r="A39" s="167" t="s">
        <v>158</v>
      </c>
      <c r="B39" s="158"/>
      <c r="C39" s="158"/>
      <c r="D39" s="244"/>
      <c r="E39" s="245"/>
      <c r="F39" s="246"/>
      <c r="G39" s="247">
        <v>0</v>
      </c>
      <c r="H39" s="248"/>
      <c r="I39" s="249">
        <f>E39+F39*G39/100</f>
        <v>0</v>
      </c>
      <c r="BA39" s="1">
        <v>0</v>
      </c>
    </row>
    <row r="40" spans="1:57">
      <c r="A40" s="167" t="s">
        <v>159</v>
      </c>
      <c r="B40" s="158"/>
      <c r="C40" s="158"/>
      <c r="D40" s="244"/>
      <c r="E40" s="245"/>
      <c r="F40" s="246"/>
      <c r="G40" s="247">
        <v>0</v>
      </c>
      <c r="H40" s="248"/>
      <c r="I40" s="249">
        <f>E40+F40*G40/100</f>
        <v>0</v>
      </c>
      <c r="BA40" s="1">
        <v>0</v>
      </c>
    </row>
    <row r="41" spans="1:57">
      <c r="A41" s="167" t="s">
        <v>160</v>
      </c>
      <c r="B41" s="158"/>
      <c r="C41" s="158"/>
      <c r="D41" s="244"/>
      <c r="E41" s="245"/>
      <c r="F41" s="246"/>
      <c r="G41" s="247">
        <v>0</v>
      </c>
      <c r="H41" s="248"/>
      <c r="I41" s="249">
        <f>E41+F41*G41/100</f>
        <v>0</v>
      </c>
      <c r="BA41" s="1">
        <v>0</v>
      </c>
    </row>
    <row r="42" spans="1:57">
      <c r="A42" s="167" t="s">
        <v>161</v>
      </c>
      <c r="B42" s="158"/>
      <c r="C42" s="158"/>
      <c r="D42" s="244"/>
      <c r="E42" s="245"/>
      <c r="F42" s="246"/>
      <c r="G42" s="247">
        <v>0</v>
      </c>
      <c r="H42" s="248"/>
      <c r="I42" s="249">
        <f>E42+F42*G42/100</f>
        <v>0</v>
      </c>
      <c r="BA42" s="1">
        <v>1</v>
      </c>
    </row>
    <row r="43" spans="1:57">
      <c r="A43" s="167" t="s">
        <v>162</v>
      </c>
      <c r="B43" s="158"/>
      <c r="C43" s="158"/>
      <c r="D43" s="244"/>
      <c r="E43" s="245"/>
      <c r="F43" s="246"/>
      <c r="G43" s="247">
        <v>0</v>
      </c>
      <c r="H43" s="248"/>
      <c r="I43" s="249">
        <f>E43+F43*G43/100</f>
        <v>0</v>
      </c>
      <c r="BA43" s="1">
        <v>1</v>
      </c>
    </row>
    <row r="44" spans="1:57">
      <c r="A44" s="167" t="s">
        <v>163</v>
      </c>
      <c r="B44" s="158"/>
      <c r="C44" s="158"/>
      <c r="D44" s="244"/>
      <c r="E44" s="245"/>
      <c r="F44" s="246"/>
      <c r="G44" s="247">
        <v>0</v>
      </c>
      <c r="H44" s="248"/>
      <c r="I44" s="249">
        <f>E44+F44*G44/100</f>
        <v>0</v>
      </c>
      <c r="BA44" s="1">
        <v>2</v>
      </c>
    </row>
    <row r="45" spans="1:57">
      <c r="A45" s="167" t="s">
        <v>164</v>
      </c>
      <c r="B45" s="158"/>
      <c r="C45" s="158"/>
      <c r="D45" s="244"/>
      <c r="E45" s="245"/>
      <c r="F45" s="246"/>
      <c r="G45" s="247">
        <v>0</v>
      </c>
      <c r="H45" s="248"/>
      <c r="I45" s="249">
        <f>E45+F45*G45/100</f>
        <v>0</v>
      </c>
      <c r="BA45" s="1">
        <v>2</v>
      </c>
    </row>
    <row r="46" spans="1:57" ht="13.5" thickBot="1">
      <c r="A46" s="250"/>
      <c r="B46" s="251" t="s">
        <v>84</v>
      </c>
      <c r="C46" s="252"/>
      <c r="D46" s="253"/>
      <c r="E46" s="254"/>
      <c r="F46" s="255"/>
      <c r="G46" s="255"/>
      <c r="H46" s="256">
        <f>SUM(I38:I45)</f>
        <v>0</v>
      </c>
      <c r="I46" s="257"/>
    </row>
    <row r="48" spans="1:57">
      <c r="B48" s="14"/>
      <c r="F48" s="258"/>
      <c r="G48" s="259"/>
      <c r="H48" s="259"/>
      <c r="I48" s="54"/>
    </row>
    <row r="49" spans="6:9">
      <c r="F49" s="258"/>
      <c r="G49" s="259"/>
      <c r="H49" s="259"/>
      <c r="I49" s="54"/>
    </row>
    <row r="50" spans="6:9">
      <c r="F50" s="258"/>
      <c r="G50" s="259"/>
      <c r="H50" s="259"/>
      <c r="I50" s="54"/>
    </row>
    <row r="51" spans="6:9">
      <c r="F51" s="258"/>
      <c r="G51" s="259"/>
      <c r="H51" s="259"/>
      <c r="I51" s="54"/>
    </row>
    <row r="52" spans="6:9">
      <c r="F52" s="258"/>
      <c r="G52" s="259"/>
      <c r="H52" s="259"/>
      <c r="I52" s="54"/>
    </row>
    <row r="53" spans="6:9">
      <c r="F53" s="258"/>
      <c r="G53" s="259"/>
      <c r="H53" s="259"/>
      <c r="I53" s="54"/>
    </row>
    <row r="54" spans="6:9">
      <c r="F54" s="258"/>
      <c r="G54" s="259"/>
      <c r="H54" s="259"/>
      <c r="I54" s="54"/>
    </row>
    <row r="55" spans="6:9">
      <c r="F55" s="258"/>
      <c r="G55" s="259"/>
      <c r="H55" s="259"/>
      <c r="I55" s="54"/>
    </row>
    <row r="56" spans="6:9">
      <c r="F56" s="258"/>
      <c r="G56" s="259"/>
      <c r="H56" s="259"/>
      <c r="I56" s="54"/>
    </row>
    <row r="57" spans="6:9">
      <c r="F57" s="258"/>
      <c r="G57" s="259"/>
      <c r="H57" s="259"/>
      <c r="I57" s="54"/>
    </row>
    <row r="58" spans="6:9">
      <c r="F58" s="258"/>
      <c r="G58" s="259"/>
      <c r="H58" s="259"/>
      <c r="I58" s="54"/>
    </row>
    <row r="59" spans="6:9">
      <c r="F59" s="258"/>
      <c r="G59" s="259"/>
      <c r="H59" s="259"/>
      <c r="I59" s="54"/>
    </row>
    <row r="60" spans="6:9">
      <c r="F60" s="258"/>
      <c r="G60" s="259"/>
      <c r="H60" s="259"/>
      <c r="I60" s="54"/>
    </row>
    <row r="61" spans="6:9">
      <c r="F61" s="258"/>
      <c r="G61" s="259"/>
      <c r="H61" s="259"/>
      <c r="I61" s="54"/>
    </row>
    <row r="62" spans="6:9">
      <c r="F62" s="258"/>
      <c r="G62" s="259"/>
      <c r="H62" s="259"/>
      <c r="I62" s="54"/>
    </row>
    <row r="63" spans="6:9">
      <c r="F63" s="258"/>
      <c r="G63" s="259"/>
      <c r="H63" s="259"/>
      <c r="I63" s="54"/>
    </row>
    <row r="64" spans="6:9">
      <c r="F64" s="258"/>
      <c r="G64" s="259"/>
      <c r="H64" s="259"/>
      <c r="I64" s="54"/>
    </row>
    <row r="65" spans="6:9">
      <c r="F65" s="258"/>
      <c r="G65" s="259"/>
      <c r="H65" s="259"/>
      <c r="I65" s="54"/>
    </row>
    <row r="66" spans="6:9">
      <c r="F66" s="258"/>
      <c r="G66" s="259"/>
      <c r="H66" s="259"/>
      <c r="I66" s="54"/>
    </row>
    <row r="67" spans="6:9">
      <c r="F67" s="258"/>
      <c r="G67" s="259"/>
      <c r="H67" s="259"/>
      <c r="I67" s="54"/>
    </row>
    <row r="68" spans="6:9">
      <c r="F68" s="258"/>
      <c r="G68" s="259"/>
      <c r="H68" s="259"/>
      <c r="I68" s="54"/>
    </row>
    <row r="69" spans="6:9">
      <c r="F69" s="258"/>
      <c r="G69" s="259"/>
      <c r="H69" s="259"/>
      <c r="I69" s="54"/>
    </row>
    <row r="70" spans="6:9">
      <c r="F70" s="258"/>
      <c r="G70" s="259"/>
      <c r="H70" s="259"/>
      <c r="I70" s="54"/>
    </row>
    <row r="71" spans="6:9">
      <c r="F71" s="258"/>
      <c r="G71" s="259"/>
      <c r="H71" s="259"/>
      <c r="I71" s="54"/>
    </row>
    <row r="72" spans="6:9">
      <c r="F72" s="258"/>
      <c r="G72" s="259"/>
      <c r="H72" s="259"/>
      <c r="I72" s="54"/>
    </row>
    <row r="73" spans="6:9">
      <c r="F73" s="258"/>
      <c r="G73" s="259"/>
      <c r="H73" s="259"/>
      <c r="I73" s="54"/>
    </row>
    <row r="74" spans="6:9">
      <c r="F74" s="258"/>
      <c r="G74" s="259"/>
      <c r="H74" s="259"/>
      <c r="I74" s="54"/>
    </row>
    <row r="75" spans="6:9">
      <c r="F75" s="258"/>
      <c r="G75" s="259"/>
      <c r="H75" s="259"/>
      <c r="I75" s="54"/>
    </row>
    <row r="76" spans="6:9">
      <c r="F76" s="258"/>
      <c r="G76" s="259"/>
      <c r="H76" s="259"/>
      <c r="I76" s="54"/>
    </row>
    <row r="77" spans="6:9">
      <c r="F77" s="258"/>
      <c r="G77" s="259"/>
      <c r="H77" s="259"/>
      <c r="I77" s="54"/>
    </row>
    <row r="78" spans="6:9">
      <c r="F78" s="258"/>
      <c r="G78" s="259"/>
      <c r="H78" s="259"/>
      <c r="I78" s="54"/>
    </row>
    <row r="79" spans="6:9">
      <c r="F79" s="258"/>
      <c r="G79" s="259"/>
      <c r="H79" s="259"/>
      <c r="I79" s="54"/>
    </row>
    <row r="80" spans="6:9">
      <c r="F80" s="258"/>
      <c r="G80" s="259"/>
      <c r="H80" s="259"/>
      <c r="I80" s="54"/>
    </row>
    <row r="81" spans="6:9">
      <c r="F81" s="258"/>
      <c r="G81" s="259"/>
      <c r="H81" s="259"/>
      <c r="I81" s="54"/>
    </row>
    <row r="82" spans="6:9">
      <c r="F82" s="258"/>
      <c r="G82" s="259"/>
      <c r="H82" s="259"/>
      <c r="I82" s="54"/>
    </row>
    <row r="83" spans="6:9">
      <c r="F83" s="258"/>
      <c r="G83" s="259"/>
      <c r="H83" s="259"/>
      <c r="I83" s="54"/>
    </row>
    <row r="84" spans="6:9">
      <c r="F84" s="258"/>
      <c r="G84" s="259"/>
      <c r="H84" s="259"/>
      <c r="I84" s="54"/>
    </row>
    <row r="85" spans="6:9">
      <c r="F85" s="258"/>
      <c r="G85" s="259"/>
      <c r="H85" s="259"/>
      <c r="I85" s="54"/>
    </row>
    <row r="86" spans="6:9">
      <c r="F86" s="258"/>
      <c r="G86" s="259"/>
      <c r="H86" s="259"/>
      <c r="I86" s="54"/>
    </row>
    <row r="87" spans="6:9">
      <c r="F87" s="258"/>
      <c r="G87" s="259"/>
      <c r="H87" s="259"/>
      <c r="I87" s="54"/>
    </row>
    <row r="88" spans="6:9">
      <c r="F88" s="258"/>
      <c r="G88" s="259"/>
      <c r="H88" s="259"/>
      <c r="I88" s="54"/>
    </row>
    <row r="89" spans="6:9">
      <c r="F89" s="258"/>
      <c r="G89" s="259"/>
      <c r="H89" s="259"/>
      <c r="I89" s="54"/>
    </row>
    <row r="90" spans="6:9">
      <c r="F90" s="258"/>
      <c r="G90" s="259"/>
      <c r="H90" s="259"/>
      <c r="I90" s="54"/>
    </row>
    <row r="91" spans="6:9">
      <c r="F91" s="258"/>
      <c r="G91" s="259"/>
      <c r="H91" s="259"/>
      <c r="I91" s="54"/>
    </row>
    <row r="92" spans="6:9">
      <c r="F92" s="258"/>
      <c r="G92" s="259"/>
      <c r="H92" s="259"/>
      <c r="I92" s="54"/>
    </row>
    <row r="93" spans="6:9">
      <c r="F93" s="258"/>
      <c r="G93" s="259"/>
      <c r="H93" s="259"/>
      <c r="I93" s="54"/>
    </row>
    <row r="94" spans="6:9">
      <c r="F94" s="258"/>
      <c r="G94" s="259"/>
      <c r="H94" s="259"/>
      <c r="I94" s="54"/>
    </row>
    <row r="95" spans="6:9">
      <c r="F95" s="258"/>
      <c r="G95" s="259"/>
      <c r="H95" s="259"/>
      <c r="I95" s="54"/>
    </row>
    <row r="96" spans="6:9">
      <c r="F96" s="258"/>
      <c r="G96" s="259"/>
      <c r="H96" s="259"/>
      <c r="I96" s="54"/>
    </row>
    <row r="97" spans="6:9">
      <c r="F97" s="258"/>
      <c r="G97" s="259"/>
      <c r="H97" s="259"/>
      <c r="I97" s="54"/>
    </row>
  </sheetData>
  <mergeCells count="4">
    <mergeCell ref="A1:B1"/>
    <mergeCell ref="A2:B2"/>
    <mergeCell ref="G2:I2"/>
    <mergeCell ref="H46:I46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List3"/>
  <dimension ref="A1:CB292"/>
  <sheetViews>
    <sheetView showGridLines="0" showZeros="0" zoomScaleNormal="100" zoomScaleSheetLayoutView="100" workbookViewId="0">
      <selection activeCell="J1" sqref="J1:J65536 K1:K65536"/>
    </sheetView>
  </sheetViews>
  <sheetFormatPr defaultRowHeight="12.75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hidden="1" customWidth="1"/>
    <col min="9" max="9" width="11.5703125" style="261" hidden="1" customWidth="1"/>
    <col min="10" max="10" width="11" style="261" hidden="1" customWidth="1"/>
    <col min="11" max="11" width="10.42578125" style="261" hidden="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>
      <c r="A1" s="260" t="s">
        <v>101</v>
      </c>
      <c r="B1" s="260"/>
      <c r="C1" s="260"/>
      <c r="D1" s="260"/>
      <c r="E1" s="260"/>
      <c r="F1" s="260"/>
      <c r="G1" s="260"/>
    </row>
    <row r="2" spans="1:80" ht="14.25" customHeight="1" thickBot="1">
      <c r="B2" s="262"/>
      <c r="C2" s="263"/>
      <c r="D2" s="263"/>
      <c r="E2" s="264"/>
      <c r="F2" s="263"/>
      <c r="G2" s="263"/>
    </row>
    <row r="3" spans="1:80" ht="13.5" thickTop="1">
      <c r="A3" s="205" t="s">
        <v>2</v>
      </c>
      <c r="B3" s="206"/>
      <c r="C3" s="207" t="s">
        <v>104</v>
      </c>
      <c r="D3" s="265"/>
      <c r="E3" s="266" t="s">
        <v>85</v>
      </c>
      <c r="F3" s="267" t="str">
        <f>'SO 01 42-2019 Rek'!H1</f>
        <v>42-2019</v>
      </c>
      <c r="G3" s="268"/>
    </row>
    <row r="4" spans="1:80" ht="13.5" thickBot="1">
      <c r="A4" s="269" t="s">
        <v>76</v>
      </c>
      <c r="B4" s="214"/>
      <c r="C4" s="215" t="s">
        <v>170</v>
      </c>
      <c r="D4" s="270"/>
      <c r="E4" s="271" t="str">
        <f>'SO 01 42-2019 Rek'!G2</f>
        <v>Stanoviště ST 21- Francouzská 1</v>
      </c>
      <c r="F4" s="272"/>
      <c r="G4" s="273"/>
    </row>
    <row r="5" spans="1:80" ht="13.5" thickTop="1">
      <c r="A5" s="274"/>
      <c r="G5" s="276"/>
    </row>
    <row r="6" spans="1:80" ht="27" customHeight="1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>
      <c r="A7" s="282" t="s">
        <v>97</v>
      </c>
      <c r="B7" s="283" t="s">
        <v>171</v>
      </c>
      <c r="C7" s="284" t="s">
        <v>172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>
      <c r="A8" s="293">
        <v>1</v>
      </c>
      <c r="B8" s="294" t="s">
        <v>174</v>
      </c>
      <c r="C8" s="295" t="s">
        <v>175</v>
      </c>
      <c r="D8" s="296" t="s">
        <v>176</v>
      </c>
      <c r="E8" s="297">
        <v>10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>
        <v>0</v>
      </c>
      <c r="K8" s="300">
        <f>E8*J8</f>
        <v>0</v>
      </c>
      <c r="O8" s="292">
        <v>2</v>
      </c>
      <c r="AA8" s="261">
        <v>1</v>
      </c>
      <c r="AB8" s="261">
        <v>1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1</v>
      </c>
    </row>
    <row r="9" spans="1:80">
      <c r="A9" s="293">
        <v>2</v>
      </c>
      <c r="B9" s="294" t="s">
        <v>177</v>
      </c>
      <c r="C9" s="295" t="s">
        <v>178</v>
      </c>
      <c r="D9" s="296" t="s">
        <v>109</v>
      </c>
      <c r="E9" s="297">
        <v>0.8</v>
      </c>
      <c r="F9" s="297">
        <v>0</v>
      </c>
      <c r="G9" s="298">
        <f>E9*F9</f>
        <v>0</v>
      </c>
      <c r="H9" s="299">
        <v>0</v>
      </c>
      <c r="I9" s="300">
        <f>E9*H9</f>
        <v>0</v>
      </c>
      <c r="J9" s="299">
        <v>0</v>
      </c>
      <c r="K9" s="300">
        <f>E9*J9</f>
        <v>0</v>
      </c>
      <c r="O9" s="292">
        <v>2</v>
      </c>
      <c r="AA9" s="261">
        <v>1</v>
      </c>
      <c r="AB9" s="261">
        <v>1</v>
      </c>
      <c r="AC9" s="261">
        <v>1</v>
      </c>
      <c r="AZ9" s="261">
        <v>1</v>
      </c>
      <c r="BA9" s="261">
        <f>IF(AZ9=1,G9,0)</f>
        <v>0</v>
      </c>
      <c r="BB9" s="261">
        <f>IF(AZ9=2,G9,0)</f>
        <v>0</v>
      </c>
      <c r="BC9" s="261">
        <f>IF(AZ9=3,G9,0)</f>
        <v>0</v>
      </c>
      <c r="BD9" s="261">
        <f>IF(AZ9=4,G9,0)</f>
        <v>0</v>
      </c>
      <c r="BE9" s="261">
        <f>IF(AZ9=5,G9,0)</f>
        <v>0</v>
      </c>
      <c r="CA9" s="292">
        <v>1</v>
      </c>
      <c r="CB9" s="292">
        <v>1</v>
      </c>
    </row>
    <row r="10" spans="1:80">
      <c r="A10" s="293">
        <v>3</v>
      </c>
      <c r="B10" s="294" t="s">
        <v>179</v>
      </c>
      <c r="C10" s="295" t="s">
        <v>180</v>
      </c>
      <c r="D10" s="296" t="s">
        <v>181</v>
      </c>
      <c r="E10" s="297">
        <v>1</v>
      </c>
      <c r="F10" s="297">
        <v>0</v>
      </c>
      <c r="G10" s="298">
        <f>E10*F10</f>
        <v>0</v>
      </c>
      <c r="H10" s="299">
        <v>0</v>
      </c>
      <c r="I10" s="300">
        <f>E10*H10</f>
        <v>0</v>
      </c>
      <c r="J10" s="299">
        <v>0</v>
      </c>
      <c r="K10" s="300">
        <f>E10*J10</f>
        <v>0</v>
      </c>
      <c r="O10" s="292">
        <v>2</v>
      </c>
      <c r="AA10" s="261">
        <v>1</v>
      </c>
      <c r="AB10" s="261">
        <v>1</v>
      </c>
      <c r="AC10" s="261">
        <v>1</v>
      </c>
      <c r="AZ10" s="261">
        <v>1</v>
      </c>
      <c r="BA10" s="261">
        <f>IF(AZ10=1,G10,0)</f>
        <v>0</v>
      </c>
      <c r="BB10" s="261">
        <f>IF(AZ10=2,G10,0)</f>
        <v>0</v>
      </c>
      <c r="BC10" s="261">
        <f>IF(AZ10=3,G10,0)</f>
        <v>0</v>
      </c>
      <c r="BD10" s="261">
        <f>IF(AZ10=4,G10,0)</f>
        <v>0</v>
      </c>
      <c r="BE10" s="261">
        <f>IF(AZ10=5,G10,0)</f>
        <v>0</v>
      </c>
      <c r="CA10" s="292">
        <v>1</v>
      </c>
      <c r="CB10" s="292">
        <v>1</v>
      </c>
    </row>
    <row r="11" spans="1:80">
      <c r="A11" s="301"/>
      <c r="B11" s="302"/>
      <c r="C11" s="303"/>
      <c r="D11" s="304"/>
      <c r="E11" s="304"/>
      <c r="F11" s="304"/>
      <c r="G11" s="305"/>
      <c r="I11" s="306"/>
      <c r="K11" s="306"/>
      <c r="L11" s="307"/>
      <c r="O11" s="292">
        <v>3</v>
      </c>
    </row>
    <row r="12" spans="1:80">
      <c r="A12" s="293">
        <v>4</v>
      </c>
      <c r="B12" s="294" t="s">
        <v>182</v>
      </c>
      <c r="C12" s="295" t="s">
        <v>183</v>
      </c>
      <c r="D12" s="296" t="s">
        <v>176</v>
      </c>
      <c r="E12" s="297">
        <v>9</v>
      </c>
      <c r="F12" s="297">
        <v>0</v>
      </c>
      <c r="G12" s="298">
        <f>E12*F12</f>
        <v>0</v>
      </c>
      <c r="H12" s="299">
        <v>0</v>
      </c>
      <c r="I12" s="300">
        <f>E12*H12</f>
        <v>0</v>
      </c>
      <c r="J12" s="299">
        <v>-0.13800000000000001</v>
      </c>
      <c r="K12" s="300">
        <f>E12*J12</f>
        <v>-1.242</v>
      </c>
      <c r="O12" s="292">
        <v>2</v>
      </c>
      <c r="AA12" s="261">
        <v>1</v>
      </c>
      <c r="AB12" s="261">
        <v>1</v>
      </c>
      <c r="AC12" s="261">
        <v>1</v>
      </c>
      <c r="AZ12" s="261">
        <v>1</v>
      </c>
      <c r="BA12" s="261">
        <f>IF(AZ12=1,G12,0)</f>
        <v>0</v>
      </c>
      <c r="BB12" s="261">
        <f>IF(AZ12=2,G12,0)</f>
        <v>0</v>
      </c>
      <c r="BC12" s="261">
        <f>IF(AZ12=3,G12,0)</f>
        <v>0</v>
      </c>
      <c r="BD12" s="261">
        <f>IF(AZ12=4,G12,0)</f>
        <v>0</v>
      </c>
      <c r="BE12" s="261">
        <f>IF(AZ12=5,G12,0)</f>
        <v>0</v>
      </c>
      <c r="CA12" s="292">
        <v>1</v>
      </c>
      <c r="CB12" s="292">
        <v>1</v>
      </c>
    </row>
    <row r="13" spans="1:80">
      <c r="A13" s="301"/>
      <c r="B13" s="302"/>
      <c r="C13" s="303" t="s">
        <v>184</v>
      </c>
      <c r="D13" s="304"/>
      <c r="E13" s="304"/>
      <c r="F13" s="304"/>
      <c r="G13" s="305"/>
      <c r="I13" s="306"/>
      <c r="K13" s="306"/>
      <c r="L13" s="307" t="s">
        <v>184</v>
      </c>
      <c r="O13" s="292">
        <v>3</v>
      </c>
    </row>
    <row r="14" spans="1:80">
      <c r="A14" s="293">
        <v>5</v>
      </c>
      <c r="B14" s="294" t="s">
        <v>185</v>
      </c>
      <c r="C14" s="295" t="s">
        <v>186</v>
      </c>
      <c r="D14" s="296" t="s">
        <v>176</v>
      </c>
      <c r="E14" s="297">
        <v>9</v>
      </c>
      <c r="F14" s="297">
        <v>0</v>
      </c>
      <c r="G14" s="298">
        <f>E14*F14</f>
        <v>0</v>
      </c>
      <c r="H14" s="299">
        <v>0</v>
      </c>
      <c r="I14" s="300">
        <f>E14*H14</f>
        <v>0</v>
      </c>
      <c r="J14" s="299">
        <v>-0.39600000000000002</v>
      </c>
      <c r="K14" s="300">
        <f>E14*J14</f>
        <v>-3.5640000000000001</v>
      </c>
      <c r="O14" s="292">
        <v>2</v>
      </c>
      <c r="AA14" s="261">
        <v>1</v>
      </c>
      <c r="AB14" s="261">
        <v>1</v>
      </c>
      <c r="AC14" s="261">
        <v>1</v>
      </c>
      <c r="AZ14" s="261">
        <v>1</v>
      </c>
      <c r="BA14" s="261">
        <f>IF(AZ14=1,G14,0)</f>
        <v>0</v>
      </c>
      <c r="BB14" s="261">
        <f>IF(AZ14=2,G14,0)</f>
        <v>0</v>
      </c>
      <c r="BC14" s="261">
        <f>IF(AZ14=3,G14,0)</f>
        <v>0</v>
      </c>
      <c r="BD14" s="261">
        <f>IF(AZ14=4,G14,0)</f>
        <v>0</v>
      </c>
      <c r="BE14" s="261">
        <f>IF(AZ14=5,G14,0)</f>
        <v>0</v>
      </c>
      <c r="CA14" s="292">
        <v>1</v>
      </c>
      <c r="CB14" s="292">
        <v>1</v>
      </c>
    </row>
    <row r="15" spans="1:80">
      <c r="A15" s="301"/>
      <c r="B15" s="308"/>
      <c r="C15" s="309" t="s">
        <v>187</v>
      </c>
      <c r="D15" s="310"/>
      <c r="E15" s="311">
        <v>9</v>
      </c>
      <c r="F15" s="312"/>
      <c r="G15" s="313"/>
      <c r="H15" s="314"/>
      <c r="I15" s="306"/>
      <c r="J15" s="315"/>
      <c r="K15" s="306"/>
      <c r="M15" s="307" t="s">
        <v>187</v>
      </c>
      <c r="O15" s="292"/>
    </row>
    <row r="16" spans="1:80">
      <c r="A16" s="293">
        <v>6</v>
      </c>
      <c r="B16" s="294" t="s">
        <v>188</v>
      </c>
      <c r="C16" s="295" t="s">
        <v>189</v>
      </c>
      <c r="D16" s="296" t="s">
        <v>190</v>
      </c>
      <c r="E16" s="297">
        <v>12</v>
      </c>
      <c r="F16" s="297">
        <v>0</v>
      </c>
      <c r="G16" s="298">
        <f>E16*F16</f>
        <v>0</v>
      </c>
      <c r="H16" s="299">
        <v>0</v>
      </c>
      <c r="I16" s="300">
        <f>E16*H16</f>
        <v>0</v>
      </c>
      <c r="J16" s="299">
        <v>-0.22</v>
      </c>
      <c r="K16" s="300">
        <f>E16*J16</f>
        <v>-2.64</v>
      </c>
      <c r="O16" s="292">
        <v>2</v>
      </c>
      <c r="AA16" s="261">
        <v>1</v>
      </c>
      <c r="AB16" s="261">
        <v>1</v>
      </c>
      <c r="AC16" s="261">
        <v>1</v>
      </c>
      <c r="AZ16" s="261">
        <v>1</v>
      </c>
      <c r="BA16" s="261">
        <f>IF(AZ16=1,G16,0)</f>
        <v>0</v>
      </c>
      <c r="BB16" s="261">
        <f>IF(AZ16=2,G16,0)</f>
        <v>0</v>
      </c>
      <c r="BC16" s="261">
        <f>IF(AZ16=3,G16,0)</f>
        <v>0</v>
      </c>
      <c r="BD16" s="261">
        <f>IF(AZ16=4,G16,0)</f>
        <v>0</v>
      </c>
      <c r="BE16" s="261">
        <f>IF(AZ16=5,G16,0)</f>
        <v>0</v>
      </c>
      <c r="CA16" s="292">
        <v>1</v>
      </c>
      <c r="CB16" s="292">
        <v>1</v>
      </c>
    </row>
    <row r="17" spans="1:80">
      <c r="A17" s="293">
        <v>7</v>
      </c>
      <c r="B17" s="294" t="s">
        <v>191</v>
      </c>
      <c r="C17" s="295" t="s">
        <v>192</v>
      </c>
      <c r="D17" s="296" t="s">
        <v>193</v>
      </c>
      <c r="E17" s="297">
        <v>10</v>
      </c>
      <c r="F17" s="297">
        <v>0</v>
      </c>
      <c r="G17" s="298">
        <f>E17*F17</f>
        <v>0</v>
      </c>
      <c r="H17" s="299">
        <v>0</v>
      </c>
      <c r="I17" s="300">
        <f>E17*H17</f>
        <v>0</v>
      </c>
      <c r="J17" s="299">
        <v>0</v>
      </c>
      <c r="K17" s="300">
        <f>E17*J17</f>
        <v>0</v>
      </c>
      <c r="O17" s="292">
        <v>2</v>
      </c>
      <c r="AA17" s="261">
        <v>1</v>
      </c>
      <c r="AB17" s="261">
        <v>1</v>
      </c>
      <c r="AC17" s="261">
        <v>1</v>
      </c>
      <c r="AZ17" s="261">
        <v>1</v>
      </c>
      <c r="BA17" s="261">
        <f>IF(AZ17=1,G17,0)</f>
        <v>0</v>
      </c>
      <c r="BB17" s="261">
        <f>IF(AZ17=2,G17,0)</f>
        <v>0</v>
      </c>
      <c r="BC17" s="261">
        <f>IF(AZ17=3,G17,0)</f>
        <v>0</v>
      </c>
      <c r="BD17" s="261">
        <f>IF(AZ17=4,G17,0)</f>
        <v>0</v>
      </c>
      <c r="BE17" s="261">
        <f>IF(AZ17=5,G17,0)</f>
        <v>0</v>
      </c>
      <c r="CA17" s="292">
        <v>1</v>
      </c>
      <c r="CB17" s="292">
        <v>1</v>
      </c>
    </row>
    <row r="18" spans="1:80">
      <c r="A18" s="293">
        <v>8</v>
      </c>
      <c r="B18" s="294" t="s">
        <v>194</v>
      </c>
      <c r="C18" s="295" t="s">
        <v>195</v>
      </c>
      <c r="D18" s="296" t="s">
        <v>196</v>
      </c>
      <c r="E18" s="297">
        <v>10</v>
      </c>
      <c r="F18" s="297">
        <v>0</v>
      </c>
      <c r="G18" s="298">
        <f>E18*F18</f>
        <v>0</v>
      </c>
      <c r="H18" s="299">
        <v>0</v>
      </c>
      <c r="I18" s="300">
        <f>E18*H18</f>
        <v>0</v>
      </c>
      <c r="J18" s="299">
        <v>0</v>
      </c>
      <c r="K18" s="300">
        <f>E18*J18</f>
        <v>0</v>
      </c>
      <c r="O18" s="292">
        <v>2</v>
      </c>
      <c r="AA18" s="261">
        <v>1</v>
      </c>
      <c r="AB18" s="261">
        <v>1</v>
      </c>
      <c r="AC18" s="261">
        <v>1</v>
      </c>
      <c r="AZ18" s="261">
        <v>1</v>
      </c>
      <c r="BA18" s="261">
        <f>IF(AZ18=1,G18,0)</f>
        <v>0</v>
      </c>
      <c r="BB18" s="261">
        <f>IF(AZ18=2,G18,0)</f>
        <v>0</v>
      </c>
      <c r="BC18" s="261">
        <f>IF(AZ18=3,G18,0)</f>
        <v>0</v>
      </c>
      <c r="BD18" s="261">
        <f>IF(AZ18=4,G18,0)</f>
        <v>0</v>
      </c>
      <c r="BE18" s="261">
        <f>IF(AZ18=5,G18,0)</f>
        <v>0</v>
      </c>
      <c r="CA18" s="292">
        <v>1</v>
      </c>
      <c r="CB18" s="292">
        <v>1</v>
      </c>
    </row>
    <row r="19" spans="1:80">
      <c r="A19" s="293">
        <v>9</v>
      </c>
      <c r="B19" s="294" t="s">
        <v>197</v>
      </c>
      <c r="C19" s="295" t="s">
        <v>198</v>
      </c>
      <c r="D19" s="296" t="s">
        <v>190</v>
      </c>
      <c r="E19" s="297">
        <v>15</v>
      </c>
      <c r="F19" s="297">
        <v>0</v>
      </c>
      <c r="G19" s="298">
        <f>E19*F19</f>
        <v>0</v>
      </c>
      <c r="H19" s="299">
        <v>1.2710000000000001E-2</v>
      </c>
      <c r="I19" s="300">
        <f>E19*H19</f>
        <v>0.19065000000000001</v>
      </c>
      <c r="J19" s="299">
        <v>0</v>
      </c>
      <c r="K19" s="300">
        <f>E19*J19</f>
        <v>0</v>
      </c>
      <c r="O19" s="292">
        <v>2</v>
      </c>
      <c r="AA19" s="261">
        <v>1</v>
      </c>
      <c r="AB19" s="261">
        <v>1</v>
      </c>
      <c r="AC19" s="261">
        <v>1</v>
      </c>
      <c r="AZ19" s="261">
        <v>1</v>
      </c>
      <c r="BA19" s="261">
        <f>IF(AZ19=1,G19,0)</f>
        <v>0</v>
      </c>
      <c r="BB19" s="261">
        <f>IF(AZ19=2,G19,0)</f>
        <v>0</v>
      </c>
      <c r="BC19" s="261">
        <f>IF(AZ19=3,G19,0)</f>
        <v>0</v>
      </c>
      <c r="BD19" s="261">
        <f>IF(AZ19=4,G19,0)</f>
        <v>0</v>
      </c>
      <c r="BE19" s="261">
        <f>IF(AZ19=5,G19,0)</f>
        <v>0</v>
      </c>
      <c r="CA19" s="292">
        <v>1</v>
      </c>
      <c r="CB19" s="292">
        <v>1</v>
      </c>
    </row>
    <row r="20" spans="1:80">
      <c r="A20" s="301"/>
      <c r="B20" s="302"/>
      <c r="C20" s="303" t="s">
        <v>199</v>
      </c>
      <c r="D20" s="304"/>
      <c r="E20" s="304"/>
      <c r="F20" s="304"/>
      <c r="G20" s="305"/>
      <c r="I20" s="306"/>
      <c r="K20" s="306"/>
      <c r="L20" s="307" t="s">
        <v>199</v>
      </c>
      <c r="O20" s="292">
        <v>3</v>
      </c>
    </row>
    <row r="21" spans="1:80" ht="22.5">
      <c r="A21" s="301"/>
      <c r="B21" s="302"/>
      <c r="C21" s="303" t="s">
        <v>200</v>
      </c>
      <c r="D21" s="304"/>
      <c r="E21" s="304"/>
      <c r="F21" s="304"/>
      <c r="G21" s="305"/>
      <c r="I21" s="306"/>
      <c r="K21" s="306"/>
      <c r="L21" s="307" t="s">
        <v>200</v>
      </c>
      <c r="O21" s="292">
        <v>3</v>
      </c>
    </row>
    <row r="22" spans="1:80">
      <c r="A22" s="301"/>
      <c r="B22" s="308"/>
      <c r="C22" s="309" t="s">
        <v>201</v>
      </c>
      <c r="D22" s="310"/>
      <c r="E22" s="311">
        <v>15</v>
      </c>
      <c r="F22" s="312"/>
      <c r="G22" s="313"/>
      <c r="H22" s="314"/>
      <c r="I22" s="306"/>
      <c r="J22" s="315"/>
      <c r="K22" s="306"/>
      <c r="M22" s="307" t="s">
        <v>201</v>
      </c>
      <c r="O22" s="292"/>
    </row>
    <row r="23" spans="1:80">
      <c r="A23" s="293">
        <v>10</v>
      </c>
      <c r="B23" s="294" t="s">
        <v>202</v>
      </c>
      <c r="C23" s="295" t="s">
        <v>203</v>
      </c>
      <c r="D23" s="296" t="s">
        <v>190</v>
      </c>
      <c r="E23" s="297">
        <v>8.5</v>
      </c>
      <c r="F23" s="297">
        <v>0</v>
      </c>
      <c r="G23" s="298">
        <f>E23*F23</f>
        <v>0</v>
      </c>
      <c r="H23" s="299">
        <v>3.9739999999999998E-2</v>
      </c>
      <c r="I23" s="300">
        <f>E23*H23</f>
        <v>0.33778999999999998</v>
      </c>
      <c r="J23" s="299">
        <v>0</v>
      </c>
      <c r="K23" s="300">
        <f>E23*J23</f>
        <v>0</v>
      </c>
      <c r="O23" s="292">
        <v>2</v>
      </c>
      <c r="AA23" s="261">
        <v>1</v>
      </c>
      <c r="AB23" s="261">
        <v>1</v>
      </c>
      <c r="AC23" s="261">
        <v>1</v>
      </c>
      <c r="AZ23" s="261">
        <v>1</v>
      </c>
      <c r="BA23" s="261">
        <f>IF(AZ23=1,G23,0)</f>
        <v>0</v>
      </c>
      <c r="BB23" s="261">
        <f>IF(AZ23=2,G23,0)</f>
        <v>0</v>
      </c>
      <c r="BC23" s="261">
        <f>IF(AZ23=3,G23,0)</f>
        <v>0</v>
      </c>
      <c r="BD23" s="261">
        <f>IF(AZ23=4,G23,0)</f>
        <v>0</v>
      </c>
      <c r="BE23" s="261">
        <f>IF(AZ23=5,G23,0)</f>
        <v>0</v>
      </c>
      <c r="CA23" s="292">
        <v>1</v>
      </c>
      <c r="CB23" s="292">
        <v>1</v>
      </c>
    </row>
    <row r="24" spans="1:80">
      <c r="A24" s="301"/>
      <c r="B24" s="302"/>
      <c r="C24" s="303" t="s">
        <v>204</v>
      </c>
      <c r="D24" s="304"/>
      <c r="E24" s="304"/>
      <c r="F24" s="304"/>
      <c r="G24" s="305"/>
      <c r="I24" s="306"/>
      <c r="K24" s="306"/>
      <c r="L24" s="307" t="s">
        <v>204</v>
      </c>
      <c r="O24" s="292">
        <v>3</v>
      </c>
    </row>
    <row r="25" spans="1:80">
      <c r="A25" s="316"/>
      <c r="B25" s="317" t="s">
        <v>99</v>
      </c>
      <c r="C25" s="318" t="s">
        <v>173</v>
      </c>
      <c r="D25" s="319"/>
      <c r="E25" s="320"/>
      <c r="F25" s="321"/>
      <c r="G25" s="322">
        <f>SUM(G7:G24)</f>
        <v>0</v>
      </c>
      <c r="H25" s="323"/>
      <c r="I25" s="324">
        <f>SUM(I7:I24)</f>
        <v>0.52844000000000002</v>
      </c>
      <c r="J25" s="323"/>
      <c r="K25" s="324">
        <f>SUM(K7:K24)</f>
        <v>-7.4459999999999997</v>
      </c>
      <c r="O25" s="292">
        <v>4</v>
      </c>
      <c r="BA25" s="325">
        <f>SUM(BA7:BA24)</f>
        <v>0</v>
      </c>
      <c r="BB25" s="325">
        <f>SUM(BB7:BB24)</f>
        <v>0</v>
      </c>
      <c r="BC25" s="325">
        <f>SUM(BC7:BC24)</f>
        <v>0</v>
      </c>
      <c r="BD25" s="325">
        <f>SUM(BD7:BD24)</f>
        <v>0</v>
      </c>
      <c r="BE25" s="325">
        <f>SUM(BE7:BE24)</f>
        <v>0</v>
      </c>
    </row>
    <row r="26" spans="1:80">
      <c r="A26" s="282" t="s">
        <v>97</v>
      </c>
      <c r="B26" s="283" t="s">
        <v>205</v>
      </c>
      <c r="C26" s="284" t="s">
        <v>206</v>
      </c>
      <c r="D26" s="285"/>
      <c r="E26" s="286"/>
      <c r="F26" s="286"/>
      <c r="G26" s="287"/>
      <c r="H26" s="288"/>
      <c r="I26" s="289"/>
      <c r="J26" s="290"/>
      <c r="K26" s="291"/>
      <c r="O26" s="292">
        <v>1</v>
      </c>
    </row>
    <row r="27" spans="1:80">
      <c r="A27" s="293">
        <v>11</v>
      </c>
      <c r="B27" s="294" t="s">
        <v>208</v>
      </c>
      <c r="C27" s="295" t="s">
        <v>209</v>
      </c>
      <c r="D27" s="296" t="s">
        <v>109</v>
      </c>
      <c r="E27" s="297">
        <v>3.8250000000000002</v>
      </c>
      <c r="F27" s="297">
        <v>0</v>
      </c>
      <c r="G27" s="298">
        <f>E27*F27</f>
        <v>0</v>
      </c>
      <c r="H27" s="299">
        <v>0</v>
      </c>
      <c r="I27" s="300">
        <f>E27*H27</f>
        <v>0</v>
      </c>
      <c r="J27" s="299">
        <v>0</v>
      </c>
      <c r="K27" s="300">
        <f>E27*J27</f>
        <v>0</v>
      </c>
      <c r="O27" s="292">
        <v>2</v>
      </c>
      <c r="AA27" s="261">
        <v>1</v>
      </c>
      <c r="AB27" s="261">
        <v>1</v>
      </c>
      <c r="AC27" s="261">
        <v>1</v>
      </c>
      <c r="AZ27" s="261">
        <v>1</v>
      </c>
      <c r="BA27" s="261">
        <f>IF(AZ27=1,G27,0)</f>
        <v>0</v>
      </c>
      <c r="BB27" s="261">
        <f>IF(AZ27=2,G27,0)</f>
        <v>0</v>
      </c>
      <c r="BC27" s="261">
        <f>IF(AZ27=3,G27,0)</f>
        <v>0</v>
      </c>
      <c r="BD27" s="261">
        <f>IF(AZ27=4,G27,0)</f>
        <v>0</v>
      </c>
      <c r="BE27" s="261">
        <f>IF(AZ27=5,G27,0)</f>
        <v>0</v>
      </c>
      <c r="CA27" s="292">
        <v>1</v>
      </c>
      <c r="CB27" s="292">
        <v>1</v>
      </c>
    </row>
    <row r="28" spans="1:80">
      <c r="A28" s="301"/>
      <c r="B28" s="308"/>
      <c r="C28" s="309" t="s">
        <v>210</v>
      </c>
      <c r="D28" s="310"/>
      <c r="E28" s="311">
        <v>3.8250000000000002</v>
      </c>
      <c r="F28" s="312"/>
      <c r="G28" s="313"/>
      <c r="H28" s="314"/>
      <c r="I28" s="306"/>
      <c r="J28" s="315"/>
      <c r="K28" s="306"/>
      <c r="M28" s="307" t="s">
        <v>210</v>
      </c>
      <c r="O28" s="292"/>
    </row>
    <row r="29" spans="1:80">
      <c r="A29" s="293">
        <v>12</v>
      </c>
      <c r="B29" s="294" t="s">
        <v>211</v>
      </c>
      <c r="C29" s="295" t="s">
        <v>212</v>
      </c>
      <c r="D29" s="296" t="s">
        <v>109</v>
      </c>
      <c r="E29" s="297">
        <v>6.75</v>
      </c>
      <c r="F29" s="297">
        <v>0</v>
      </c>
      <c r="G29" s="298">
        <f>E29*F29</f>
        <v>0</v>
      </c>
      <c r="H29" s="299">
        <v>0</v>
      </c>
      <c r="I29" s="300">
        <f>E29*H29</f>
        <v>0</v>
      </c>
      <c r="J29" s="299">
        <v>0</v>
      </c>
      <c r="K29" s="300">
        <f>E29*J29</f>
        <v>0</v>
      </c>
      <c r="O29" s="292">
        <v>2</v>
      </c>
      <c r="AA29" s="261">
        <v>1</v>
      </c>
      <c r="AB29" s="261">
        <v>1</v>
      </c>
      <c r="AC29" s="261">
        <v>1</v>
      </c>
      <c r="AZ29" s="261">
        <v>1</v>
      </c>
      <c r="BA29" s="261">
        <f>IF(AZ29=1,G29,0)</f>
        <v>0</v>
      </c>
      <c r="BB29" s="261">
        <f>IF(AZ29=2,G29,0)</f>
        <v>0</v>
      </c>
      <c r="BC29" s="261">
        <f>IF(AZ29=3,G29,0)</f>
        <v>0</v>
      </c>
      <c r="BD29" s="261">
        <f>IF(AZ29=4,G29,0)</f>
        <v>0</v>
      </c>
      <c r="BE29" s="261">
        <f>IF(AZ29=5,G29,0)</f>
        <v>0</v>
      </c>
      <c r="CA29" s="292">
        <v>1</v>
      </c>
      <c r="CB29" s="292">
        <v>1</v>
      </c>
    </row>
    <row r="30" spans="1:80">
      <c r="A30" s="301"/>
      <c r="B30" s="308"/>
      <c r="C30" s="309" t="s">
        <v>213</v>
      </c>
      <c r="D30" s="310"/>
      <c r="E30" s="311">
        <v>6.75</v>
      </c>
      <c r="F30" s="312"/>
      <c r="G30" s="313"/>
      <c r="H30" s="314"/>
      <c r="I30" s="306"/>
      <c r="J30" s="315"/>
      <c r="K30" s="306"/>
      <c r="M30" s="307" t="s">
        <v>213</v>
      </c>
      <c r="O30" s="292"/>
    </row>
    <row r="31" spans="1:80">
      <c r="A31" s="293">
        <v>13</v>
      </c>
      <c r="B31" s="294" t="s">
        <v>214</v>
      </c>
      <c r="C31" s="295" t="s">
        <v>215</v>
      </c>
      <c r="D31" s="296" t="s">
        <v>109</v>
      </c>
      <c r="E31" s="297">
        <v>6.75</v>
      </c>
      <c r="F31" s="297">
        <v>0</v>
      </c>
      <c r="G31" s="298">
        <f>E31*F31</f>
        <v>0</v>
      </c>
      <c r="H31" s="299">
        <v>0</v>
      </c>
      <c r="I31" s="300">
        <f>E31*H31</f>
        <v>0</v>
      </c>
      <c r="J31" s="299">
        <v>0</v>
      </c>
      <c r="K31" s="300">
        <f>E31*J31</f>
        <v>0</v>
      </c>
      <c r="O31" s="292">
        <v>2</v>
      </c>
      <c r="AA31" s="261">
        <v>1</v>
      </c>
      <c r="AB31" s="261">
        <v>1</v>
      </c>
      <c r="AC31" s="261">
        <v>1</v>
      </c>
      <c r="AZ31" s="261">
        <v>1</v>
      </c>
      <c r="BA31" s="261">
        <f>IF(AZ31=1,G31,0)</f>
        <v>0</v>
      </c>
      <c r="BB31" s="261">
        <f>IF(AZ31=2,G31,0)</f>
        <v>0</v>
      </c>
      <c r="BC31" s="261">
        <f>IF(AZ31=3,G31,0)</f>
        <v>0</v>
      </c>
      <c r="BD31" s="261">
        <f>IF(AZ31=4,G31,0)</f>
        <v>0</v>
      </c>
      <c r="BE31" s="261">
        <f>IF(AZ31=5,G31,0)</f>
        <v>0</v>
      </c>
      <c r="CA31" s="292">
        <v>1</v>
      </c>
      <c r="CB31" s="292">
        <v>1</v>
      </c>
    </row>
    <row r="32" spans="1:80">
      <c r="A32" s="316"/>
      <c r="B32" s="317" t="s">
        <v>99</v>
      </c>
      <c r="C32" s="318" t="s">
        <v>207</v>
      </c>
      <c r="D32" s="319"/>
      <c r="E32" s="320"/>
      <c r="F32" s="321"/>
      <c r="G32" s="322">
        <f>SUM(G26:G31)</f>
        <v>0</v>
      </c>
      <c r="H32" s="323"/>
      <c r="I32" s="324">
        <f>SUM(I26:I31)</f>
        <v>0</v>
      </c>
      <c r="J32" s="323"/>
      <c r="K32" s="324">
        <f>SUM(K26:K31)</f>
        <v>0</v>
      </c>
      <c r="O32" s="292">
        <v>4</v>
      </c>
      <c r="BA32" s="325">
        <f>SUM(BA26:BA31)</f>
        <v>0</v>
      </c>
      <c r="BB32" s="325">
        <f>SUM(BB26:BB31)</f>
        <v>0</v>
      </c>
      <c r="BC32" s="325">
        <f>SUM(BC26:BC31)</f>
        <v>0</v>
      </c>
      <c r="BD32" s="325">
        <f>SUM(BD26:BD31)</f>
        <v>0</v>
      </c>
      <c r="BE32" s="325">
        <f>SUM(BE26:BE31)</f>
        <v>0</v>
      </c>
    </row>
    <row r="33" spans="1:80">
      <c r="A33" s="282" t="s">
        <v>97</v>
      </c>
      <c r="B33" s="283" t="s">
        <v>216</v>
      </c>
      <c r="C33" s="284" t="s">
        <v>217</v>
      </c>
      <c r="D33" s="285"/>
      <c r="E33" s="286"/>
      <c r="F33" s="286"/>
      <c r="G33" s="287"/>
      <c r="H33" s="288"/>
      <c r="I33" s="289"/>
      <c r="J33" s="290"/>
      <c r="K33" s="291"/>
      <c r="O33" s="292">
        <v>1</v>
      </c>
    </row>
    <row r="34" spans="1:80">
      <c r="A34" s="293">
        <v>14</v>
      </c>
      <c r="B34" s="294" t="s">
        <v>219</v>
      </c>
      <c r="C34" s="295" t="s">
        <v>220</v>
      </c>
      <c r="D34" s="296" t="s">
        <v>109</v>
      </c>
      <c r="E34" s="297">
        <v>6.75</v>
      </c>
      <c r="F34" s="297">
        <v>0</v>
      </c>
      <c r="G34" s="298">
        <f>E34*F34</f>
        <v>0</v>
      </c>
      <c r="H34" s="299">
        <v>0</v>
      </c>
      <c r="I34" s="300">
        <f>E34*H34</f>
        <v>0</v>
      </c>
      <c r="J34" s="299">
        <v>0</v>
      </c>
      <c r="K34" s="300">
        <f>E34*J34</f>
        <v>0</v>
      </c>
      <c r="O34" s="292">
        <v>2</v>
      </c>
      <c r="AA34" s="261">
        <v>1</v>
      </c>
      <c r="AB34" s="261">
        <v>1</v>
      </c>
      <c r="AC34" s="261">
        <v>1</v>
      </c>
      <c r="AZ34" s="261">
        <v>1</v>
      </c>
      <c r="BA34" s="261">
        <f>IF(AZ34=1,G34,0)</f>
        <v>0</v>
      </c>
      <c r="BB34" s="261">
        <f>IF(AZ34=2,G34,0)</f>
        <v>0</v>
      </c>
      <c r="BC34" s="261">
        <f>IF(AZ34=3,G34,0)</f>
        <v>0</v>
      </c>
      <c r="BD34" s="261">
        <f>IF(AZ34=4,G34,0)</f>
        <v>0</v>
      </c>
      <c r="BE34" s="261">
        <f>IF(AZ34=5,G34,0)</f>
        <v>0</v>
      </c>
      <c r="CA34" s="292">
        <v>1</v>
      </c>
      <c r="CB34" s="292">
        <v>1</v>
      </c>
    </row>
    <row r="35" spans="1:80">
      <c r="A35" s="301"/>
      <c r="B35" s="302"/>
      <c r="C35" s="303" t="s">
        <v>221</v>
      </c>
      <c r="D35" s="304"/>
      <c r="E35" s="304"/>
      <c r="F35" s="304"/>
      <c r="G35" s="305"/>
      <c r="I35" s="306"/>
      <c r="K35" s="306"/>
      <c r="L35" s="307" t="s">
        <v>221</v>
      </c>
      <c r="O35" s="292">
        <v>3</v>
      </c>
    </row>
    <row r="36" spans="1:80">
      <c r="A36" s="301"/>
      <c r="B36" s="308"/>
      <c r="C36" s="309" t="s">
        <v>222</v>
      </c>
      <c r="D36" s="310"/>
      <c r="E36" s="311">
        <v>6.75</v>
      </c>
      <c r="F36" s="312"/>
      <c r="G36" s="313"/>
      <c r="H36" s="314"/>
      <c r="I36" s="306"/>
      <c r="J36" s="315"/>
      <c r="K36" s="306"/>
      <c r="M36" s="307" t="s">
        <v>222</v>
      </c>
      <c r="O36" s="292"/>
    </row>
    <row r="37" spans="1:80" ht="22.5">
      <c r="A37" s="293">
        <v>15</v>
      </c>
      <c r="B37" s="294" t="s">
        <v>223</v>
      </c>
      <c r="C37" s="295" t="s">
        <v>224</v>
      </c>
      <c r="D37" s="296" t="s">
        <v>109</v>
      </c>
      <c r="E37" s="297">
        <v>5.625</v>
      </c>
      <c r="F37" s="297">
        <v>0</v>
      </c>
      <c r="G37" s="298">
        <f>E37*F37</f>
        <v>0</v>
      </c>
      <c r="H37" s="299">
        <v>0</v>
      </c>
      <c r="I37" s="300">
        <f>E37*H37</f>
        <v>0</v>
      </c>
      <c r="J37" s="299">
        <v>0</v>
      </c>
      <c r="K37" s="300">
        <f>E37*J37</f>
        <v>0</v>
      </c>
      <c r="O37" s="292">
        <v>2</v>
      </c>
      <c r="AA37" s="261">
        <v>1</v>
      </c>
      <c r="AB37" s="261">
        <v>1</v>
      </c>
      <c r="AC37" s="261">
        <v>1</v>
      </c>
      <c r="AZ37" s="261">
        <v>1</v>
      </c>
      <c r="BA37" s="261">
        <f>IF(AZ37=1,G37,0)</f>
        <v>0</v>
      </c>
      <c r="BB37" s="261">
        <f>IF(AZ37=2,G37,0)</f>
        <v>0</v>
      </c>
      <c r="BC37" s="261">
        <f>IF(AZ37=3,G37,0)</f>
        <v>0</v>
      </c>
      <c r="BD37" s="261">
        <f>IF(AZ37=4,G37,0)</f>
        <v>0</v>
      </c>
      <c r="BE37" s="261">
        <f>IF(AZ37=5,G37,0)</f>
        <v>0</v>
      </c>
      <c r="CA37" s="292">
        <v>1</v>
      </c>
      <c r="CB37" s="292">
        <v>1</v>
      </c>
    </row>
    <row r="38" spans="1:80">
      <c r="A38" s="301"/>
      <c r="B38" s="302"/>
      <c r="C38" s="303" t="s">
        <v>225</v>
      </c>
      <c r="D38" s="304"/>
      <c r="E38" s="304"/>
      <c r="F38" s="304"/>
      <c r="G38" s="305"/>
      <c r="I38" s="306"/>
      <c r="K38" s="306"/>
      <c r="L38" s="307" t="s">
        <v>225</v>
      </c>
      <c r="O38" s="292">
        <v>3</v>
      </c>
    </row>
    <row r="39" spans="1:80">
      <c r="A39" s="301"/>
      <c r="B39" s="308"/>
      <c r="C39" s="309" t="s">
        <v>226</v>
      </c>
      <c r="D39" s="310"/>
      <c r="E39" s="311">
        <v>5.625</v>
      </c>
      <c r="F39" s="312"/>
      <c r="G39" s="313"/>
      <c r="H39" s="314"/>
      <c r="I39" s="306"/>
      <c r="J39" s="315"/>
      <c r="K39" s="306"/>
      <c r="M39" s="307" t="s">
        <v>226</v>
      </c>
      <c r="O39" s="292"/>
    </row>
    <row r="40" spans="1:80">
      <c r="A40" s="293">
        <v>16</v>
      </c>
      <c r="B40" s="294" t="s">
        <v>227</v>
      </c>
      <c r="C40" s="295" t="s">
        <v>228</v>
      </c>
      <c r="D40" s="296" t="s">
        <v>109</v>
      </c>
      <c r="E40" s="297">
        <v>13.295400000000001</v>
      </c>
      <c r="F40" s="297">
        <v>0</v>
      </c>
      <c r="G40" s="298">
        <f>E40*F40</f>
        <v>0</v>
      </c>
      <c r="H40" s="299">
        <v>0</v>
      </c>
      <c r="I40" s="300">
        <f>E40*H40</f>
        <v>0</v>
      </c>
      <c r="J40" s="299">
        <v>0</v>
      </c>
      <c r="K40" s="300">
        <f>E40*J40</f>
        <v>0</v>
      </c>
      <c r="O40" s="292">
        <v>2</v>
      </c>
      <c r="AA40" s="261">
        <v>1</v>
      </c>
      <c r="AB40" s="261">
        <v>1</v>
      </c>
      <c r="AC40" s="261">
        <v>1</v>
      </c>
      <c r="AZ40" s="261">
        <v>1</v>
      </c>
      <c r="BA40" s="261">
        <f>IF(AZ40=1,G40,0)</f>
        <v>0</v>
      </c>
      <c r="BB40" s="261">
        <f>IF(AZ40=2,G40,0)</f>
        <v>0</v>
      </c>
      <c r="BC40" s="261">
        <f>IF(AZ40=3,G40,0)</f>
        <v>0</v>
      </c>
      <c r="BD40" s="261">
        <f>IF(AZ40=4,G40,0)</f>
        <v>0</v>
      </c>
      <c r="BE40" s="261">
        <f>IF(AZ40=5,G40,0)</f>
        <v>0</v>
      </c>
      <c r="CA40" s="292">
        <v>1</v>
      </c>
      <c r="CB40" s="292">
        <v>1</v>
      </c>
    </row>
    <row r="41" spans="1:80">
      <c r="A41" s="301"/>
      <c r="B41" s="308"/>
      <c r="C41" s="337" t="s">
        <v>229</v>
      </c>
      <c r="D41" s="310"/>
      <c r="E41" s="336">
        <v>0</v>
      </c>
      <c r="F41" s="312"/>
      <c r="G41" s="313"/>
      <c r="H41" s="314"/>
      <c r="I41" s="306"/>
      <c r="J41" s="315"/>
      <c r="K41" s="306"/>
      <c r="M41" s="307" t="s">
        <v>229</v>
      </c>
      <c r="O41" s="292"/>
    </row>
    <row r="42" spans="1:80">
      <c r="A42" s="301"/>
      <c r="B42" s="308"/>
      <c r="C42" s="337" t="s">
        <v>230</v>
      </c>
      <c r="D42" s="310"/>
      <c r="E42" s="336">
        <v>52.0608</v>
      </c>
      <c r="F42" s="312"/>
      <c r="G42" s="313"/>
      <c r="H42" s="314"/>
      <c r="I42" s="306"/>
      <c r="J42" s="315"/>
      <c r="K42" s="306"/>
      <c r="M42" s="307" t="s">
        <v>230</v>
      </c>
      <c r="O42" s="292"/>
    </row>
    <row r="43" spans="1:80">
      <c r="A43" s="301"/>
      <c r="B43" s="308"/>
      <c r="C43" s="337" t="s">
        <v>231</v>
      </c>
      <c r="D43" s="310"/>
      <c r="E43" s="336">
        <v>-4.7249999999999996</v>
      </c>
      <c r="F43" s="312"/>
      <c r="G43" s="313"/>
      <c r="H43" s="314"/>
      <c r="I43" s="306"/>
      <c r="J43" s="315"/>
      <c r="K43" s="306"/>
      <c r="M43" s="307" t="s">
        <v>231</v>
      </c>
      <c r="O43" s="292"/>
    </row>
    <row r="44" spans="1:80">
      <c r="A44" s="301"/>
      <c r="B44" s="308"/>
      <c r="C44" s="337" t="s">
        <v>232</v>
      </c>
      <c r="D44" s="310"/>
      <c r="E44" s="336">
        <v>-13.5</v>
      </c>
      <c r="F44" s="312"/>
      <c r="G44" s="313"/>
      <c r="H44" s="314"/>
      <c r="I44" s="306"/>
      <c r="J44" s="315"/>
      <c r="K44" s="306"/>
      <c r="M44" s="307" t="s">
        <v>232</v>
      </c>
      <c r="O44" s="292"/>
    </row>
    <row r="45" spans="1:80">
      <c r="A45" s="301"/>
      <c r="B45" s="308"/>
      <c r="C45" s="337" t="s">
        <v>233</v>
      </c>
      <c r="D45" s="310"/>
      <c r="E45" s="336">
        <v>-3.8250000000000002</v>
      </c>
      <c r="F45" s="312"/>
      <c r="G45" s="313"/>
      <c r="H45" s="314"/>
      <c r="I45" s="306"/>
      <c r="J45" s="315"/>
      <c r="K45" s="306"/>
      <c r="M45" s="307" t="s">
        <v>233</v>
      </c>
      <c r="O45" s="292"/>
    </row>
    <row r="46" spans="1:80">
      <c r="A46" s="301"/>
      <c r="B46" s="308"/>
      <c r="C46" s="337" t="s">
        <v>234</v>
      </c>
      <c r="D46" s="310"/>
      <c r="E46" s="336">
        <v>-3.42</v>
      </c>
      <c r="F46" s="312"/>
      <c r="G46" s="313"/>
      <c r="H46" s="314"/>
      <c r="I46" s="306"/>
      <c r="J46" s="315"/>
      <c r="K46" s="306"/>
      <c r="M46" s="307" t="s">
        <v>234</v>
      </c>
      <c r="O46" s="292"/>
    </row>
    <row r="47" spans="1:80">
      <c r="A47" s="301"/>
      <c r="B47" s="308"/>
      <c r="C47" s="337" t="s">
        <v>235</v>
      </c>
      <c r="D47" s="310"/>
      <c r="E47" s="336">
        <v>26.590800000000002</v>
      </c>
      <c r="F47" s="312"/>
      <c r="G47" s="313"/>
      <c r="H47" s="314"/>
      <c r="I47" s="306"/>
      <c r="J47" s="315"/>
      <c r="K47" s="306"/>
      <c r="M47" s="307" t="s">
        <v>235</v>
      </c>
      <c r="O47" s="292"/>
    </row>
    <row r="48" spans="1:80">
      <c r="A48" s="301"/>
      <c r="B48" s="308"/>
      <c r="C48" s="309" t="s">
        <v>236</v>
      </c>
      <c r="D48" s="310"/>
      <c r="E48" s="311">
        <v>13.295400000000001</v>
      </c>
      <c r="F48" s="312"/>
      <c r="G48" s="313"/>
      <c r="H48" s="314"/>
      <c r="I48" s="306"/>
      <c r="J48" s="315"/>
      <c r="K48" s="306"/>
      <c r="M48" s="307" t="s">
        <v>236</v>
      </c>
      <c r="O48" s="292"/>
    </row>
    <row r="49" spans="1:80">
      <c r="A49" s="293">
        <v>17</v>
      </c>
      <c r="B49" s="294" t="s">
        <v>237</v>
      </c>
      <c r="C49" s="295" t="s">
        <v>238</v>
      </c>
      <c r="D49" s="296" t="s">
        <v>109</v>
      </c>
      <c r="E49" s="297">
        <v>10.6363</v>
      </c>
      <c r="F49" s="297">
        <v>0</v>
      </c>
      <c r="G49" s="298">
        <f>E49*F49</f>
        <v>0</v>
      </c>
      <c r="H49" s="299">
        <v>0</v>
      </c>
      <c r="I49" s="300">
        <f>E49*H49</f>
        <v>0</v>
      </c>
      <c r="J49" s="299">
        <v>0</v>
      </c>
      <c r="K49" s="300">
        <f>E49*J49</f>
        <v>0</v>
      </c>
      <c r="O49" s="292">
        <v>2</v>
      </c>
      <c r="AA49" s="261">
        <v>1</v>
      </c>
      <c r="AB49" s="261">
        <v>1</v>
      </c>
      <c r="AC49" s="261">
        <v>1</v>
      </c>
      <c r="AZ49" s="261">
        <v>1</v>
      </c>
      <c r="BA49" s="261">
        <f>IF(AZ49=1,G49,0)</f>
        <v>0</v>
      </c>
      <c r="BB49" s="261">
        <f>IF(AZ49=2,G49,0)</f>
        <v>0</v>
      </c>
      <c r="BC49" s="261">
        <f>IF(AZ49=3,G49,0)</f>
        <v>0</v>
      </c>
      <c r="BD49" s="261">
        <f>IF(AZ49=4,G49,0)</f>
        <v>0</v>
      </c>
      <c r="BE49" s="261">
        <f>IF(AZ49=5,G49,0)</f>
        <v>0</v>
      </c>
      <c r="CA49" s="292">
        <v>1</v>
      </c>
      <c r="CB49" s="292">
        <v>1</v>
      </c>
    </row>
    <row r="50" spans="1:80">
      <c r="A50" s="301"/>
      <c r="B50" s="302"/>
      <c r="C50" s="303" t="s">
        <v>239</v>
      </c>
      <c r="D50" s="304"/>
      <c r="E50" s="304"/>
      <c r="F50" s="304"/>
      <c r="G50" s="305"/>
      <c r="I50" s="306"/>
      <c r="K50" s="306"/>
      <c r="L50" s="307" t="s">
        <v>239</v>
      </c>
      <c r="O50" s="292">
        <v>3</v>
      </c>
    </row>
    <row r="51" spans="1:80">
      <c r="A51" s="301"/>
      <c r="B51" s="302"/>
      <c r="C51" s="303" t="s">
        <v>240</v>
      </c>
      <c r="D51" s="304"/>
      <c r="E51" s="304"/>
      <c r="F51" s="304"/>
      <c r="G51" s="305"/>
      <c r="I51" s="306"/>
      <c r="K51" s="306"/>
      <c r="L51" s="307" t="s">
        <v>240</v>
      </c>
      <c r="O51" s="292">
        <v>3</v>
      </c>
    </row>
    <row r="52" spans="1:80">
      <c r="A52" s="301"/>
      <c r="B52" s="302"/>
      <c r="C52" s="303" t="s">
        <v>241</v>
      </c>
      <c r="D52" s="304"/>
      <c r="E52" s="304"/>
      <c r="F52" s="304"/>
      <c r="G52" s="305"/>
      <c r="I52" s="306"/>
      <c r="K52" s="306"/>
      <c r="L52" s="307" t="s">
        <v>241</v>
      </c>
      <c r="O52" s="292">
        <v>3</v>
      </c>
    </row>
    <row r="53" spans="1:80">
      <c r="A53" s="301"/>
      <c r="B53" s="302"/>
      <c r="C53" s="303"/>
      <c r="D53" s="304"/>
      <c r="E53" s="304"/>
      <c r="F53" s="304"/>
      <c r="G53" s="305"/>
      <c r="I53" s="306"/>
      <c r="K53" s="306"/>
      <c r="L53" s="307"/>
      <c r="O53" s="292">
        <v>3</v>
      </c>
    </row>
    <row r="54" spans="1:80">
      <c r="A54" s="301"/>
      <c r="B54" s="308"/>
      <c r="C54" s="337" t="s">
        <v>229</v>
      </c>
      <c r="D54" s="310"/>
      <c r="E54" s="336">
        <v>0</v>
      </c>
      <c r="F54" s="312"/>
      <c r="G54" s="313"/>
      <c r="H54" s="314"/>
      <c r="I54" s="306"/>
      <c r="J54" s="315"/>
      <c r="K54" s="306"/>
      <c r="M54" s="307" t="s">
        <v>229</v>
      </c>
      <c r="O54" s="292"/>
    </row>
    <row r="55" spans="1:80">
      <c r="A55" s="301"/>
      <c r="B55" s="308"/>
      <c r="C55" s="337" t="s">
        <v>230</v>
      </c>
      <c r="D55" s="310"/>
      <c r="E55" s="336">
        <v>52.0608</v>
      </c>
      <c r="F55" s="312"/>
      <c r="G55" s="313"/>
      <c r="H55" s="314"/>
      <c r="I55" s="306"/>
      <c r="J55" s="315"/>
      <c r="K55" s="306"/>
      <c r="M55" s="307" t="s">
        <v>230</v>
      </c>
      <c r="O55" s="292"/>
    </row>
    <row r="56" spans="1:80">
      <c r="A56" s="301"/>
      <c r="B56" s="308"/>
      <c r="C56" s="337" t="s">
        <v>231</v>
      </c>
      <c r="D56" s="310"/>
      <c r="E56" s="336">
        <v>-4.7249999999999996</v>
      </c>
      <c r="F56" s="312"/>
      <c r="G56" s="313"/>
      <c r="H56" s="314"/>
      <c r="I56" s="306"/>
      <c r="J56" s="315"/>
      <c r="K56" s="306"/>
      <c r="M56" s="307" t="s">
        <v>231</v>
      </c>
      <c r="O56" s="292"/>
    </row>
    <row r="57" spans="1:80">
      <c r="A57" s="301"/>
      <c r="B57" s="308"/>
      <c r="C57" s="337" t="s">
        <v>232</v>
      </c>
      <c r="D57" s="310"/>
      <c r="E57" s="336">
        <v>-13.5</v>
      </c>
      <c r="F57" s="312"/>
      <c r="G57" s="313"/>
      <c r="H57" s="314"/>
      <c r="I57" s="306"/>
      <c r="J57" s="315"/>
      <c r="K57" s="306"/>
      <c r="M57" s="307" t="s">
        <v>232</v>
      </c>
      <c r="O57" s="292"/>
    </row>
    <row r="58" spans="1:80">
      <c r="A58" s="301"/>
      <c r="B58" s="308"/>
      <c r="C58" s="337" t="s">
        <v>233</v>
      </c>
      <c r="D58" s="310"/>
      <c r="E58" s="336">
        <v>-3.8250000000000002</v>
      </c>
      <c r="F58" s="312"/>
      <c r="G58" s="313"/>
      <c r="H58" s="314"/>
      <c r="I58" s="306"/>
      <c r="J58" s="315"/>
      <c r="K58" s="306"/>
      <c r="M58" s="307" t="s">
        <v>233</v>
      </c>
      <c r="O58" s="292"/>
    </row>
    <row r="59" spans="1:80">
      <c r="A59" s="301"/>
      <c r="B59" s="308"/>
      <c r="C59" s="337" t="s">
        <v>234</v>
      </c>
      <c r="D59" s="310"/>
      <c r="E59" s="336">
        <v>-3.42</v>
      </c>
      <c r="F59" s="312"/>
      <c r="G59" s="313"/>
      <c r="H59" s="314"/>
      <c r="I59" s="306"/>
      <c r="J59" s="315"/>
      <c r="K59" s="306"/>
      <c r="M59" s="307" t="s">
        <v>234</v>
      </c>
      <c r="O59" s="292"/>
    </row>
    <row r="60" spans="1:80">
      <c r="A60" s="301"/>
      <c r="B60" s="308"/>
      <c r="C60" s="337" t="s">
        <v>235</v>
      </c>
      <c r="D60" s="310"/>
      <c r="E60" s="336">
        <v>26.590800000000002</v>
      </c>
      <c r="F60" s="312"/>
      <c r="G60" s="313"/>
      <c r="H60" s="314"/>
      <c r="I60" s="306"/>
      <c r="J60" s="315"/>
      <c r="K60" s="306"/>
      <c r="M60" s="307" t="s">
        <v>235</v>
      </c>
      <c r="O60" s="292"/>
    </row>
    <row r="61" spans="1:80">
      <c r="A61" s="301"/>
      <c r="B61" s="308"/>
      <c r="C61" s="309" t="s">
        <v>242</v>
      </c>
      <c r="D61" s="310"/>
      <c r="E61" s="311">
        <v>10.6363</v>
      </c>
      <c r="F61" s="312"/>
      <c r="G61" s="313"/>
      <c r="H61" s="314"/>
      <c r="I61" s="306"/>
      <c r="J61" s="315"/>
      <c r="K61" s="306"/>
      <c r="M61" s="307" t="s">
        <v>242</v>
      </c>
      <c r="O61" s="292"/>
    </row>
    <row r="62" spans="1:80">
      <c r="A62" s="293">
        <v>18</v>
      </c>
      <c r="B62" s="294" t="s">
        <v>243</v>
      </c>
      <c r="C62" s="295" t="s">
        <v>244</v>
      </c>
      <c r="D62" s="296" t="s">
        <v>109</v>
      </c>
      <c r="E62" s="297">
        <v>10.6363</v>
      </c>
      <c r="F62" s="297">
        <v>0</v>
      </c>
      <c r="G62" s="298">
        <f>E62*F62</f>
        <v>0</v>
      </c>
      <c r="H62" s="299">
        <v>0</v>
      </c>
      <c r="I62" s="300">
        <f>E62*H62</f>
        <v>0</v>
      </c>
      <c r="J62" s="299">
        <v>0</v>
      </c>
      <c r="K62" s="300">
        <f>E62*J62</f>
        <v>0</v>
      </c>
      <c r="O62" s="292">
        <v>2</v>
      </c>
      <c r="AA62" s="261">
        <v>1</v>
      </c>
      <c r="AB62" s="261">
        <v>1</v>
      </c>
      <c r="AC62" s="261">
        <v>1</v>
      </c>
      <c r="AZ62" s="261">
        <v>1</v>
      </c>
      <c r="BA62" s="261">
        <f>IF(AZ62=1,G62,0)</f>
        <v>0</v>
      </c>
      <c r="BB62" s="261">
        <f>IF(AZ62=2,G62,0)</f>
        <v>0</v>
      </c>
      <c r="BC62" s="261">
        <f>IF(AZ62=3,G62,0)</f>
        <v>0</v>
      </c>
      <c r="BD62" s="261">
        <f>IF(AZ62=4,G62,0)</f>
        <v>0</v>
      </c>
      <c r="BE62" s="261">
        <f>IF(AZ62=5,G62,0)</f>
        <v>0</v>
      </c>
      <c r="CA62" s="292">
        <v>1</v>
      </c>
      <c r="CB62" s="292">
        <v>1</v>
      </c>
    </row>
    <row r="63" spans="1:80">
      <c r="A63" s="293">
        <v>19</v>
      </c>
      <c r="B63" s="294" t="s">
        <v>245</v>
      </c>
      <c r="C63" s="295" t="s">
        <v>246</v>
      </c>
      <c r="D63" s="296" t="s">
        <v>109</v>
      </c>
      <c r="E63" s="297">
        <v>2.6591</v>
      </c>
      <c r="F63" s="297">
        <v>0</v>
      </c>
      <c r="G63" s="298">
        <f>E63*F63</f>
        <v>0</v>
      </c>
      <c r="H63" s="299">
        <v>0</v>
      </c>
      <c r="I63" s="300">
        <f>E63*H63</f>
        <v>0</v>
      </c>
      <c r="J63" s="299">
        <v>0</v>
      </c>
      <c r="K63" s="300">
        <f>E63*J63</f>
        <v>0</v>
      </c>
      <c r="O63" s="292">
        <v>2</v>
      </c>
      <c r="AA63" s="261">
        <v>1</v>
      </c>
      <c r="AB63" s="261">
        <v>0</v>
      </c>
      <c r="AC63" s="261">
        <v>0</v>
      </c>
      <c r="AZ63" s="261">
        <v>1</v>
      </c>
      <c r="BA63" s="261">
        <f>IF(AZ63=1,G63,0)</f>
        <v>0</v>
      </c>
      <c r="BB63" s="261">
        <f>IF(AZ63=2,G63,0)</f>
        <v>0</v>
      </c>
      <c r="BC63" s="261">
        <f>IF(AZ63=3,G63,0)</f>
        <v>0</v>
      </c>
      <c r="BD63" s="261">
        <f>IF(AZ63=4,G63,0)</f>
        <v>0</v>
      </c>
      <c r="BE63" s="261">
        <f>IF(AZ63=5,G63,0)</f>
        <v>0</v>
      </c>
      <c r="CA63" s="292">
        <v>1</v>
      </c>
      <c r="CB63" s="292">
        <v>0</v>
      </c>
    </row>
    <row r="64" spans="1:80">
      <c r="A64" s="301"/>
      <c r="B64" s="308"/>
      <c r="C64" s="337" t="s">
        <v>229</v>
      </c>
      <c r="D64" s="310"/>
      <c r="E64" s="336">
        <v>0</v>
      </c>
      <c r="F64" s="312"/>
      <c r="G64" s="313"/>
      <c r="H64" s="314"/>
      <c r="I64" s="306"/>
      <c r="J64" s="315"/>
      <c r="K64" s="306"/>
      <c r="M64" s="307" t="s">
        <v>229</v>
      </c>
      <c r="O64" s="292"/>
    </row>
    <row r="65" spans="1:80">
      <c r="A65" s="301"/>
      <c r="B65" s="308"/>
      <c r="C65" s="337" t="s">
        <v>230</v>
      </c>
      <c r="D65" s="310"/>
      <c r="E65" s="336">
        <v>52.0608</v>
      </c>
      <c r="F65" s="312"/>
      <c r="G65" s="313"/>
      <c r="H65" s="314"/>
      <c r="I65" s="306"/>
      <c r="J65" s="315"/>
      <c r="K65" s="306"/>
      <c r="M65" s="307" t="s">
        <v>230</v>
      </c>
      <c r="O65" s="292"/>
    </row>
    <row r="66" spans="1:80">
      <c r="A66" s="301"/>
      <c r="B66" s="308"/>
      <c r="C66" s="337" t="s">
        <v>231</v>
      </c>
      <c r="D66" s="310"/>
      <c r="E66" s="336">
        <v>-4.7249999999999996</v>
      </c>
      <c r="F66" s="312"/>
      <c r="G66" s="313"/>
      <c r="H66" s="314"/>
      <c r="I66" s="306"/>
      <c r="J66" s="315"/>
      <c r="K66" s="306"/>
      <c r="M66" s="307" t="s">
        <v>231</v>
      </c>
      <c r="O66" s="292"/>
    </row>
    <row r="67" spans="1:80">
      <c r="A67" s="301"/>
      <c r="B67" s="308"/>
      <c r="C67" s="337" t="s">
        <v>232</v>
      </c>
      <c r="D67" s="310"/>
      <c r="E67" s="336">
        <v>-13.5</v>
      </c>
      <c r="F67" s="312"/>
      <c r="G67" s="313"/>
      <c r="H67" s="314"/>
      <c r="I67" s="306"/>
      <c r="J67" s="315"/>
      <c r="K67" s="306"/>
      <c r="M67" s="307" t="s">
        <v>232</v>
      </c>
      <c r="O67" s="292"/>
    </row>
    <row r="68" spans="1:80">
      <c r="A68" s="301"/>
      <c r="B68" s="308"/>
      <c r="C68" s="337" t="s">
        <v>233</v>
      </c>
      <c r="D68" s="310"/>
      <c r="E68" s="336">
        <v>-3.8250000000000002</v>
      </c>
      <c r="F68" s="312"/>
      <c r="G68" s="313"/>
      <c r="H68" s="314"/>
      <c r="I68" s="306"/>
      <c r="J68" s="315"/>
      <c r="K68" s="306"/>
      <c r="M68" s="307" t="s">
        <v>233</v>
      </c>
      <c r="O68" s="292"/>
    </row>
    <row r="69" spans="1:80">
      <c r="A69" s="301"/>
      <c r="B69" s="308"/>
      <c r="C69" s="337" t="s">
        <v>234</v>
      </c>
      <c r="D69" s="310"/>
      <c r="E69" s="336">
        <v>-3.42</v>
      </c>
      <c r="F69" s="312"/>
      <c r="G69" s="313"/>
      <c r="H69" s="314"/>
      <c r="I69" s="306"/>
      <c r="J69" s="315"/>
      <c r="K69" s="306"/>
      <c r="M69" s="307" t="s">
        <v>234</v>
      </c>
      <c r="O69" s="292"/>
    </row>
    <row r="70" spans="1:80">
      <c r="A70" s="301"/>
      <c r="B70" s="308"/>
      <c r="C70" s="337" t="s">
        <v>235</v>
      </c>
      <c r="D70" s="310"/>
      <c r="E70" s="336">
        <v>26.590800000000002</v>
      </c>
      <c r="F70" s="312"/>
      <c r="G70" s="313"/>
      <c r="H70" s="314"/>
      <c r="I70" s="306"/>
      <c r="J70" s="315"/>
      <c r="K70" s="306"/>
      <c r="M70" s="307" t="s">
        <v>235</v>
      </c>
      <c r="O70" s="292"/>
    </row>
    <row r="71" spans="1:80">
      <c r="A71" s="301"/>
      <c r="B71" s="308"/>
      <c r="C71" s="309" t="s">
        <v>247</v>
      </c>
      <c r="D71" s="310"/>
      <c r="E71" s="311">
        <v>2.6591</v>
      </c>
      <c r="F71" s="312"/>
      <c r="G71" s="313"/>
      <c r="H71" s="314"/>
      <c r="I71" s="306"/>
      <c r="J71" s="315"/>
      <c r="K71" s="306"/>
      <c r="M71" s="307" t="s">
        <v>247</v>
      </c>
      <c r="O71" s="292"/>
    </row>
    <row r="72" spans="1:80">
      <c r="A72" s="293">
        <v>20</v>
      </c>
      <c r="B72" s="294" t="s">
        <v>248</v>
      </c>
      <c r="C72" s="295" t="s">
        <v>249</v>
      </c>
      <c r="D72" s="296" t="s">
        <v>109</v>
      </c>
      <c r="E72" s="297">
        <v>2.6591</v>
      </c>
      <c r="F72" s="297">
        <v>0</v>
      </c>
      <c r="G72" s="298">
        <f>E72*F72</f>
        <v>0</v>
      </c>
      <c r="H72" s="299">
        <v>0</v>
      </c>
      <c r="I72" s="300">
        <f>E72*H72</f>
        <v>0</v>
      </c>
      <c r="J72" s="299">
        <v>0</v>
      </c>
      <c r="K72" s="300">
        <f>E72*J72</f>
        <v>0</v>
      </c>
      <c r="O72" s="292">
        <v>2</v>
      </c>
      <c r="AA72" s="261">
        <v>1</v>
      </c>
      <c r="AB72" s="261">
        <v>1</v>
      </c>
      <c r="AC72" s="261">
        <v>1</v>
      </c>
      <c r="AZ72" s="261">
        <v>1</v>
      </c>
      <c r="BA72" s="261">
        <f>IF(AZ72=1,G72,0)</f>
        <v>0</v>
      </c>
      <c r="BB72" s="261">
        <f>IF(AZ72=2,G72,0)</f>
        <v>0</v>
      </c>
      <c r="BC72" s="261">
        <f>IF(AZ72=3,G72,0)</f>
        <v>0</v>
      </c>
      <c r="BD72" s="261">
        <f>IF(AZ72=4,G72,0)</f>
        <v>0</v>
      </c>
      <c r="BE72" s="261">
        <f>IF(AZ72=5,G72,0)</f>
        <v>0</v>
      </c>
      <c r="CA72" s="292">
        <v>1</v>
      </c>
      <c r="CB72" s="292">
        <v>1</v>
      </c>
    </row>
    <row r="73" spans="1:80">
      <c r="A73" s="293">
        <v>21</v>
      </c>
      <c r="B73" s="294" t="s">
        <v>250</v>
      </c>
      <c r="C73" s="295" t="s">
        <v>251</v>
      </c>
      <c r="D73" s="296" t="s">
        <v>109</v>
      </c>
      <c r="E73" s="297">
        <v>6.75</v>
      </c>
      <c r="F73" s="297">
        <v>0</v>
      </c>
      <c r="G73" s="298">
        <f>E73*F73</f>
        <v>0</v>
      </c>
      <c r="H73" s="299">
        <v>0</v>
      </c>
      <c r="I73" s="300">
        <f>E73*H73</f>
        <v>0</v>
      </c>
      <c r="J73" s="299">
        <v>0</v>
      </c>
      <c r="K73" s="300">
        <f>E73*J73</f>
        <v>0</v>
      </c>
      <c r="O73" s="292">
        <v>2</v>
      </c>
      <c r="AA73" s="261">
        <v>1</v>
      </c>
      <c r="AB73" s="261">
        <v>1</v>
      </c>
      <c r="AC73" s="261">
        <v>1</v>
      </c>
      <c r="AZ73" s="261">
        <v>1</v>
      </c>
      <c r="BA73" s="261">
        <f>IF(AZ73=1,G73,0)</f>
        <v>0</v>
      </c>
      <c r="BB73" s="261">
        <f>IF(AZ73=2,G73,0)</f>
        <v>0</v>
      </c>
      <c r="BC73" s="261">
        <f>IF(AZ73=3,G73,0)</f>
        <v>0</v>
      </c>
      <c r="BD73" s="261">
        <f>IF(AZ73=4,G73,0)</f>
        <v>0</v>
      </c>
      <c r="BE73" s="261">
        <f>IF(AZ73=5,G73,0)</f>
        <v>0</v>
      </c>
      <c r="CA73" s="292">
        <v>1</v>
      </c>
      <c r="CB73" s="292">
        <v>1</v>
      </c>
    </row>
    <row r="74" spans="1:80">
      <c r="A74" s="301"/>
      <c r="B74" s="302"/>
      <c r="C74" s="303"/>
      <c r="D74" s="304"/>
      <c r="E74" s="304"/>
      <c r="F74" s="304"/>
      <c r="G74" s="305"/>
      <c r="I74" s="306"/>
      <c r="K74" s="306"/>
      <c r="L74" s="307"/>
      <c r="O74" s="292">
        <v>3</v>
      </c>
    </row>
    <row r="75" spans="1:80">
      <c r="A75" s="301"/>
      <c r="B75" s="308"/>
      <c r="C75" s="309" t="s">
        <v>252</v>
      </c>
      <c r="D75" s="310"/>
      <c r="E75" s="311">
        <v>6.75</v>
      </c>
      <c r="F75" s="312"/>
      <c r="G75" s="313"/>
      <c r="H75" s="314"/>
      <c r="I75" s="306"/>
      <c r="J75" s="315"/>
      <c r="K75" s="306"/>
      <c r="M75" s="307" t="s">
        <v>252</v>
      </c>
      <c r="O75" s="292"/>
    </row>
    <row r="76" spans="1:80">
      <c r="A76" s="316"/>
      <c r="B76" s="317" t="s">
        <v>99</v>
      </c>
      <c r="C76" s="318" t="s">
        <v>218</v>
      </c>
      <c r="D76" s="319"/>
      <c r="E76" s="320"/>
      <c r="F76" s="321"/>
      <c r="G76" s="322">
        <f>SUM(G33:G75)</f>
        <v>0</v>
      </c>
      <c r="H76" s="323"/>
      <c r="I76" s="324">
        <f>SUM(I33:I75)</f>
        <v>0</v>
      </c>
      <c r="J76" s="323"/>
      <c r="K76" s="324">
        <f>SUM(K33:K75)</f>
        <v>0</v>
      </c>
      <c r="O76" s="292">
        <v>4</v>
      </c>
      <c r="BA76" s="325">
        <f>SUM(BA33:BA75)</f>
        <v>0</v>
      </c>
      <c r="BB76" s="325">
        <f>SUM(BB33:BB75)</f>
        <v>0</v>
      </c>
      <c r="BC76" s="325">
        <f>SUM(BC33:BC75)</f>
        <v>0</v>
      </c>
      <c r="BD76" s="325">
        <f>SUM(BD33:BD75)</f>
        <v>0</v>
      </c>
      <c r="BE76" s="325">
        <f>SUM(BE33:BE75)</f>
        <v>0</v>
      </c>
    </row>
    <row r="77" spans="1:80">
      <c r="A77" s="282" t="s">
        <v>97</v>
      </c>
      <c r="B77" s="283" t="s">
        <v>253</v>
      </c>
      <c r="C77" s="284" t="s">
        <v>254</v>
      </c>
      <c r="D77" s="285"/>
      <c r="E77" s="286"/>
      <c r="F77" s="286"/>
      <c r="G77" s="287"/>
      <c r="H77" s="288"/>
      <c r="I77" s="289"/>
      <c r="J77" s="290"/>
      <c r="K77" s="291"/>
      <c r="O77" s="292">
        <v>1</v>
      </c>
    </row>
    <row r="78" spans="1:80">
      <c r="A78" s="293">
        <v>22</v>
      </c>
      <c r="B78" s="294" t="s">
        <v>256</v>
      </c>
      <c r="C78" s="295" t="s">
        <v>257</v>
      </c>
      <c r="D78" s="296" t="s">
        <v>109</v>
      </c>
      <c r="E78" s="297">
        <v>38.5608</v>
      </c>
      <c r="F78" s="297">
        <v>0</v>
      </c>
      <c r="G78" s="298">
        <f>E78*F78</f>
        <v>0</v>
      </c>
      <c r="H78" s="299">
        <v>0</v>
      </c>
      <c r="I78" s="300">
        <f>E78*H78</f>
        <v>0</v>
      </c>
      <c r="J78" s="299">
        <v>0</v>
      </c>
      <c r="K78" s="300">
        <f>E78*J78</f>
        <v>0</v>
      </c>
      <c r="O78" s="292">
        <v>2</v>
      </c>
      <c r="AA78" s="261">
        <v>1</v>
      </c>
      <c r="AB78" s="261">
        <v>1</v>
      </c>
      <c r="AC78" s="261">
        <v>1</v>
      </c>
      <c r="AZ78" s="261">
        <v>1</v>
      </c>
      <c r="BA78" s="261">
        <f>IF(AZ78=1,G78,0)</f>
        <v>0</v>
      </c>
      <c r="BB78" s="261">
        <f>IF(AZ78=2,G78,0)</f>
        <v>0</v>
      </c>
      <c r="BC78" s="261">
        <f>IF(AZ78=3,G78,0)</f>
        <v>0</v>
      </c>
      <c r="BD78" s="261">
        <f>IF(AZ78=4,G78,0)</f>
        <v>0</v>
      </c>
      <c r="BE78" s="261">
        <f>IF(AZ78=5,G78,0)</f>
        <v>0</v>
      </c>
      <c r="CA78" s="292">
        <v>1</v>
      </c>
      <c r="CB78" s="292">
        <v>1</v>
      </c>
    </row>
    <row r="79" spans="1:80">
      <c r="A79" s="301"/>
      <c r="B79" s="308"/>
      <c r="C79" s="309" t="s">
        <v>230</v>
      </c>
      <c r="D79" s="310"/>
      <c r="E79" s="311">
        <v>52.0608</v>
      </c>
      <c r="F79" s="312"/>
      <c r="G79" s="313"/>
      <c r="H79" s="314"/>
      <c r="I79" s="306"/>
      <c r="J79" s="315"/>
      <c r="K79" s="306"/>
      <c r="M79" s="307" t="s">
        <v>230</v>
      </c>
      <c r="O79" s="292"/>
    </row>
    <row r="80" spans="1:80">
      <c r="A80" s="301"/>
      <c r="B80" s="308"/>
      <c r="C80" s="309" t="s">
        <v>232</v>
      </c>
      <c r="D80" s="310"/>
      <c r="E80" s="311">
        <v>-13.5</v>
      </c>
      <c r="F80" s="312"/>
      <c r="G80" s="313"/>
      <c r="H80" s="314"/>
      <c r="I80" s="306"/>
      <c r="J80" s="315"/>
      <c r="K80" s="306"/>
      <c r="M80" s="307" t="s">
        <v>232</v>
      </c>
      <c r="O80" s="292"/>
    </row>
    <row r="81" spans="1:80">
      <c r="A81" s="293">
        <v>23</v>
      </c>
      <c r="B81" s="294" t="s">
        <v>258</v>
      </c>
      <c r="C81" s="295" t="s">
        <v>259</v>
      </c>
      <c r="D81" s="296" t="s">
        <v>109</v>
      </c>
      <c r="E81" s="297">
        <v>39.8658</v>
      </c>
      <c r="F81" s="297">
        <v>0</v>
      </c>
      <c r="G81" s="298">
        <f>E81*F81</f>
        <v>0</v>
      </c>
      <c r="H81" s="299">
        <v>0</v>
      </c>
      <c r="I81" s="300">
        <f>E81*H81</f>
        <v>0</v>
      </c>
      <c r="J81" s="299">
        <v>0</v>
      </c>
      <c r="K81" s="300">
        <f>E81*J81</f>
        <v>0</v>
      </c>
      <c r="O81" s="292">
        <v>2</v>
      </c>
      <c r="AA81" s="261">
        <v>1</v>
      </c>
      <c r="AB81" s="261">
        <v>1</v>
      </c>
      <c r="AC81" s="261">
        <v>1</v>
      </c>
      <c r="AZ81" s="261">
        <v>1</v>
      </c>
      <c r="BA81" s="261">
        <f>IF(AZ81=1,G81,0)</f>
        <v>0</v>
      </c>
      <c r="BB81" s="261">
        <f>IF(AZ81=2,G81,0)</f>
        <v>0</v>
      </c>
      <c r="BC81" s="261">
        <f>IF(AZ81=3,G81,0)</f>
        <v>0</v>
      </c>
      <c r="BD81" s="261">
        <f>IF(AZ81=4,G81,0)</f>
        <v>0</v>
      </c>
      <c r="BE81" s="261">
        <f>IF(AZ81=5,G81,0)</f>
        <v>0</v>
      </c>
      <c r="CA81" s="292">
        <v>1</v>
      </c>
      <c r="CB81" s="292">
        <v>1</v>
      </c>
    </row>
    <row r="82" spans="1:80">
      <c r="A82" s="301"/>
      <c r="B82" s="308"/>
      <c r="C82" s="309" t="s">
        <v>260</v>
      </c>
      <c r="D82" s="310"/>
      <c r="E82" s="311">
        <v>6.75</v>
      </c>
      <c r="F82" s="312"/>
      <c r="G82" s="313"/>
      <c r="H82" s="314"/>
      <c r="I82" s="306"/>
      <c r="J82" s="315"/>
      <c r="K82" s="306"/>
      <c r="M82" s="307" t="s">
        <v>260</v>
      </c>
      <c r="O82" s="292"/>
    </row>
    <row r="83" spans="1:80">
      <c r="A83" s="301"/>
      <c r="B83" s="308"/>
      <c r="C83" s="309" t="s">
        <v>261</v>
      </c>
      <c r="D83" s="310"/>
      <c r="E83" s="311">
        <v>52.0608</v>
      </c>
      <c r="F83" s="312"/>
      <c r="G83" s="313"/>
      <c r="H83" s="314"/>
      <c r="I83" s="306"/>
      <c r="J83" s="315"/>
      <c r="K83" s="306"/>
      <c r="M83" s="307" t="s">
        <v>261</v>
      </c>
      <c r="O83" s="292"/>
    </row>
    <row r="84" spans="1:80">
      <c r="A84" s="301"/>
      <c r="B84" s="308"/>
      <c r="C84" s="337" t="s">
        <v>229</v>
      </c>
      <c r="D84" s="310"/>
      <c r="E84" s="336">
        <v>0</v>
      </c>
      <c r="F84" s="312"/>
      <c r="G84" s="313"/>
      <c r="H84" s="314"/>
      <c r="I84" s="306"/>
      <c r="J84" s="315"/>
      <c r="K84" s="306"/>
      <c r="M84" s="307" t="s">
        <v>229</v>
      </c>
      <c r="O84" s="292"/>
    </row>
    <row r="85" spans="1:80">
      <c r="A85" s="301"/>
      <c r="B85" s="308"/>
      <c r="C85" s="337" t="s">
        <v>232</v>
      </c>
      <c r="D85" s="310"/>
      <c r="E85" s="336">
        <v>-13.5</v>
      </c>
      <c r="F85" s="312"/>
      <c r="G85" s="313"/>
      <c r="H85" s="314"/>
      <c r="I85" s="306"/>
      <c r="J85" s="315"/>
      <c r="K85" s="306"/>
      <c r="M85" s="307" t="s">
        <v>232</v>
      </c>
      <c r="O85" s="292"/>
    </row>
    <row r="86" spans="1:80">
      <c r="A86" s="301"/>
      <c r="B86" s="308"/>
      <c r="C86" s="337" t="s">
        <v>233</v>
      </c>
      <c r="D86" s="310"/>
      <c r="E86" s="336">
        <v>-3.8250000000000002</v>
      </c>
      <c r="F86" s="312"/>
      <c r="G86" s="313"/>
      <c r="H86" s="314"/>
      <c r="I86" s="306"/>
      <c r="J86" s="315"/>
      <c r="K86" s="306"/>
      <c r="M86" s="307" t="s">
        <v>233</v>
      </c>
      <c r="O86" s="292"/>
    </row>
    <row r="87" spans="1:80">
      <c r="A87" s="301"/>
      <c r="B87" s="308"/>
      <c r="C87" s="337" t="s">
        <v>262</v>
      </c>
      <c r="D87" s="310"/>
      <c r="E87" s="336">
        <v>-1.62</v>
      </c>
      <c r="F87" s="312"/>
      <c r="G87" s="313"/>
      <c r="H87" s="314"/>
      <c r="I87" s="306"/>
      <c r="J87" s="315"/>
      <c r="K87" s="306"/>
      <c r="M87" s="307" t="s">
        <v>262</v>
      </c>
      <c r="O87" s="292"/>
    </row>
    <row r="88" spans="1:80">
      <c r="A88" s="301"/>
      <c r="B88" s="308"/>
      <c r="C88" s="337" t="s">
        <v>235</v>
      </c>
      <c r="D88" s="310"/>
      <c r="E88" s="336">
        <v>-18.945</v>
      </c>
      <c r="F88" s="312"/>
      <c r="G88" s="313"/>
      <c r="H88" s="314"/>
      <c r="I88" s="306"/>
      <c r="J88" s="315"/>
      <c r="K88" s="306"/>
      <c r="M88" s="307" t="s">
        <v>235</v>
      </c>
      <c r="O88" s="292"/>
    </row>
    <row r="89" spans="1:80">
      <c r="A89" s="301"/>
      <c r="B89" s="308"/>
      <c r="C89" s="309" t="s">
        <v>263</v>
      </c>
      <c r="D89" s="310"/>
      <c r="E89" s="311">
        <v>-18.945</v>
      </c>
      <c r="F89" s="312"/>
      <c r="G89" s="313"/>
      <c r="H89" s="314"/>
      <c r="I89" s="306"/>
      <c r="J89" s="315"/>
      <c r="K89" s="306"/>
      <c r="M89" s="338">
        <v>-18945</v>
      </c>
      <c r="O89" s="292"/>
    </row>
    <row r="90" spans="1:80">
      <c r="A90" s="316"/>
      <c r="B90" s="317" t="s">
        <v>99</v>
      </c>
      <c r="C90" s="318" t="s">
        <v>255</v>
      </c>
      <c r="D90" s="319"/>
      <c r="E90" s="320"/>
      <c r="F90" s="321"/>
      <c r="G90" s="322">
        <f>SUM(G77:G89)</f>
        <v>0</v>
      </c>
      <c r="H90" s="323"/>
      <c r="I90" s="324">
        <f>SUM(I77:I89)</f>
        <v>0</v>
      </c>
      <c r="J90" s="323"/>
      <c r="K90" s="324">
        <f>SUM(K77:K89)</f>
        <v>0</v>
      </c>
      <c r="O90" s="292">
        <v>4</v>
      </c>
      <c r="BA90" s="325">
        <f>SUM(BA77:BA89)</f>
        <v>0</v>
      </c>
      <c r="BB90" s="325">
        <f>SUM(BB77:BB89)</f>
        <v>0</v>
      </c>
      <c r="BC90" s="325">
        <f>SUM(BC77:BC89)</f>
        <v>0</v>
      </c>
      <c r="BD90" s="325">
        <f>SUM(BD77:BD89)</f>
        <v>0</v>
      </c>
      <c r="BE90" s="325">
        <f>SUM(BE77:BE89)</f>
        <v>0</v>
      </c>
    </row>
    <row r="91" spans="1:80">
      <c r="A91" s="282" t="s">
        <v>97</v>
      </c>
      <c r="B91" s="283" t="s">
        <v>264</v>
      </c>
      <c r="C91" s="284" t="s">
        <v>265</v>
      </c>
      <c r="D91" s="285"/>
      <c r="E91" s="286"/>
      <c r="F91" s="286"/>
      <c r="G91" s="287"/>
      <c r="H91" s="288"/>
      <c r="I91" s="289"/>
      <c r="J91" s="290"/>
      <c r="K91" s="291"/>
      <c r="O91" s="292">
        <v>1</v>
      </c>
    </row>
    <row r="92" spans="1:80">
      <c r="A92" s="293">
        <v>24</v>
      </c>
      <c r="B92" s="294" t="s">
        <v>267</v>
      </c>
      <c r="C92" s="295" t="s">
        <v>268</v>
      </c>
      <c r="D92" s="296" t="s">
        <v>109</v>
      </c>
      <c r="E92" s="297">
        <v>39.8658</v>
      </c>
      <c r="F92" s="297">
        <v>0</v>
      </c>
      <c r="G92" s="298">
        <f>E92*F92</f>
        <v>0</v>
      </c>
      <c r="H92" s="299">
        <v>0</v>
      </c>
      <c r="I92" s="300">
        <f>E92*H92</f>
        <v>0</v>
      </c>
      <c r="J92" s="299">
        <v>0</v>
      </c>
      <c r="K92" s="300">
        <f>E92*J92</f>
        <v>0</v>
      </c>
      <c r="O92" s="292">
        <v>2</v>
      </c>
      <c r="AA92" s="261">
        <v>1</v>
      </c>
      <c r="AB92" s="261">
        <v>1</v>
      </c>
      <c r="AC92" s="261">
        <v>1</v>
      </c>
      <c r="AZ92" s="261">
        <v>1</v>
      </c>
      <c r="BA92" s="261">
        <f>IF(AZ92=1,G92,0)</f>
        <v>0</v>
      </c>
      <c r="BB92" s="261">
        <f>IF(AZ92=2,G92,0)</f>
        <v>0</v>
      </c>
      <c r="BC92" s="261">
        <f>IF(AZ92=3,G92,0)</f>
        <v>0</v>
      </c>
      <c r="BD92" s="261">
        <f>IF(AZ92=4,G92,0)</f>
        <v>0</v>
      </c>
      <c r="BE92" s="261">
        <f>IF(AZ92=5,G92,0)</f>
        <v>0</v>
      </c>
      <c r="CA92" s="292">
        <v>1</v>
      </c>
      <c r="CB92" s="292">
        <v>1</v>
      </c>
    </row>
    <row r="93" spans="1:80" ht="22.5">
      <c r="A93" s="293">
        <v>25</v>
      </c>
      <c r="B93" s="294" t="s">
        <v>269</v>
      </c>
      <c r="C93" s="295" t="s">
        <v>270</v>
      </c>
      <c r="D93" s="296" t="s">
        <v>109</v>
      </c>
      <c r="E93" s="297">
        <v>30.104399999999998</v>
      </c>
      <c r="F93" s="297">
        <v>0</v>
      </c>
      <c r="G93" s="298">
        <f>E93*F93</f>
        <v>0</v>
      </c>
      <c r="H93" s="299">
        <v>1.837</v>
      </c>
      <c r="I93" s="300">
        <f>E93*H93</f>
        <v>55.301782799999998</v>
      </c>
      <c r="J93" s="299">
        <v>0</v>
      </c>
      <c r="K93" s="300">
        <f>E93*J93</f>
        <v>0</v>
      </c>
      <c r="O93" s="292">
        <v>2</v>
      </c>
      <c r="AA93" s="261">
        <v>1</v>
      </c>
      <c r="AB93" s="261">
        <v>1</v>
      </c>
      <c r="AC93" s="261">
        <v>1</v>
      </c>
      <c r="AZ93" s="261">
        <v>1</v>
      </c>
      <c r="BA93" s="261">
        <f>IF(AZ93=1,G93,0)</f>
        <v>0</v>
      </c>
      <c r="BB93" s="261">
        <f>IF(AZ93=2,G93,0)</f>
        <v>0</v>
      </c>
      <c r="BC93" s="261">
        <f>IF(AZ93=3,G93,0)</f>
        <v>0</v>
      </c>
      <c r="BD93" s="261">
        <f>IF(AZ93=4,G93,0)</f>
        <v>0</v>
      </c>
      <c r="BE93" s="261">
        <f>IF(AZ93=5,G93,0)</f>
        <v>0</v>
      </c>
      <c r="CA93" s="292">
        <v>1</v>
      </c>
      <c r="CB93" s="292">
        <v>1</v>
      </c>
    </row>
    <row r="94" spans="1:80">
      <c r="A94" s="301"/>
      <c r="B94" s="308"/>
      <c r="C94" s="309" t="s">
        <v>271</v>
      </c>
      <c r="D94" s="310"/>
      <c r="E94" s="311">
        <v>52.0608</v>
      </c>
      <c r="F94" s="312"/>
      <c r="G94" s="313"/>
      <c r="H94" s="314"/>
      <c r="I94" s="306"/>
      <c r="J94" s="315"/>
      <c r="K94" s="306"/>
      <c r="M94" s="307" t="s">
        <v>271</v>
      </c>
      <c r="O94" s="292"/>
    </row>
    <row r="95" spans="1:80">
      <c r="A95" s="301"/>
      <c r="B95" s="308"/>
      <c r="C95" s="309" t="s">
        <v>272</v>
      </c>
      <c r="D95" s="310"/>
      <c r="E95" s="311">
        <v>-8.5015000000000001</v>
      </c>
      <c r="F95" s="312"/>
      <c r="G95" s="313"/>
      <c r="H95" s="314"/>
      <c r="I95" s="306"/>
      <c r="J95" s="315"/>
      <c r="K95" s="306"/>
      <c r="M95" s="307" t="s">
        <v>272</v>
      </c>
      <c r="O95" s="292"/>
    </row>
    <row r="96" spans="1:80">
      <c r="A96" s="301"/>
      <c r="B96" s="308"/>
      <c r="C96" s="309" t="s">
        <v>273</v>
      </c>
      <c r="D96" s="310"/>
      <c r="E96" s="311">
        <v>-2.2683</v>
      </c>
      <c r="F96" s="312"/>
      <c r="G96" s="313"/>
      <c r="H96" s="314"/>
      <c r="I96" s="306"/>
      <c r="J96" s="315"/>
      <c r="K96" s="306"/>
      <c r="M96" s="307" t="s">
        <v>273</v>
      </c>
      <c r="O96" s="292"/>
    </row>
    <row r="97" spans="1:80">
      <c r="A97" s="301"/>
      <c r="B97" s="308"/>
      <c r="C97" s="309" t="s">
        <v>274</v>
      </c>
      <c r="D97" s="310"/>
      <c r="E97" s="311">
        <v>-2.2683</v>
      </c>
      <c r="F97" s="312"/>
      <c r="G97" s="313"/>
      <c r="H97" s="314"/>
      <c r="I97" s="306"/>
      <c r="J97" s="315"/>
      <c r="K97" s="306"/>
      <c r="M97" s="307" t="s">
        <v>274</v>
      </c>
      <c r="O97" s="292"/>
    </row>
    <row r="98" spans="1:80">
      <c r="A98" s="301"/>
      <c r="B98" s="308"/>
      <c r="C98" s="309" t="s">
        <v>275</v>
      </c>
      <c r="D98" s="310"/>
      <c r="E98" s="311">
        <v>-2.2683</v>
      </c>
      <c r="F98" s="312"/>
      <c r="G98" s="313"/>
      <c r="H98" s="314"/>
      <c r="I98" s="306"/>
      <c r="J98" s="315"/>
      <c r="K98" s="306"/>
      <c r="M98" s="307" t="s">
        <v>275</v>
      </c>
      <c r="O98" s="292"/>
    </row>
    <row r="99" spans="1:80">
      <c r="A99" s="301"/>
      <c r="B99" s="308"/>
      <c r="C99" s="309" t="s">
        <v>276</v>
      </c>
      <c r="D99" s="310"/>
      <c r="E99" s="311">
        <v>-6.65</v>
      </c>
      <c r="F99" s="312"/>
      <c r="G99" s="313"/>
      <c r="H99" s="314"/>
      <c r="I99" s="306"/>
      <c r="J99" s="315"/>
      <c r="K99" s="306"/>
      <c r="M99" s="307" t="s">
        <v>276</v>
      </c>
      <c r="O99" s="292"/>
    </row>
    <row r="100" spans="1:80">
      <c r="A100" s="316"/>
      <c r="B100" s="317" t="s">
        <v>99</v>
      </c>
      <c r="C100" s="318" t="s">
        <v>266</v>
      </c>
      <c r="D100" s="319"/>
      <c r="E100" s="320"/>
      <c r="F100" s="321"/>
      <c r="G100" s="322">
        <f>SUM(G91:G99)</f>
        <v>0</v>
      </c>
      <c r="H100" s="323"/>
      <c r="I100" s="324">
        <f>SUM(I91:I99)</f>
        <v>55.301782799999998</v>
      </c>
      <c r="J100" s="323"/>
      <c r="K100" s="324">
        <f>SUM(K91:K99)</f>
        <v>0</v>
      </c>
      <c r="O100" s="292">
        <v>4</v>
      </c>
      <c r="BA100" s="325">
        <f>SUM(BA91:BA99)</f>
        <v>0</v>
      </c>
      <c r="BB100" s="325">
        <f>SUM(BB91:BB99)</f>
        <v>0</v>
      </c>
      <c r="BC100" s="325">
        <f>SUM(BC91:BC99)</f>
        <v>0</v>
      </c>
      <c r="BD100" s="325">
        <f>SUM(BD91:BD99)</f>
        <v>0</v>
      </c>
      <c r="BE100" s="325">
        <f>SUM(BE91:BE99)</f>
        <v>0</v>
      </c>
    </row>
    <row r="101" spans="1:80">
      <c r="A101" s="282" t="s">
        <v>97</v>
      </c>
      <c r="B101" s="283" t="s">
        <v>277</v>
      </c>
      <c r="C101" s="284" t="s">
        <v>278</v>
      </c>
      <c r="D101" s="285"/>
      <c r="E101" s="286"/>
      <c r="F101" s="286"/>
      <c r="G101" s="287"/>
      <c r="H101" s="288"/>
      <c r="I101" s="289"/>
      <c r="J101" s="290"/>
      <c r="K101" s="291"/>
      <c r="O101" s="292">
        <v>1</v>
      </c>
    </row>
    <row r="102" spans="1:80">
      <c r="A102" s="293">
        <v>26</v>
      </c>
      <c r="B102" s="294" t="s">
        <v>280</v>
      </c>
      <c r="C102" s="295" t="s">
        <v>281</v>
      </c>
      <c r="D102" s="296" t="s">
        <v>176</v>
      </c>
      <c r="E102" s="297">
        <v>5.5</v>
      </c>
      <c r="F102" s="297">
        <v>0</v>
      </c>
      <c r="G102" s="298">
        <f>E102*F102</f>
        <v>0</v>
      </c>
      <c r="H102" s="299">
        <v>0</v>
      </c>
      <c r="I102" s="300">
        <f>E102*H102</f>
        <v>0</v>
      </c>
      <c r="J102" s="299">
        <v>0</v>
      </c>
      <c r="K102" s="300">
        <f>E102*J102</f>
        <v>0</v>
      </c>
      <c r="O102" s="292">
        <v>2</v>
      </c>
      <c r="AA102" s="261">
        <v>1</v>
      </c>
      <c r="AB102" s="261">
        <v>0</v>
      </c>
      <c r="AC102" s="261">
        <v>0</v>
      </c>
      <c r="AZ102" s="261">
        <v>1</v>
      </c>
      <c r="BA102" s="261">
        <f>IF(AZ102=1,G102,0)</f>
        <v>0</v>
      </c>
      <c r="BB102" s="261">
        <f>IF(AZ102=2,G102,0)</f>
        <v>0</v>
      </c>
      <c r="BC102" s="261">
        <f>IF(AZ102=3,G102,0)</f>
        <v>0</v>
      </c>
      <c r="BD102" s="261">
        <f>IF(AZ102=4,G102,0)</f>
        <v>0</v>
      </c>
      <c r="BE102" s="261">
        <f>IF(AZ102=5,G102,0)</f>
        <v>0</v>
      </c>
      <c r="CA102" s="292">
        <v>1</v>
      </c>
      <c r="CB102" s="292">
        <v>0</v>
      </c>
    </row>
    <row r="103" spans="1:80">
      <c r="A103" s="293">
        <v>27</v>
      </c>
      <c r="B103" s="294" t="s">
        <v>282</v>
      </c>
      <c r="C103" s="295" t="s">
        <v>283</v>
      </c>
      <c r="D103" s="296" t="s">
        <v>176</v>
      </c>
      <c r="E103" s="297">
        <v>24.5</v>
      </c>
      <c r="F103" s="297">
        <v>0</v>
      </c>
      <c r="G103" s="298">
        <f>E103*F103</f>
        <v>0</v>
      </c>
      <c r="H103" s="299">
        <v>0</v>
      </c>
      <c r="I103" s="300">
        <f>E103*H103</f>
        <v>0</v>
      </c>
      <c r="J103" s="299">
        <v>0</v>
      </c>
      <c r="K103" s="300">
        <f>E103*J103</f>
        <v>0</v>
      </c>
      <c r="O103" s="292">
        <v>2</v>
      </c>
      <c r="AA103" s="261">
        <v>1</v>
      </c>
      <c r="AB103" s="261">
        <v>1</v>
      </c>
      <c r="AC103" s="261">
        <v>1</v>
      </c>
      <c r="AZ103" s="261">
        <v>1</v>
      </c>
      <c r="BA103" s="261">
        <f>IF(AZ103=1,G103,0)</f>
        <v>0</v>
      </c>
      <c r="BB103" s="261">
        <f>IF(AZ103=2,G103,0)</f>
        <v>0</v>
      </c>
      <c r="BC103" s="261">
        <f>IF(AZ103=3,G103,0)</f>
        <v>0</v>
      </c>
      <c r="BD103" s="261">
        <f>IF(AZ103=4,G103,0)</f>
        <v>0</v>
      </c>
      <c r="BE103" s="261">
        <f>IF(AZ103=5,G103,0)</f>
        <v>0</v>
      </c>
      <c r="CA103" s="292">
        <v>1</v>
      </c>
      <c r="CB103" s="292">
        <v>1</v>
      </c>
    </row>
    <row r="104" spans="1:80">
      <c r="A104" s="301"/>
      <c r="B104" s="308"/>
      <c r="C104" s="309" t="s">
        <v>284</v>
      </c>
      <c r="D104" s="310"/>
      <c r="E104" s="311">
        <v>24.5</v>
      </c>
      <c r="F104" s="312"/>
      <c r="G104" s="313"/>
      <c r="H104" s="314"/>
      <c r="I104" s="306"/>
      <c r="J104" s="315"/>
      <c r="K104" s="306"/>
      <c r="M104" s="307" t="s">
        <v>284</v>
      </c>
      <c r="O104" s="292"/>
    </row>
    <row r="105" spans="1:80">
      <c r="A105" s="293">
        <v>28</v>
      </c>
      <c r="B105" s="294" t="s">
        <v>285</v>
      </c>
      <c r="C105" s="295" t="s">
        <v>286</v>
      </c>
      <c r="D105" s="296" t="s">
        <v>176</v>
      </c>
      <c r="E105" s="297">
        <v>5.5</v>
      </c>
      <c r="F105" s="297">
        <v>0</v>
      </c>
      <c r="G105" s="298">
        <f>E105*F105</f>
        <v>0</v>
      </c>
      <c r="H105" s="299">
        <v>0</v>
      </c>
      <c r="I105" s="300">
        <f>E105*H105</f>
        <v>0</v>
      </c>
      <c r="J105" s="299">
        <v>0</v>
      </c>
      <c r="K105" s="300">
        <f>E105*J105</f>
        <v>0</v>
      </c>
      <c r="O105" s="292">
        <v>2</v>
      </c>
      <c r="AA105" s="261">
        <v>1</v>
      </c>
      <c r="AB105" s="261">
        <v>1</v>
      </c>
      <c r="AC105" s="261">
        <v>1</v>
      </c>
      <c r="AZ105" s="261">
        <v>1</v>
      </c>
      <c r="BA105" s="261">
        <f>IF(AZ105=1,G105,0)</f>
        <v>0</v>
      </c>
      <c r="BB105" s="261">
        <f>IF(AZ105=2,G105,0)</f>
        <v>0</v>
      </c>
      <c r="BC105" s="261">
        <f>IF(AZ105=3,G105,0)</f>
        <v>0</v>
      </c>
      <c r="BD105" s="261">
        <f>IF(AZ105=4,G105,0)</f>
        <v>0</v>
      </c>
      <c r="BE105" s="261">
        <f>IF(AZ105=5,G105,0)</f>
        <v>0</v>
      </c>
      <c r="CA105" s="292">
        <v>1</v>
      </c>
      <c r="CB105" s="292">
        <v>1</v>
      </c>
    </row>
    <row r="106" spans="1:80">
      <c r="A106" s="293">
        <v>29</v>
      </c>
      <c r="B106" s="294" t="s">
        <v>287</v>
      </c>
      <c r="C106" s="295" t="s">
        <v>288</v>
      </c>
      <c r="D106" s="296" t="s">
        <v>176</v>
      </c>
      <c r="E106" s="297">
        <v>5.5</v>
      </c>
      <c r="F106" s="297">
        <v>0</v>
      </c>
      <c r="G106" s="298">
        <f>E106*F106</f>
        <v>0</v>
      </c>
      <c r="H106" s="299">
        <v>0</v>
      </c>
      <c r="I106" s="300">
        <f>E106*H106</f>
        <v>0</v>
      </c>
      <c r="J106" s="299">
        <v>0</v>
      </c>
      <c r="K106" s="300">
        <f>E106*J106</f>
        <v>0</v>
      </c>
      <c r="O106" s="292">
        <v>2</v>
      </c>
      <c r="AA106" s="261">
        <v>1</v>
      </c>
      <c r="AB106" s="261">
        <v>1</v>
      </c>
      <c r="AC106" s="261">
        <v>1</v>
      </c>
      <c r="AZ106" s="261">
        <v>1</v>
      </c>
      <c r="BA106" s="261">
        <f>IF(AZ106=1,G106,0)</f>
        <v>0</v>
      </c>
      <c r="BB106" s="261">
        <f>IF(AZ106=2,G106,0)</f>
        <v>0</v>
      </c>
      <c r="BC106" s="261">
        <f>IF(AZ106=3,G106,0)</f>
        <v>0</v>
      </c>
      <c r="BD106" s="261">
        <f>IF(AZ106=4,G106,0)</f>
        <v>0</v>
      </c>
      <c r="BE106" s="261">
        <f>IF(AZ106=5,G106,0)</f>
        <v>0</v>
      </c>
      <c r="CA106" s="292">
        <v>1</v>
      </c>
      <c r="CB106" s="292">
        <v>1</v>
      </c>
    </row>
    <row r="107" spans="1:80">
      <c r="A107" s="301"/>
      <c r="B107" s="302"/>
      <c r="C107" s="303" t="s">
        <v>289</v>
      </c>
      <c r="D107" s="304"/>
      <c r="E107" s="304"/>
      <c r="F107" s="304"/>
      <c r="G107" s="305"/>
      <c r="I107" s="306"/>
      <c r="K107" s="306"/>
      <c r="L107" s="307" t="s">
        <v>289</v>
      </c>
      <c r="O107" s="292">
        <v>3</v>
      </c>
    </row>
    <row r="108" spans="1:80">
      <c r="A108" s="293">
        <v>30</v>
      </c>
      <c r="B108" s="294" t="s">
        <v>290</v>
      </c>
      <c r="C108" s="295" t="s">
        <v>291</v>
      </c>
      <c r="D108" s="296" t="s">
        <v>292</v>
      </c>
      <c r="E108" s="297">
        <v>0.15129999999999999</v>
      </c>
      <c r="F108" s="297">
        <v>0</v>
      </c>
      <c r="G108" s="298">
        <f>E108*F108</f>
        <v>0</v>
      </c>
      <c r="H108" s="299">
        <v>0</v>
      </c>
      <c r="I108" s="300">
        <f>E108*H108</f>
        <v>0</v>
      </c>
      <c r="J108" s="299"/>
      <c r="K108" s="300">
        <f>E108*J108</f>
        <v>0</v>
      </c>
      <c r="O108" s="292">
        <v>2</v>
      </c>
      <c r="AA108" s="261">
        <v>3</v>
      </c>
      <c r="AB108" s="261">
        <v>1</v>
      </c>
      <c r="AC108" s="261">
        <v>572497</v>
      </c>
      <c r="AZ108" s="261">
        <v>1</v>
      </c>
      <c r="BA108" s="261">
        <f>IF(AZ108=1,G108,0)</f>
        <v>0</v>
      </c>
      <c r="BB108" s="261">
        <f>IF(AZ108=2,G108,0)</f>
        <v>0</v>
      </c>
      <c r="BC108" s="261">
        <f>IF(AZ108=3,G108,0)</f>
        <v>0</v>
      </c>
      <c r="BD108" s="261">
        <f>IF(AZ108=4,G108,0)</f>
        <v>0</v>
      </c>
      <c r="BE108" s="261">
        <f>IF(AZ108=5,G108,0)</f>
        <v>0</v>
      </c>
      <c r="CA108" s="292">
        <v>3</v>
      </c>
      <c r="CB108" s="292">
        <v>1</v>
      </c>
    </row>
    <row r="109" spans="1:80">
      <c r="A109" s="301"/>
      <c r="B109" s="308"/>
      <c r="C109" s="309" t="s">
        <v>293</v>
      </c>
      <c r="D109" s="310"/>
      <c r="E109" s="311">
        <v>0.15129999999999999</v>
      </c>
      <c r="F109" s="312"/>
      <c r="G109" s="313"/>
      <c r="H109" s="314"/>
      <c r="I109" s="306"/>
      <c r="J109" s="315"/>
      <c r="K109" s="306"/>
      <c r="M109" s="307" t="s">
        <v>293</v>
      </c>
      <c r="O109" s="292"/>
    </row>
    <row r="110" spans="1:80">
      <c r="A110" s="293">
        <v>31</v>
      </c>
      <c r="B110" s="294" t="s">
        <v>294</v>
      </c>
      <c r="C110" s="295" t="s">
        <v>295</v>
      </c>
      <c r="D110" s="296" t="s">
        <v>109</v>
      </c>
      <c r="E110" s="297">
        <v>1.1000000000000001</v>
      </c>
      <c r="F110" s="297">
        <v>0</v>
      </c>
      <c r="G110" s="298">
        <f>E110*F110</f>
        <v>0</v>
      </c>
      <c r="H110" s="299">
        <v>1.67</v>
      </c>
      <c r="I110" s="300">
        <f>E110*H110</f>
        <v>1.837</v>
      </c>
      <c r="J110" s="299"/>
      <c r="K110" s="300">
        <f>E110*J110</f>
        <v>0</v>
      </c>
      <c r="O110" s="292">
        <v>2</v>
      </c>
      <c r="AA110" s="261">
        <v>3</v>
      </c>
      <c r="AB110" s="261">
        <v>1</v>
      </c>
      <c r="AC110" s="261">
        <v>10364200</v>
      </c>
      <c r="AZ110" s="261">
        <v>1</v>
      </c>
      <c r="BA110" s="261">
        <f>IF(AZ110=1,G110,0)</f>
        <v>0</v>
      </c>
      <c r="BB110" s="261">
        <f>IF(AZ110=2,G110,0)</f>
        <v>0</v>
      </c>
      <c r="BC110" s="261">
        <f>IF(AZ110=3,G110,0)</f>
        <v>0</v>
      </c>
      <c r="BD110" s="261">
        <f>IF(AZ110=4,G110,0)</f>
        <v>0</v>
      </c>
      <c r="BE110" s="261">
        <f>IF(AZ110=5,G110,0)</f>
        <v>0</v>
      </c>
      <c r="CA110" s="292">
        <v>3</v>
      </c>
      <c r="CB110" s="292">
        <v>1</v>
      </c>
    </row>
    <row r="111" spans="1:80">
      <c r="A111" s="301"/>
      <c r="B111" s="308"/>
      <c r="C111" s="309" t="s">
        <v>296</v>
      </c>
      <c r="D111" s="310"/>
      <c r="E111" s="311">
        <v>1.1000000000000001</v>
      </c>
      <c r="F111" s="312"/>
      <c r="G111" s="313"/>
      <c r="H111" s="314"/>
      <c r="I111" s="306"/>
      <c r="J111" s="315"/>
      <c r="K111" s="306"/>
      <c r="M111" s="307" t="s">
        <v>296</v>
      </c>
      <c r="O111" s="292"/>
    </row>
    <row r="112" spans="1:80">
      <c r="A112" s="316"/>
      <c r="B112" s="317" t="s">
        <v>99</v>
      </c>
      <c r="C112" s="318" t="s">
        <v>279</v>
      </c>
      <c r="D112" s="319"/>
      <c r="E112" s="320"/>
      <c r="F112" s="321"/>
      <c r="G112" s="322">
        <f>SUM(G101:G111)</f>
        <v>0</v>
      </c>
      <c r="H112" s="323"/>
      <c r="I112" s="324">
        <f>SUM(I101:I111)</f>
        <v>1.837</v>
      </c>
      <c r="J112" s="323"/>
      <c r="K112" s="324">
        <f>SUM(K101:K111)</f>
        <v>0</v>
      </c>
      <c r="O112" s="292">
        <v>4</v>
      </c>
      <c r="BA112" s="325">
        <f>SUM(BA101:BA111)</f>
        <v>0</v>
      </c>
      <c r="BB112" s="325">
        <f>SUM(BB101:BB111)</f>
        <v>0</v>
      </c>
      <c r="BC112" s="325">
        <f>SUM(BC101:BC111)</f>
        <v>0</v>
      </c>
      <c r="BD112" s="325">
        <f>SUM(BD101:BD111)</f>
        <v>0</v>
      </c>
      <c r="BE112" s="325">
        <f>SUM(BE101:BE111)</f>
        <v>0</v>
      </c>
    </row>
    <row r="113" spans="1:80">
      <c r="A113" s="282" t="s">
        <v>97</v>
      </c>
      <c r="B113" s="283" t="s">
        <v>297</v>
      </c>
      <c r="C113" s="284" t="s">
        <v>298</v>
      </c>
      <c r="D113" s="285"/>
      <c r="E113" s="286"/>
      <c r="F113" s="286"/>
      <c r="G113" s="287"/>
      <c r="H113" s="288"/>
      <c r="I113" s="289"/>
      <c r="J113" s="290"/>
      <c r="K113" s="291"/>
      <c r="O113" s="292">
        <v>1</v>
      </c>
    </row>
    <row r="114" spans="1:80">
      <c r="A114" s="293">
        <v>32</v>
      </c>
      <c r="B114" s="294" t="s">
        <v>300</v>
      </c>
      <c r="C114" s="295" t="s">
        <v>301</v>
      </c>
      <c r="D114" s="296" t="s">
        <v>109</v>
      </c>
      <c r="E114" s="297">
        <v>39.8658</v>
      </c>
      <c r="F114" s="297">
        <v>0</v>
      </c>
      <c r="G114" s="298">
        <f>E114*F114</f>
        <v>0</v>
      </c>
      <c r="H114" s="299">
        <v>0</v>
      </c>
      <c r="I114" s="300">
        <f>E114*H114</f>
        <v>0</v>
      </c>
      <c r="J114" s="299">
        <v>0</v>
      </c>
      <c r="K114" s="300">
        <f>E114*J114</f>
        <v>0</v>
      </c>
      <c r="O114" s="292">
        <v>2</v>
      </c>
      <c r="AA114" s="261">
        <v>1</v>
      </c>
      <c r="AB114" s="261">
        <v>1</v>
      </c>
      <c r="AC114" s="261">
        <v>1</v>
      </c>
      <c r="AZ114" s="261">
        <v>1</v>
      </c>
      <c r="BA114" s="261">
        <f>IF(AZ114=1,G114,0)</f>
        <v>0</v>
      </c>
      <c r="BB114" s="261">
        <f>IF(AZ114=2,G114,0)</f>
        <v>0</v>
      </c>
      <c r="BC114" s="261">
        <f>IF(AZ114=3,G114,0)</f>
        <v>0</v>
      </c>
      <c r="BD114" s="261">
        <f>IF(AZ114=4,G114,0)</f>
        <v>0</v>
      </c>
      <c r="BE114" s="261">
        <f>IF(AZ114=5,G114,0)</f>
        <v>0</v>
      </c>
      <c r="CA114" s="292">
        <v>1</v>
      </c>
      <c r="CB114" s="292">
        <v>1</v>
      </c>
    </row>
    <row r="115" spans="1:80">
      <c r="A115" s="316"/>
      <c r="B115" s="317" t="s">
        <v>99</v>
      </c>
      <c r="C115" s="318" t="s">
        <v>299</v>
      </c>
      <c r="D115" s="319"/>
      <c r="E115" s="320"/>
      <c r="F115" s="321"/>
      <c r="G115" s="322">
        <f>SUM(G113:G114)</f>
        <v>0</v>
      </c>
      <c r="H115" s="323"/>
      <c r="I115" s="324">
        <f>SUM(I113:I114)</f>
        <v>0</v>
      </c>
      <c r="J115" s="323"/>
      <c r="K115" s="324">
        <f>SUM(K113:K114)</f>
        <v>0</v>
      </c>
      <c r="O115" s="292">
        <v>4</v>
      </c>
      <c r="BA115" s="325">
        <f>SUM(BA113:BA114)</f>
        <v>0</v>
      </c>
      <c r="BB115" s="325">
        <f>SUM(BB113:BB114)</f>
        <v>0</v>
      </c>
      <c r="BC115" s="325">
        <f>SUM(BC113:BC114)</f>
        <v>0</v>
      </c>
      <c r="BD115" s="325">
        <f>SUM(BD113:BD114)</f>
        <v>0</v>
      </c>
      <c r="BE115" s="325">
        <f>SUM(BE113:BE114)</f>
        <v>0</v>
      </c>
    </row>
    <row r="116" spans="1:80">
      <c r="A116" s="282" t="s">
        <v>97</v>
      </c>
      <c r="B116" s="283" t="s">
        <v>302</v>
      </c>
      <c r="C116" s="284" t="s">
        <v>303</v>
      </c>
      <c r="D116" s="285"/>
      <c r="E116" s="286"/>
      <c r="F116" s="286"/>
      <c r="G116" s="287"/>
      <c r="H116" s="288"/>
      <c r="I116" s="289"/>
      <c r="J116" s="290"/>
      <c r="K116" s="291"/>
      <c r="O116" s="292">
        <v>1</v>
      </c>
    </row>
    <row r="117" spans="1:80" ht="22.5">
      <c r="A117" s="293">
        <v>33</v>
      </c>
      <c r="B117" s="294" t="s">
        <v>305</v>
      </c>
      <c r="C117" s="295" t="s">
        <v>306</v>
      </c>
      <c r="D117" s="296" t="s">
        <v>176</v>
      </c>
      <c r="E117" s="297">
        <v>22.5</v>
      </c>
      <c r="F117" s="297">
        <v>0</v>
      </c>
      <c r="G117" s="298">
        <f>E117*F117</f>
        <v>0</v>
      </c>
      <c r="H117" s="299">
        <v>0</v>
      </c>
      <c r="I117" s="300">
        <f>E117*H117</f>
        <v>0</v>
      </c>
      <c r="J117" s="299">
        <v>0</v>
      </c>
      <c r="K117" s="300">
        <f>E117*J117</f>
        <v>0</v>
      </c>
      <c r="O117" s="292">
        <v>2</v>
      </c>
      <c r="AA117" s="261">
        <v>1</v>
      </c>
      <c r="AB117" s="261">
        <v>1</v>
      </c>
      <c r="AC117" s="261">
        <v>1</v>
      </c>
      <c r="AZ117" s="261">
        <v>1</v>
      </c>
      <c r="BA117" s="261">
        <f>IF(AZ117=1,G117,0)</f>
        <v>0</v>
      </c>
      <c r="BB117" s="261">
        <f>IF(AZ117=2,G117,0)</f>
        <v>0</v>
      </c>
      <c r="BC117" s="261">
        <f>IF(AZ117=3,G117,0)</f>
        <v>0</v>
      </c>
      <c r="BD117" s="261">
        <f>IF(AZ117=4,G117,0)</f>
        <v>0</v>
      </c>
      <c r="BE117" s="261">
        <f>IF(AZ117=5,G117,0)</f>
        <v>0</v>
      </c>
      <c r="CA117" s="292">
        <v>1</v>
      </c>
      <c r="CB117" s="292">
        <v>1</v>
      </c>
    </row>
    <row r="118" spans="1:80">
      <c r="A118" s="301"/>
      <c r="B118" s="302"/>
      <c r="C118" s="303" t="s">
        <v>307</v>
      </c>
      <c r="D118" s="304"/>
      <c r="E118" s="304"/>
      <c r="F118" s="304"/>
      <c r="G118" s="305"/>
      <c r="I118" s="306"/>
      <c r="K118" s="306"/>
      <c r="L118" s="307" t="s">
        <v>307</v>
      </c>
      <c r="O118" s="292">
        <v>3</v>
      </c>
    </row>
    <row r="119" spans="1:80">
      <c r="A119" s="316"/>
      <c r="B119" s="317" t="s">
        <v>99</v>
      </c>
      <c r="C119" s="318" t="s">
        <v>304</v>
      </c>
      <c r="D119" s="319"/>
      <c r="E119" s="320"/>
      <c r="F119" s="321"/>
      <c r="G119" s="322">
        <f>SUM(G116:G118)</f>
        <v>0</v>
      </c>
      <c r="H119" s="323"/>
      <c r="I119" s="324">
        <f>SUM(I116:I118)</f>
        <v>0</v>
      </c>
      <c r="J119" s="323"/>
      <c r="K119" s="324">
        <f>SUM(K116:K118)</f>
        <v>0</v>
      </c>
      <c r="O119" s="292">
        <v>4</v>
      </c>
      <c r="BA119" s="325">
        <f>SUM(BA116:BA118)</f>
        <v>0</v>
      </c>
      <c r="BB119" s="325">
        <f>SUM(BB116:BB118)</f>
        <v>0</v>
      </c>
      <c r="BC119" s="325">
        <f>SUM(BC116:BC118)</f>
        <v>0</v>
      </c>
      <c r="BD119" s="325">
        <f>SUM(BD116:BD118)</f>
        <v>0</v>
      </c>
      <c r="BE119" s="325">
        <f>SUM(BE116:BE118)</f>
        <v>0</v>
      </c>
    </row>
    <row r="120" spans="1:80">
      <c r="A120" s="282" t="s">
        <v>97</v>
      </c>
      <c r="B120" s="283" t="s">
        <v>308</v>
      </c>
      <c r="C120" s="284" t="s">
        <v>309</v>
      </c>
      <c r="D120" s="285"/>
      <c r="E120" s="286"/>
      <c r="F120" s="286"/>
      <c r="G120" s="287"/>
      <c r="H120" s="288"/>
      <c r="I120" s="289"/>
      <c r="J120" s="290"/>
      <c r="K120" s="291"/>
      <c r="O120" s="292">
        <v>1</v>
      </c>
    </row>
    <row r="121" spans="1:80">
      <c r="A121" s="293">
        <v>34</v>
      </c>
      <c r="B121" s="294" t="s">
        <v>311</v>
      </c>
      <c r="C121" s="295" t="s">
        <v>312</v>
      </c>
      <c r="D121" s="296" t="s">
        <v>109</v>
      </c>
      <c r="E121" s="297">
        <v>2.2683</v>
      </c>
      <c r="F121" s="297">
        <v>0</v>
      </c>
      <c r="G121" s="298">
        <f>E121*F121</f>
        <v>0</v>
      </c>
      <c r="H121" s="299">
        <v>2.16</v>
      </c>
      <c r="I121" s="300">
        <f>E121*H121</f>
        <v>4.8995280000000001</v>
      </c>
      <c r="J121" s="299">
        <v>0</v>
      </c>
      <c r="K121" s="300">
        <f>E121*J121</f>
        <v>0</v>
      </c>
      <c r="O121" s="292">
        <v>2</v>
      </c>
      <c r="AA121" s="261">
        <v>1</v>
      </c>
      <c r="AB121" s="261">
        <v>1</v>
      </c>
      <c r="AC121" s="261">
        <v>1</v>
      </c>
      <c r="AZ121" s="261">
        <v>1</v>
      </c>
      <c r="BA121" s="261">
        <f>IF(AZ121=1,G121,0)</f>
        <v>0</v>
      </c>
      <c r="BB121" s="261">
        <f>IF(AZ121=2,G121,0)</f>
        <v>0</v>
      </c>
      <c r="BC121" s="261">
        <f>IF(AZ121=3,G121,0)</f>
        <v>0</v>
      </c>
      <c r="BD121" s="261">
        <f>IF(AZ121=4,G121,0)</f>
        <v>0</v>
      </c>
      <c r="BE121" s="261">
        <f>IF(AZ121=5,G121,0)</f>
        <v>0</v>
      </c>
      <c r="CA121" s="292">
        <v>1</v>
      </c>
      <c r="CB121" s="292">
        <v>1</v>
      </c>
    </row>
    <row r="122" spans="1:80">
      <c r="A122" s="301"/>
      <c r="B122" s="302"/>
      <c r="C122" s="303" t="s">
        <v>313</v>
      </c>
      <c r="D122" s="304"/>
      <c r="E122" s="304"/>
      <c r="F122" s="304"/>
      <c r="G122" s="305"/>
      <c r="I122" s="306"/>
      <c r="K122" s="306"/>
      <c r="L122" s="307" t="s">
        <v>313</v>
      </c>
      <c r="O122" s="292">
        <v>3</v>
      </c>
    </row>
    <row r="123" spans="1:80">
      <c r="A123" s="301"/>
      <c r="B123" s="308"/>
      <c r="C123" s="309" t="s">
        <v>314</v>
      </c>
      <c r="D123" s="310"/>
      <c r="E123" s="311">
        <v>2.2683</v>
      </c>
      <c r="F123" s="312"/>
      <c r="G123" s="313"/>
      <c r="H123" s="314"/>
      <c r="I123" s="306"/>
      <c r="J123" s="315"/>
      <c r="K123" s="306"/>
      <c r="M123" s="307" t="s">
        <v>314</v>
      </c>
      <c r="O123" s="292"/>
    </row>
    <row r="124" spans="1:80">
      <c r="A124" s="293">
        <v>35</v>
      </c>
      <c r="B124" s="294" t="s">
        <v>315</v>
      </c>
      <c r="C124" s="295" t="s">
        <v>316</v>
      </c>
      <c r="D124" s="296" t="s">
        <v>109</v>
      </c>
      <c r="E124" s="297">
        <v>2.2683</v>
      </c>
      <c r="F124" s="297">
        <v>0</v>
      </c>
      <c r="G124" s="298">
        <f>E124*F124</f>
        <v>0</v>
      </c>
      <c r="H124" s="299">
        <v>2.5249999999999999</v>
      </c>
      <c r="I124" s="300">
        <f>E124*H124</f>
        <v>5.7274574999999999</v>
      </c>
      <c r="J124" s="299">
        <v>0</v>
      </c>
      <c r="K124" s="300">
        <f>E124*J124</f>
        <v>0</v>
      </c>
      <c r="O124" s="292">
        <v>2</v>
      </c>
      <c r="AA124" s="261">
        <v>1</v>
      </c>
      <c r="AB124" s="261">
        <v>1</v>
      </c>
      <c r="AC124" s="261">
        <v>1</v>
      </c>
      <c r="AZ124" s="261">
        <v>1</v>
      </c>
      <c r="BA124" s="261">
        <f>IF(AZ124=1,G124,0)</f>
        <v>0</v>
      </c>
      <c r="BB124" s="261">
        <f>IF(AZ124=2,G124,0)</f>
        <v>0</v>
      </c>
      <c r="BC124" s="261">
        <f>IF(AZ124=3,G124,0)</f>
        <v>0</v>
      </c>
      <c r="BD124" s="261">
        <f>IF(AZ124=4,G124,0)</f>
        <v>0</v>
      </c>
      <c r="BE124" s="261">
        <f>IF(AZ124=5,G124,0)</f>
        <v>0</v>
      </c>
      <c r="CA124" s="292">
        <v>1</v>
      </c>
      <c r="CB124" s="292">
        <v>1</v>
      </c>
    </row>
    <row r="125" spans="1:80">
      <c r="A125" s="301"/>
      <c r="B125" s="308"/>
      <c r="C125" s="309" t="s">
        <v>317</v>
      </c>
      <c r="D125" s="310"/>
      <c r="E125" s="311">
        <v>2.2683</v>
      </c>
      <c r="F125" s="312"/>
      <c r="G125" s="313"/>
      <c r="H125" s="314"/>
      <c r="I125" s="306"/>
      <c r="J125" s="315"/>
      <c r="K125" s="306"/>
      <c r="M125" s="307" t="s">
        <v>317</v>
      </c>
      <c r="O125" s="292"/>
    </row>
    <row r="126" spans="1:80">
      <c r="A126" s="293">
        <v>36</v>
      </c>
      <c r="B126" s="294" t="s">
        <v>318</v>
      </c>
      <c r="C126" s="295" t="s">
        <v>319</v>
      </c>
      <c r="D126" s="296" t="s">
        <v>109</v>
      </c>
      <c r="E126" s="297">
        <v>2.2909000000000002</v>
      </c>
      <c r="F126" s="297">
        <v>0</v>
      </c>
      <c r="G126" s="298">
        <f>E126*F126</f>
        <v>0</v>
      </c>
      <c r="H126" s="299">
        <v>2.5249999999999999</v>
      </c>
      <c r="I126" s="300">
        <f>E126*H126</f>
        <v>5.7845225000000005</v>
      </c>
      <c r="J126" s="299">
        <v>0</v>
      </c>
      <c r="K126" s="300">
        <f>E126*J126</f>
        <v>0</v>
      </c>
      <c r="O126" s="292">
        <v>2</v>
      </c>
      <c r="AA126" s="261">
        <v>1</v>
      </c>
      <c r="AB126" s="261">
        <v>1</v>
      </c>
      <c r="AC126" s="261">
        <v>1</v>
      </c>
      <c r="AZ126" s="261">
        <v>1</v>
      </c>
      <c r="BA126" s="261">
        <f>IF(AZ126=1,G126,0)</f>
        <v>0</v>
      </c>
      <c r="BB126" s="261">
        <f>IF(AZ126=2,G126,0)</f>
        <v>0</v>
      </c>
      <c r="BC126" s="261">
        <f>IF(AZ126=3,G126,0)</f>
        <v>0</v>
      </c>
      <c r="BD126" s="261">
        <f>IF(AZ126=4,G126,0)</f>
        <v>0</v>
      </c>
      <c r="BE126" s="261">
        <f>IF(AZ126=5,G126,0)</f>
        <v>0</v>
      </c>
      <c r="CA126" s="292">
        <v>1</v>
      </c>
      <c r="CB126" s="292">
        <v>1</v>
      </c>
    </row>
    <row r="127" spans="1:80">
      <c r="A127" s="301"/>
      <c r="B127" s="302"/>
      <c r="C127" s="303" t="s">
        <v>320</v>
      </c>
      <c r="D127" s="304"/>
      <c r="E127" s="304"/>
      <c r="F127" s="304"/>
      <c r="G127" s="305"/>
      <c r="I127" s="306"/>
      <c r="K127" s="306"/>
      <c r="L127" s="307" t="s">
        <v>320</v>
      </c>
      <c r="O127" s="292">
        <v>3</v>
      </c>
    </row>
    <row r="128" spans="1:80">
      <c r="A128" s="301"/>
      <c r="B128" s="308"/>
      <c r="C128" s="309" t="s">
        <v>321</v>
      </c>
      <c r="D128" s="310"/>
      <c r="E128" s="311">
        <v>2.2909000000000002</v>
      </c>
      <c r="F128" s="312"/>
      <c r="G128" s="313"/>
      <c r="H128" s="314"/>
      <c r="I128" s="306"/>
      <c r="J128" s="315"/>
      <c r="K128" s="306"/>
      <c r="M128" s="307" t="s">
        <v>321</v>
      </c>
      <c r="O128" s="292"/>
    </row>
    <row r="129" spans="1:80">
      <c r="A129" s="293">
        <v>37</v>
      </c>
      <c r="B129" s="294" t="s">
        <v>322</v>
      </c>
      <c r="C129" s="295" t="s">
        <v>323</v>
      </c>
      <c r="D129" s="296" t="s">
        <v>324</v>
      </c>
      <c r="E129" s="297">
        <v>1.0999999999999999E-2</v>
      </c>
      <c r="F129" s="297">
        <v>0</v>
      </c>
      <c r="G129" s="298">
        <f>E129*F129</f>
        <v>0</v>
      </c>
      <c r="H129" s="299">
        <v>1.0217400000000001</v>
      </c>
      <c r="I129" s="300">
        <f>E129*H129</f>
        <v>1.123914E-2</v>
      </c>
      <c r="J129" s="299">
        <v>0</v>
      </c>
      <c r="K129" s="300">
        <f>E129*J129</f>
        <v>0</v>
      </c>
      <c r="O129" s="292">
        <v>2</v>
      </c>
      <c r="AA129" s="261">
        <v>1</v>
      </c>
      <c r="AB129" s="261">
        <v>1</v>
      </c>
      <c r="AC129" s="261">
        <v>1</v>
      </c>
      <c r="AZ129" s="261">
        <v>1</v>
      </c>
      <c r="BA129" s="261">
        <f>IF(AZ129=1,G129,0)</f>
        <v>0</v>
      </c>
      <c r="BB129" s="261">
        <f>IF(AZ129=2,G129,0)</f>
        <v>0</v>
      </c>
      <c r="BC129" s="261">
        <f>IF(AZ129=3,G129,0)</f>
        <v>0</v>
      </c>
      <c r="BD129" s="261">
        <f>IF(AZ129=4,G129,0)</f>
        <v>0</v>
      </c>
      <c r="BE129" s="261">
        <f>IF(AZ129=5,G129,0)</f>
        <v>0</v>
      </c>
      <c r="CA129" s="292">
        <v>1</v>
      </c>
      <c r="CB129" s="292">
        <v>1</v>
      </c>
    </row>
    <row r="130" spans="1:80">
      <c r="A130" s="301"/>
      <c r="B130" s="302"/>
      <c r="C130" s="303"/>
      <c r="D130" s="304"/>
      <c r="E130" s="304"/>
      <c r="F130" s="304"/>
      <c r="G130" s="305"/>
      <c r="I130" s="306"/>
      <c r="K130" s="306"/>
      <c r="L130" s="307"/>
      <c r="O130" s="292">
        <v>3</v>
      </c>
    </row>
    <row r="131" spans="1:80">
      <c r="A131" s="301"/>
      <c r="B131" s="308"/>
      <c r="C131" s="309" t="s">
        <v>325</v>
      </c>
      <c r="D131" s="310"/>
      <c r="E131" s="311">
        <v>1.0999999999999999E-2</v>
      </c>
      <c r="F131" s="312"/>
      <c r="G131" s="313"/>
      <c r="H131" s="314"/>
      <c r="I131" s="306"/>
      <c r="J131" s="315"/>
      <c r="K131" s="306"/>
      <c r="M131" s="307" t="s">
        <v>325</v>
      </c>
      <c r="O131" s="292"/>
    </row>
    <row r="132" spans="1:80">
      <c r="A132" s="316"/>
      <c r="B132" s="317" t="s">
        <v>99</v>
      </c>
      <c r="C132" s="318" t="s">
        <v>310</v>
      </c>
      <c r="D132" s="319"/>
      <c r="E132" s="320"/>
      <c r="F132" s="321"/>
      <c r="G132" s="322">
        <f>SUM(G120:G131)</f>
        <v>0</v>
      </c>
      <c r="H132" s="323"/>
      <c r="I132" s="324">
        <f>SUM(I120:I131)</f>
        <v>16.422747140000002</v>
      </c>
      <c r="J132" s="323"/>
      <c r="K132" s="324">
        <f>SUM(K120:K131)</f>
        <v>0</v>
      </c>
      <c r="O132" s="292">
        <v>4</v>
      </c>
      <c r="BA132" s="325">
        <f>SUM(BA120:BA131)</f>
        <v>0</v>
      </c>
      <c r="BB132" s="325">
        <f>SUM(BB120:BB131)</f>
        <v>0</v>
      </c>
      <c r="BC132" s="325">
        <f>SUM(BC120:BC131)</f>
        <v>0</v>
      </c>
      <c r="BD132" s="325">
        <f>SUM(BD120:BD131)</f>
        <v>0</v>
      </c>
      <c r="BE132" s="325">
        <f>SUM(BE120:BE131)</f>
        <v>0</v>
      </c>
    </row>
    <row r="133" spans="1:80">
      <c r="A133" s="282" t="s">
        <v>97</v>
      </c>
      <c r="B133" s="283" t="s">
        <v>326</v>
      </c>
      <c r="C133" s="284" t="s">
        <v>327</v>
      </c>
      <c r="D133" s="285"/>
      <c r="E133" s="286"/>
      <c r="F133" s="286"/>
      <c r="G133" s="287"/>
      <c r="H133" s="288"/>
      <c r="I133" s="289"/>
      <c r="J133" s="290"/>
      <c r="K133" s="291"/>
      <c r="O133" s="292">
        <v>1</v>
      </c>
    </row>
    <row r="134" spans="1:80" ht="22.5">
      <c r="A134" s="293">
        <v>38</v>
      </c>
      <c r="B134" s="294" t="s">
        <v>329</v>
      </c>
      <c r="C134" s="295" t="s">
        <v>330</v>
      </c>
      <c r="D134" s="296" t="s">
        <v>109</v>
      </c>
      <c r="E134" s="297">
        <v>0.34649999999999997</v>
      </c>
      <c r="F134" s="297">
        <v>0</v>
      </c>
      <c r="G134" s="298">
        <f>E134*F134</f>
        <v>0</v>
      </c>
      <c r="H134" s="299">
        <v>1.7671600000000001</v>
      </c>
      <c r="I134" s="300">
        <f>E134*H134</f>
        <v>0.61232093999999992</v>
      </c>
      <c r="J134" s="299">
        <v>0</v>
      </c>
      <c r="K134" s="300">
        <f>E134*J134</f>
        <v>0</v>
      </c>
      <c r="O134" s="292">
        <v>2</v>
      </c>
      <c r="AA134" s="261">
        <v>1</v>
      </c>
      <c r="AB134" s="261">
        <v>1</v>
      </c>
      <c r="AC134" s="261">
        <v>1</v>
      </c>
      <c r="AZ134" s="261">
        <v>1</v>
      </c>
      <c r="BA134" s="261">
        <f>IF(AZ134=1,G134,0)</f>
        <v>0</v>
      </c>
      <c r="BB134" s="261">
        <f>IF(AZ134=2,G134,0)</f>
        <v>0</v>
      </c>
      <c r="BC134" s="261">
        <f>IF(AZ134=3,G134,0)</f>
        <v>0</v>
      </c>
      <c r="BD134" s="261">
        <f>IF(AZ134=4,G134,0)</f>
        <v>0</v>
      </c>
      <c r="BE134" s="261">
        <f>IF(AZ134=5,G134,0)</f>
        <v>0</v>
      </c>
      <c r="CA134" s="292">
        <v>1</v>
      </c>
      <c r="CB134" s="292">
        <v>1</v>
      </c>
    </row>
    <row r="135" spans="1:80">
      <c r="A135" s="301"/>
      <c r="B135" s="302"/>
      <c r="C135" s="303" t="s">
        <v>331</v>
      </c>
      <c r="D135" s="304"/>
      <c r="E135" s="304"/>
      <c r="F135" s="304"/>
      <c r="G135" s="305"/>
      <c r="I135" s="306"/>
      <c r="K135" s="306"/>
      <c r="L135" s="307" t="s">
        <v>331</v>
      </c>
      <c r="O135" s="292">
        <v>3</v>
      </c>
    </row>
    <row r="136" spans="1:80">
      <c r="A136" s="301"/>
      <c r="B136" s="308"/>
      <c r="C136" s="309" t="s">
        <v>332</v>
      </c>
      <c r="D136" s="310"/>
      <c r="E136" s="311">
        <v>0.34649999999999997</v>
      </c>
      <c r="F136" s="312"/>
      <c r="G136" s="313"/>
      <c r="H136" s="314"/>
      <c r="I136" s="306"/>
      <c r="J136" s="315"/>
      <c r="K136" s="306"/>
      <c r="M136" s="307" t="s">
        <v>332</v>
      </c>
      <c r="O136" s="292"/>
    </row>
    <row r="137" spans="1:80">
      <c r="A137" s="316"/>
      <c r="B137" s="317" t="s">
        <v>99</v>
      </c>
      <c r="C137" s="318" t="s">
        <v>328</v>
      </c>
      <c r="D137" s="319"/>
      <c r="E137" s="320"/>
      <c r="F137" s="321"/>
      <c r="G137" s="322">
        <f>SUM(G133:G136)</f>
        <v>0</v>
      </c>
      <c r="H137" s="323"/>
      <c r="I137" s="324">
        <f>SUM(I133:I136)</f>
        <v>0.61232093999999992</v>
      </c>
      <c r="J137" s="323"/>
      <c r="K137" s="324">
        <f>SUM(K133:K136)</f>
        <v>0</v>
      </c>
      <c r="O137" s="292">
        <v>4</v>
      </c>
      <c r="BA137" s="325">
        <f>SUM(BA133:BA136)</f>
        <v>0</v>
      </c>
      <c r="BB137" s="325">
        <f>SUM(BB133:BB136)</f>
        <v>0</v>
      </c>
      <c r="BC137" s="325">
        <f>SUM(BC133:BC136)</f>
        <v>0</v>
      </c>
      <c r="BD137" s="325">
        <f>SUM(BD133:BD136)</f>
        <v>0</v>
      </c>
      <c r="BE137" s="325">
        <f>SUM(BE133:BE136)</f>
        <v>0</v>
      </c>
    </row>
    <row r="138" spans="1:80">
      <c r="A138" s="282" t="s">
        <v>97</v>
      </c>
      <c r="B138" s="283" t="s">
        <v>333</v>
      </c>
      <c r="C138" s="284" t="s">
        <v>334</v>
      </c>
      <c r="D138" s="285"/>
      <c r="E138" s="286"/>
      <c r="F138" s="286"/>
      <c r="G138" s="287"/>
      <c r="H138" s="288"/>
      <c r="I138" s="289"/>
      <c r="J138" s="290"/>
      <c r="K138" s="291"/>
      <c r="O138" s="292">
        <v>1</v>
      </c>
    </row>
    <row r="139" spans="1:80">
      <c r="A139" s="293">
        <v>39</v>
      </c>
      <c r="B139" s="294" t="s">
        <v>336</v>
      </c>
      <c r="C139" s="295" t="s">
        <v>337</v>
      </c>
      <c r="D139" s="296" t="s">
        <v>190</v>
      </c>
      <c r="E139" s="297">
        <v>4</v>
      </c>
      <c r="F139" s="297">
        <v>0</v>
      </c>
      <c r="G139" s="298">
        <f>E139*F139</f>
        <v>0</v>
      </c>
      <c r="H139" s="299">
        <v>1.17E-3</v>
      </c>
      <c r="I139" s="300">
        <f>E139*H139</f>
        <v>4.6800000000000001E-3</v>
      </c>
      <c r="J139" s="299">
        <v>0</v>
      </c>
      <c r="K139" s="300">
        <f>E139*J139</f>
        <v>0</v>
      </c>
      <c r="O139" s="292">
        <v>2</v>
      </c>
      <c r="AA139" s="261">
        <v>1</v>
      </c>
      <c r="AB139" s="261">
        <v>1</v>
      </c>
      <c r="AC139" s="261">
        <v>1</v>
      </c>
      <c r="AZ139" s="261">
        <v>1</v>
      </c>
      <c r="BA139" s="261">
        <f>IF(AZ139=1,G139,0)</f>
        <v>0</v>
      </c>
      <c r="BB139" s="261">
        <f>IF(AZ139=2,G139,0)</f>
        <v>0</v>
      </c>
      <c r="BC139" s="261">
        <f>IF(AZ139=3,G139,0)</f>
        <v>0</v>
      </c>
      <c r="BD139" s="261">
        <f>IF(AZ139=4,G139,0)</f>
        <v>0</v>
      </c>
      <c r="BE139" s="261">
        <f>IF(AZ139=5,G139,0)</f>
        <v>0</v>
      </c>
      <c r="CA139" s="292">
        <v>1</v>
      </c>
      <c r="CB139" s="292">
        <v>1</v>
      </c>
    </row>
    <row r="140" spans="1:80">
      <c r="A140" s="301"/>
      <c r="B140" s="302"/>
      <c r="C140" s="303" t="s">
        <v>338</v>
      </c>
      <c r="D140" s="304"/>
      <c r="E140" s="304"/>
      <c r="F140" s="304"/>
      <c r="G140" s="305"/>
      <c r="I140" s="306"/>
      <c r="K140" s="306"/>
      <c r="L140" s="307" t="s">
        <v>338</v>
      </c>
      <c r="O140" s="292">
        <v>3</v>
      </c>
    </row>
    <row r="141" spans="1:80">
      <c r="A141" s="316"/>
      <c r="B141" s="317" t="s">
        <v>99</v>
      </c>
      <c r="C141" s="318" t="s">
        <v>335</v>
      </c>
      <c r="D141" s="319"/>
      <c r="E141" s="320"/>
      <c r="F141" s="321"/>
      <c r="G141" s="322">
        <f>SUM(G138:G140)</f>
        <v>0</v>
      </c>
      <c r="H141" s="323"/>
      <c r="I141" s="324">
        <f>SUM(I138:I140)</f>
        <v>4.6800000000000001E-3</v>
      </c>
      <c r="J141" s="323"/>
      <c r="K141" s="324">
        <f>SUM(K138:K140)</f>
        <v>0</v>
      </c>
      <c r="O141" s="292">
        <v>4</v>
      </c>
      <c r="BA141" s="325">
        <f>SUM(BA138:BA140)</f>
        <v>0</v>
      </c>
      <c r="BB141" s="325">
        <f>SUM(BB138:BB140)</f>
        <v>0</v>
      </c>
      <c r="BC141" s="325">
        <f>SUM(BC138:BC140)</f>
        <v>0</v>
      </c>
      <c r="BD141" s="325">
        <f>SUM(BD138:BD140)</f>
        <v>0</v>
      </c>
      <c r="BE141" s="325">
        <f>SUM(BE138:BE140)</f>
        <v>0</v>
      </c>
    </row>
    <row r="142" spans="1:80">
      <c r="A142" s="282" t="s">
        <v>97</v>
      </c>
      <c r="B142" s="283" t="s">
        <v>339</v>
      </c>
      <c r="C142" s="284" t="s">
        <v>340</v>
      </c>
      <c r="D142" s="285"/>
      <c r="E142" s="286"/>
      <c r="F142" s="286"/>
      <c r="G142" s="287"/>
      <c r="H142" s="288"/>
      <c r="I142" s="289"/>
      <c r="J142" s="290"/>
      <c r="K142" s="291"/>
      <c r="O142" s="292">
        <v>1</v>
      </c>
    </row>
    <row r="143" spans="1:80">
      <c r="A143" s="293">
        <v>40</v>
      </c>
      <c r="B143" s="294" t="s">
        <v>342</v>
      </c>
      <c r="C143" s="295" t="s">
        <v>343</v>
      </c>
      <c r="D143" s="296" t="s">
        <v>109</v>
      </c>
      <c r="E143" s="297">
        <v>0.32</v>
      </c>
      <c r="F143" s="297">
        <v>0</v>
      </c>
      <c r="G143" s="298">
        <f>E143*F143</f>
        <v>0</v>
      </c>
      <c r="H143" s="299">
        <v>1.8907700000000001</v>
      </c>
      <c r="I143" s="300">
        <f>E143*H143</f>
        <v>0.60504639999999998</v>
      </c>
      <c r="J143" s="299">
        <v>0</v>
      </c>
      <c r="K143" s="300">
        <f>E143*J143</f>
        <v>0</v>
      </c>
      <c r="O143" s="292">
        <v>2</v>
      </c>
      <c r="AA143" s="261">
        <v>1</v>
      </c>
      <c r="AB143" s="261">
        <v>1</v>
      </c>
      <c r="AC143" s="261">
        <v>1</v>
      </c>
      <c r="AZ143" s="261">
        <v>1</v>
      </c>
      <c r="BA143" s="261">
        <f>IF(AZ143=1,G143,0)</f>
        <v>0</v>
      </c>
      <c r="BB143" s="261">
        <f>IF(AZ143=2,G143,0)</f>
        <v>0</v>
      </c>
      <c r="BC143" s="261">
        <f>IF(AZ143=3,G143,0)</f>
        <v>0</v>
      </c>
      <c r="BD143" s="261">
        <f>IF(AZ143=4,G143,0)</f>
        <v>0</v>
      </c>
      <c r="BE143" s="261">
        <f>IF(AZ143=5,G143,0)</f>
        <v>0</v>
      </c>
      <c r="CA143" s="292">
        <v>1</v>
      </c>
      <c r="CB143" s="292">
        <v>1</v>
      </c>
    </row>
    <row r="144" spans="1:80">
      <c r="A144" s="301"/>
      <c r="B144" s="308"/>
      <c r="C144" s="309" t="s">
        <v>344</v>
      </c>
      <c r="D144" s="310"/>
      <c r="E144" s="311">
        <v>0.32</v>
      </c>
      <c r="F144" s="312"/>
      <c r="G144" s="313"/>
      <c r="H144" s="314"/>
      <c r="I144" s="306"/>
      <c r="J144" s="315"/>
      <c r="K144" s="306"/>
      <c r="M144" s="307" t="s">
        <v>344</v>
      </c>
      <c r="O144" s="292"/>
    </row>
    <row r="145" spans="1:80">
      <c r="A145" s="316"/>
      <c r="B145" s="317" t="s">
        <v>99</v>
      </c>
      <c r="C145" s="318" t="s">
        <v>341</v>
      </c>
      <c r="D145" s="319"/>
      <c r="E145" s="320"/>
      <c r="F145" s="321"/>
      <c r="G145" s="322">
        <f>SUM(G142:G144)</f>
        <v>0</v>
      </c>
      <c r="H145" s="323"/>
      <c r="I145" s="324">
        <f>SUM(I142:I144)</f>
        <v>0.60504639999999998</v>
      </c>
      <c r="J145" s="323"/>
      <c r="K145" s="324">
        <f>SUM(K142:K144)</f>
        <v>0</v>
      </c>
      <c r="O145" s="292">
        <v>4</v>
      </c>
      <c r="BA145" s="325">
        <f>SUM(BA142:BA144)</f>
        <v>0</v>
      </c>
      <c r="BB145" s="325">
        <f>SUM(BB142:BB144)</f>
        <v>0</v>
      </c>
      <c r="BC145" s="325">
        <f>SUM(BC142:BC144)</f>
        <v>0</v>
      </c>
      <c r="BD145" s="325">
        <f>SUM(BD142:BD144)</f>
        <v>0</v>
      </c>
      <c r="BE145" s="325">
        <f>SUM(BE142:BE144)</f>
        <v>0</v>
      </c>
    </row>
    <row r="146" spans="1:80">
      <c r="A146" s="282" t="s">
        <v>97</v>
      </c>
      <c r="B146" s="283" t="s">
        <v>345</v>
      </c>
      <c r="C146" s="284" t="s">
        <v>346</v>
      </c>
      <c r="D146" s="285"/>
      <c r="E146" s="286"/>
      <c r="F146" s="286"/>
      <c r="G146" s="287"/>
      <c r="H146" s="288"/>
      <c r="I146" s="289"/>
      <c r="J146" s="290"/>
      <c r="K146" s="291"/>
      <c r="O146" s="292">
        <v>1</v>
      </c>
    </row>
    <row r="147" spans="1:80">
      <c r="A147" s="293">
        <v>41</v>
      </c>
      <c r="B147" s="294" t="s">
        <v>348</v>
      </c>
      <c r="C147" s="295" t="s">
        <v>349</v>
      </c>
      <c r="D147" s="296" t="s">
        <v>176</v>
      </c>
      <c r="E147" s="297">
        <v>19</v>
      </c>
      <c r="F147" s="297">
        <v>0</v>
      </c>
      <c r="G147" s="298">
        <f>E147*F147</f>
        <v>0</v>
      </c>
      <c r="H147" s="299">
        <v>0.60104000000000002</v>
      </c>
      <c r="I147" s="300">
        <f>E147*H147</f>
        <v>11.41976</v>
      </c>
      <c r="J147" s="299">
        <v>0</v>
      </c>
      <c r="K147" s="300">
        <f>E147*J147</f>
        <v>0</v>
      </c>
      <c r="O147" s="292">
        <v>2</v>
      </c>
      <c r="AA147" s="261">
        <v>1</v>
      </c>
      <c r="AB147" s="261">
        <v>1</v>
      </c>
      <c r="AC147" s="261">
        <v>1</v>
      </c>
      <c r="AZ147" s="261">
        <v>1</v>
      </c>
      <c r="BA147" s="261">
        <f>IF(AZ147=1,G147,0)</f>
        <v>0</v>
      </c>
      <c r="BB147" s="261">
        <f>IF(AZ147=2,G147,0)</f>
        <v>0</v>
      </c>
      <c r="BC147" s="261">
        <f>IF(AZ147=3,G147,0)</f>
        <v>0</v>
      </c>
      <c r="BD147" s="261">
        <f>IF(AZ147=4,G147,0)</f>
        <v>0</v>
      </c>
      <c r="BE147" s="261">
        <f>IF(AZ147=5,G147,0)</f>
        <v>0</v>
      </c>
      <c r="CA147" s="292">
        <v>1</v>
      </c>
      <c r="CB147" s="292">
        <v>1</v>
      </c>
    </row>
    <row r="148" spans="1:80">
      <c r="A148" s="301"/>
      <c r="B148" s="302"/>
      <c r="C148" s="303" t="s">
        <v>350</v>
      </c>
      <c r="D148" s="304"/>
      <c r="E148" s="304"/>
      <c r="F148" s="304"/>
      <c r="G148" s="305"/>
      <c r="I148" s="306"/>
      <c r="K148" s="306"/>
      <c r="L148" s="307" t="s">
        <v>350</v>
      </c>
      <c r="O148" s="292">
        <v>3</v>
      </c>
    </row>
    <row r="149" spans="1:80">
      <c r="A149" s="316"/>
      <c r="B149" s="317" t="s">
        <v>99</v>
      </c>
      <c r="C149" s="318" t="s">
        <v>347</v>
      </c>
      <c r="D149" s="319"/>
      <c r="E149" s="320"/>
      <c r="F149" s="321"/>
      <c r="G149" s="322">
        <f>SUM(G146:G148)</f>
        <v>0</v>
      </c>
      <c r="H149" s="323"/>
      <c r="I149" s="324">
        <f>SUM(I146:I148)</f>
        <v>11.41976</v>
      </c>
      <c r="J149" s="323"/>
      <c r="K149" s="324">
        <f>SUM(K146:K148)</f>
        <v>0</v>
      </c>
      <c r="O149" s="292">
        <v>4</v>
      </c>
      <c r="BA149" s="325">
        <f>SUM(BA146:BA148)</f>
        <v>0</v>
      </c>
      <c r="BB149" s="325">
        <f>SUM(BB146:BB148)</f>
        <v>0</v>
      </c>
      <c r="BC149" s="325">
        <f>SUM(BC146:BC148)</f>
        <v>0</v>
      </c>
      <c r="BD149" s="325">
        <f>SUM(BD146:BD148)</f>
        <v>0</v>
      </c>
      <c r="BE149" s="325">
        <f>SUM(BE146:BE148)</f>
        <v>0</v>
      </c>
    </row>
    <row r="150" spans="1:80">
      <c r="A150" s="282" t="s">
        <v>97</v>
      </c>
      <c r="B150" s="283" t="s">
        <v>351</v>
      </c>
      <c r="C150" s="284" t="s">
        <v>352</v>
      </c>
      <c r="D150" s="285"/>
      <c r="E150" s="286"/>
      <c r="F150" s="286"/>
      <c r="G150" s="287"/>
      <c r="H150" s="288"/>
      <c r="I150" s="289"/>
      <c r="J150" s="290"/>
      <c r="K150" s="291"/>
      <c r="O150" s="292">
        <v>1</v>
      </c>
    </row>
    <row r="151" spans="1:80">
      <c r="A151" s="293">
        <v>42</v>
      </c>
      <c r="B151" s="294" t="s">
        <v>354</v>
      </c>
      <c r="C151" s="295" t="s">
        <v>355</v>
      </c>
      <c r="D151" s="296" t="s">
        <v>176</v>
      </c>
      <c r="E151" s="297">
        <v>19</v>
      </c>
      <c r="F151" s="297">
        <v>0</v>
      </c>
      <c r="G151" s="298">
        <f>E151*F151</f>
        <v>0</v>
      </c>
      <c r="H151" s="299">
        <v>7.3899999999999993E-2</v>
      </c>
      <c r="I151" s="300">
        <f>E151*H151</f>
        <v>1.4040999999999999</v>
      </c>
      <c r="J151" s="299">
        <v>0</v>
      </c>
      <c r="K151" s="300">
        <f>E151*J151</f>
        <v>0</v>
      </c>
      <c r="O151" s="292">
        <v>2</v>
      </c>
      <c r="AA151" s="261">
        <v>1</v>
      </c>
      <c r="AB151" s="261">
        <v>1</v>
      </c>
      <c r="AC151" s="261">
        <v>1</v>
      </c>
      <c r="AZ151" s="261">
        <v>1</v>
      </c>
      <c r="BA151" s="261">
        <f>IF(AZ151=1,G151,0)</f>
        <v>0</v>
      </c>
      <c r="BB151" s="261">
        <f>IF(AZ151=2,G151,0)</f>
        <v>0</v>
      </c>
      <c r="BC151" s="261">
        <f>IF(AZ151=3,G151,0)</f>
        <v>0</v>
      </c>
      <c r="BD151" s="261">
        <f>IF(AZ151=4,G151,0)</f>
        <v>0</v>
      </c>
      <c r="BE151" s="261">
        <f>IF(AZ151=5,G151,0)</f>
        <v>0</v>
      </c>
      <c r="CA151" s="292">
        <v>1</v>
      </c>
      <c r="CB151" s="292">
        <v>1</v>
      </c>
    </row>
    <row r="152" spans="1:80">
      <c r="A152" s="301"/>
      <c r="B152" s="308"/>
      <c r="C152" s="309" t="s">
        <v>356</v>
      </c>
      <c r="D152" s="310"/>
      <c r="E152" s="311">
        <v>19</v>
      </c>
      <c r="F152" s="312"/>
      <c r="G152" s="313"/>
      <c r="H152" s="314"/>
      <c r="I152" s="306"/>
      <c r="J152" s="315"/>
      <c r="K152" s="306"/>
      <c r="M152" s="307" t="s">
        <v>356</v>
      </c>
      <c r="O152" s="292"/>
    </row>
    <row r="153" spans="1:80">
      <c r="A153" s="293">
        <v>43</v>
      </c>
      <c r="B153" s="294" t="s">
        <v>357</v>
      </c>
      <c r="C153" s="295" t="s">
        <v>358</v>
      </c>
      <c r="D153" s="296" t="s">
        <v>190</v>
      </c>
      <c r="E153" s="297">
        <v>10</v>
      </c>
      <c r="F153" s="297">
        <v>0</v>
      </c>
      <c r="G153" s="298">
        <f>E153*F153</f>
        <v>0</v>
      </c>
      <c r="H153" s="299">
        <v>3.6000000000000002E-4</v>
      </c>
      <c r="I153" s="300">
        <f>E153*H153</f>
        <v>3.6000000000000003E-3</v>
      </c>
      <c r="J153" s="299">
        <v>0</v>
      </c>
      <c r="K153" s="300">
        <f>E153*J153</f>
        <v>0</v>
      </c>
      <c r="O153" s="292">
        <v>2</v>
      </c>
      <c r="AA153" s="261">
        <v>1</v>
      </c>
      <c r="AB153" s="261">
        <v>1</v>
      </c>
      <c r="AC153" s="261">
        <v>1</v>
      </c>
      <c r="AZ153" s="261">
        <v>1</v>
      </c>
      <c r="BA153" s="261">
        <f>IF(AZ153=1,G153,0)</f>
        <v>0</v>
      </c>
      <c r="BB153" s="261">
        <f>IF(AZ153=2,G153,0)</f>
        <v>0</v>
      </c>
      <c r="BC153" s="261">
        <f>IF(AZ153=3,G153,0)</f>
        <v>0</v>
      </c>
      <c r="BD153" s="261">
        <f>IF(AZ153=4,G153,0)</f>
        <v>0</v>
      </c>
      <c r="BE153" s="261">
        <f>IF(AZ153=5,G153,0)</f>
        <v>0</v>
      </c>
      <c r="CA153" s="292">
        <v>1</v>
      </c>
      <c r="CB153" s="292">
        <v>1</v>
      </c>
    </row>
    <row r="154" spans="1:80">
      <c r="A154" s="293">
        <v>44</v>
      </c>
      <c r="B154" s="294" t="s">
        <v>359</v>
      </c>
      <c r="C154" s="295" t="s">
        <v>360</v>
      </c>
      <c r="D154" s="296" t="s">
        <v>176</v>
      </c>
      <c r="E154" s="297">
        <v>10.5</v>
      </c>
      <c r="F154" s="297">
        <v>0</v>
      </c>
      <c r="G154" s="298">
        <f>E154*F154</f>
        <v>0</v>
      </c>
      <c r="H154" s="299">
        <v>0.17244999999999999</v>
      </c>
      <c r="I154" s="300">
        <f>E154*H154</f>
        <v>1.8107249999999999</v>
      </c>
      <c r="J154" s="299"/>
      <c r="K154" s="300">
        <f>E154*J154</f>
        <v>0</v>
      </c>
      <c r="O154" s="292">
        <v>2</v>
      </c>
      <c r="AA154" s="261">
        <v>3</v>
      </c>
      <c r="AB154" s="261">
        <v>1</v>
      </c>
      <c r="AC154" s="261">
        <v>592451170</v>
      </c>
      <c r="AZ154" s="261">
        <v>1</v>
      </c>
      <c r="BA154" s="261">
        <f>IF(AZ154=1,G154,0)</f>
        <v>0</v>
      </c>
      <c r="BB154" s="261">
        <f>IF(AZ154=2,G154,0)</f>
        <v>0</v>
      </c>
      <c r="BC154" s="261">
        <f>IF(AZ154=3,G154,0)</f>
        <v>0</v>
      </c>
      <c r="BD154" s="261">
        <f>IF(AZ154=4,G154,0)</f>
        <v>0</v>
      </c>
      <c r="BE154" s="261">
        <f>IF(AZ154=5,G154,0)</f>
        <v>0</v>
      </c>
      <c r="CA154" s="292">
        <v>3</v>
      </c>
      <c r="CB154" s="292">
        <v>1</v>
      </c>
    </row>
    <row r="155" spans="1:80">
      <c r="A155" s="301"/>
      <c r="B155" s="308"/>
      <c r="C155" s="309" t="s">
        <v>361</v>
      </c>
      <c r="D155" s="310"/>
      <c r="E155" s="311">
        <v>10.5</v>
      </c>
      <c r="F155" s="312"/>
      <c r="G155" s="313"/>
      <c r="H155" s="314"/>
      <c r="I155" s="306"/>
      <c r="J155" s="315"/>
      <c r="K155" s="306"/>
      <c r="M155" s="307" t="s">
        <v>361</v>
      </c>
      <c r="O155" s="292"/>
    </row>
    <row r="156" spans="1:80">
      <c r="A156" s="293">
        <v>45</v>
      </c>
      <c r="B156" s="294" t="s">
        <v>362</v>
      </c>
      <c r="C156" s="295" t="s">
        <v>363</v>
      </c>
      <c r="D156" s="296" t="s">
        <v>176</v>
      </c>
      <c r="E156" s="297">
        <v>4.5</v>
      </c>
      <c r="F156" s="297">
        <v>0</v>
      </c>
      <c r="G156" s="298">
        <f>E156*F156</f>
        <v>0</v>
      </c>
      <c r="H156" s="299">
        <v>0.1389</v>
      </c>
      <c r="I156" s="300">
        <f>E156*H156</f>
        <v>0.62504999999999999</v>
      </c>
      <c r="J156" s="299"/>
      <c r="K156" s="300">
        <f>E156*J156</f>
        <v>0</v>
      </c>
      <c r="O156" s="292">
        <v>2</v>
      </c>
      <c r="AA156" s="261">
        <v>3</v>
      </c>
      <c r="AB156" s="261">
        <v>1</v>
      </c>
      <c r="AC156" s="261">
        <v>592451210</v>
      </c>
      <c r="AZ156" s="261">
        <v>1</v>
      </c>
      <c r="BA156" s="261">
        <f>IF(AZ156=1,G156,0)</f>
        <v>0</v>
      </c>
      <c r="BB156" s="261">
        <f>IF(AZ156=2,G156,0)</f>
        <v>0</v>
      </c>
      <c r="BC156" s="261">
        <f>IF(AZ156=3,G156,0)</f>
        <v>0</v>
      </c>
      <c r="BD156" s="261">
        <f>IF(AZ156=4,G156,0)</f>
        <v>0</v>
      </c>
      <c r="BE156" s="261">
        <f>IF(AZ156=5,G156,0)</f>
        <v>0</v>
      </c>
      <c r="CA156" s="292">
        <v>3</v>
      </c>
      <c r="CB156" s="292">
        <v>1</v>
      </c>
    </row>
    <row r="157" spans="1:80">
      <c r="A157" s="301"/>
      <c r="B157" s="302"/>
      <c r="C157" s="303" t="s">
        <v>364</v>
      </c>
      <c r="D157" s="304"/>
      <c r="E157" s="304"/>
      <c r="F157" s="304"/>
      <c r="G157" s="305"/>
      <c r="I157" s="306"/>
      <c r="K157" s="306"/>
      <c r="L157" s="307" t="s">
        <v>364</v>
      </c>
      <c r="O157" s="292">
        <v>3</v>
      </c>
    </row>
    <row r="158" spans="1:80">
      <c r="A158" s="316"/>
      <c r="B158" s="317" t="s">
        <v>99</v>
      </c>
      <c r="C158" s="318" t="s">
        <v>353</v>
      </c>
      <c r="D158" s="319"/>
      <c r="E158" s="320"/>
      <c r="F158" s="321"/>
      <c r="G158" s="322">
        <f>SUM(G150:G157)</f>
        <v>0</v>
      </c>
      <c r="H158" s="323"/>
      <c r="I158" s="324">
        <f>SUM(I150:I157)</f>
        <v>3.8434749999999998</v>
      </c>
      <c r="J158" s="323"/>
      <c r="K158" s="324">
        <f>SUM(K150:K157)</f>
        <v>0</v>
      </c>
      <c r="O158" s="292">
        <v>4</v>
      </c>
      <c r="BA158" s="325">
        <f>SUM(BA150:BA157)</f>
        <v>0</v>
      </c>
      <c r="BB158" s="325">
        <f>SUM(BB150:BB157)</f>
        <v>0</v>
      </c>
      <c r="BC158" s="325">
        <f>SUM(BC150:BC157)</f>
        <v>0</v>
      </c>
      <c r="BD158" s="325">
        <f>SUM(BD150:BD157)</f>
        <v>0</v>
      </c>
      <c r="BE158" s="325">
        <f>SUM(BE150:BE157)</f>
        <v>0</v>
      </c>
    </row>
    <row r="159" spans="1:80">
      <c r="A159" s="282" t="s">
        <v>97</v>
      </c>
      <c r="B159" s="283" t="s">
        <v>365</v>
      </c>
      <c r="C159" s="284" t="s">
        <v>366</v>
      </c>
      <c r="D159" s="285"/>
      <c r="E159" s="286"/>
      <c r="F159" s="286"/>
      <c r="G159" s="287"/>
      <c r="H159" s="288"/>
      <c r="I159" s="289"/>
      <c r="J159" s="290"/>
      <c r="K159" s="291"/>
      <c r="O159" s="292">
        <v>1</v>
      </c>
    </row>
    <row r="160" spans="1:80" ht="22.5">
      <c r="A160" s="293">
        <v>46</v>
      </c>
      <c r="B160" s="294" t="s">
        <v>368</v>
      </c>
      <c r="C160" s="295" t="s">
        <v>369</v>
      </c>
      <c r="D160" s="296" t="s">
        <v>181</v>
      </c>
      <c r="E160" s="297">
        <v>2</v>
      </c>
      <c r="F160" s="297">
        <v>0</v>
      </c>
      <c r="G160" s="298">
        <f>E160*F160</f>
        <v>0</v>
      </c>
      <c r="H160" s="299">
        <v>3.5619999999999999E-2</v>
      </c>
      <c r="I160" s="300">
        <f>E160*H160</f>
        <v>7.1239999999999998E-2</v>
      </c>
      <c r="J160" s="299">
        <v>0</v>
      </c>
      <c r="K160" s="300">
        <f>E160*J160</f>
        <v>0</v>
      </c>
      <c r="O160" s="292">
        <v>2</v>
      </c>
      <c r="AA160" s="261">
        <v>1</v>
      </c>
      <c r="AB160" s="261">
        <v>1</v>
      </c>
      <c r="AC160" s="261">
        <v>1</v>
      </c>
      <c r="AZ160" s="261">
        <v>1</v>
      </c>
      <c r="BA160" s="261">
        <f>IF(AZ160=1,G160,0)</f>
        <v>0</v>
      </c>
      <c r="BB160" s="261">
        <f>IF(AZ160=2,G160,0)</f>
        <v>0</v>
      </c>
      <c r="BC160" s="261">
        <f>IF(AZ160=3,G160,0)</f>
        <v>0</v>
      </c>
      <c r="BD160" s="261">
        <f>IF(AZ160=4,G160,0)</f>
        <v>0</v>
      </c>
      <c r="BE160" s="261">
        <f>IF(AZ160=5,G160,0)</f>
        <v>0</v>
      </c>
      <c r="CA160" s="292">
        <v>1</v>
      </c>
      <c r="CB160" s="292">
        <v>1</v>
      </c>
    </row>
    <row r="161" spans="1:80">
      <c r="A161" s="301"/>
      <c r="B161" s="302"/>
      <c r="C161" s="303" t="s">
        <v>370</v>
      </c>
      <c r="D161" s="304"/>
      <c r="E161" s="304"/>
      <c r="F161" s="304"/>
      <c r="G161" s="305"/>
      <c r="I161" s="306"/>
      <c r="K161" s="306"/>
      <c r="L161" s="307" t="s">
        <v>370</v>
      </c>
      <c r="O161" s="292">
        <v>3</v>
      </c>
    </row>
    <row r="162" spans="1:80">
      <c r="A162" s="316"/>
      <c r="B162" s="317" t="s">
        <v>99</v>
      </c>
      <c r="C162" s="318" t="s">
        <v>367</v>
      </c>
      <c r="D162" s="319"/>
      <c r="E162" s="320"/>
      <c r="F162" s="321"/>
      <c r="G162" s="322">
        <f>SUM(G159:G161)</f>
        <v>0</v>
      </c>
      <c r="H162" s="323"/>
      <c r="I162" s="324">
        <f>SUM(I159:I161)</f>
        <v>7.1239999999999998E-2</v>
      </c>
      <c r="J162" s="323"/>
      <c r="K162" s="324">
        <f>SUM(K159:K161)</f>
        <v>0</v>
      </c>
      <c r="O162" s="292">
        <v>4</v>
      </c>
      <c r="BA162" s="325">
        <f>SUM(BA159:BA161)</f>
        <v>0</v>
      </c>
      <c r="BB162" s="325">
        <f>SUM(BB159:BB161)</f>
        <v>0</v>
      </c>
      <c r="BC162" s="325">
        <f>SUM(BC159:BC161)</f>
        <v>0</v>
      </c>
      <c r="BD162" s="325">
        <f>SUM(BD159:BD161)</f>
        <v>0</v>
      </c>
      <c r="BE162" s="325">
        <f>SUM(BE159:BE161)</f>
        <v>0</v>
      </c>
    </row>
    <row r="163" spans="1:80">
      <c r="A163" s="282" t="s">
        <v>97</v>
      </c>
      <c r="B163" s="283" t="s">
        <v>371</v>
      </c>
      <c r="C163" s="284" t="s">
        <v>372</v>
      </c>
      <c r="D163" s="285"/>
      <c r="E163" s="286"/>
      <c r="F163" s="286"/>
      <c r="G163" s="287"/>
      <c r="H163" s="288"/>
      <c r="I163" s="289"/>
      <c r="J163" s="290"/>
      <c r="K163" s="291"/>
      <c r="O163" s="292">
        <v>1</v>
      </c>
    </row>
    <row r="164" spans="1:80">
      <c r="A164" s="293">
        <v>47</v>
      </c>
      <c r="B164" s="294" t="s">
        <v>374</v>
      </c>
      <c r="C164" s="295" t="s">
        <v>375</v>
      </c>
      <c r="D164" s="296" t="s">
        <v>176</v>
      </c>
      <c r="E164" s="297">
        <v>45.365099999999998</v>
      </c>
      <c r="F164" s="297">
        <v>0</v>
      </c>
      <c r="G164" s="298">
        <f>E164*F164</f>
        <v>0</v>
      </c>
      <c r="H164" s="299">
        <v>2.2000000000000001E-4</v>
      </c>
      <c r="I164" s="300">
        <f>E164*H164</f>
        <v>9.9803219999999998E-3</v>
      </c>
      <c r="J164" s="299">
        <v>0</v>
      </c>
      <c r="K164" s="300">
        <f>E164*J164</f>
        <v>0</v>
      </c>
      <c r="O164" s="292">
        <v>2</v>
      </c>
      <c r="AA164" s="261">
        <v>1</v>
      </c>
      <c r="AB164" s="261">
        <v>1</v>
      </c>
      <c r="AC164" s="261">
        <v>1</v>
      </c>
      <c r="AZ164" s="261">
        <v>1</v>
      </c>
      <c r="BA164" s="261">
        <f>IF(AZ164=1,G164,0)</f>
        <v>0</v>
      </c>
      <c r="BB164" s="261">
        <f>IF(AZ164=2,G164,0)</f>
        <v>0</v>
      </c>
      <c r="BC164" s="261">
        <f>IF(AZ164=3,G164,0)</f>
        <v>0</v>
      </c>
      <c r="BD164" s="261">
        <f>IF(AZ164=4,G164,0)</f>
        <v>0</v>
      </c>
      <c r="BE164" s="261">
        <f>IF(AZ164=5,G164,0)</f>
        <v>0</v>
      </c>
      <c r="CA164" s="292">
        <v>1</v>
      </c>
      <c r="CB164" s="292">
        <v>1</v>
      </c>
    </row>
    <row r="165" spans="1:80">
      <c r="A165" s="301"/>
      <c r="B165" s="308"/>
      <c r="C165" s="309" t="s">
        <v>376</v>
      </c>
      <c r="D165" s="310"/>
      <c r="E165" s="311">
        <v>22.682600000000001</v>
      </c>
      <c r="F165" s="312"/>
      <c r="G165" s="313"/>
      <c r="H165" s="314"/>
      <c r="I165" s="306"/>
      <c r="J165" s="315"/>
      <c r="K165" s="306"/>
      <c r="M165" s="307" t="s">
        <v>376</v>
      </c>
      <c r="O165" s="292"/>
    </row>
    <row r="166" spans="1:80">
      <c r="A166" s="301"/>
      <c r="B166" s="308"/>
      <c r="C166" s="309" t="s">
        <v>377</v>
      </c>
      <c r="D166" s="310"/>
      <c r="E166" s="311">
        <v>22.682600000000001</v>
      </c>
      <c r="F166" s="312"/>
      <c r="G166" s="313"/>
      <c r="H166" s="314"/>
      <c r="I166" s="306"/>
      <c r="J166" s="315"/>
      <c r="K166" s="306"/>
      <c r="M166" s="307" t="s">
        <v>377</v>
      </c>
      <c r="O166" s="292"/>
    </row>
    <row r="167" spans="1:80">
      <c r="A167" s="316"/>
      <c r="B167" s="317" t="s">
        <v>99</v>
      </c>
      <c r="C167" s="318" t="s">
        <v>373</v>
      </c>
      <c r="D167" s="319"/>
      <c r="E167" s="320"/>
      <c r="F167" s="321"/>
      <c r="G167" s="322">
        <f>SUM(G163:G166)</f>
        <v>0</v>
      </c>
      <c r="H167" s="323"/>
      <c r="I167" s="324">
        <f>SUM(I163:I166)</f>
        <v>9.9803219999999998E-3</v>
      </c>
      <c r="J167" s="323"/>
      <c r="K167" s="324">
        <f>SUM(K163:K166)</f>
        <v>0</v>
      </c>
      <c r="O167" s="292">
        <v>4</v>
      </c>
      <c r="BA167" s="325">
        <f>SUM(BA163:BA166)</f>
        <v>0</v>
      </c>
      <c r="BB167" s="325">
        <f>SUM(BB163:BB166)</f>
        <v>0</v>
      </c>
      <c r="BC167" s="325">
        <f>SUM(BC163:BC166)</f>
        <v>0</v>
      </c>
      <c r="BD167" s="325">
        <f>SUM(BD163:BD166)</f>
        <v>0</v>
      </c>
      <c r="BE167" s="325">
        <f>SUM(BE163:BE166)</f>
        <v>0</v>
      </c>
    </row>
    <row r="168" spans="1:80">
      <c r="A168" s="282" t="s">
        <v>97</v>
      </c>
      <c r="B168" s="283" t="s">
        <v>378</v>
      </c>
      <c r="C168" s="284" t="s">
        <v>379</v>
      </c>
      <c r="D168" s="285"/>
      <c r="E168" s="286"/>
      <c r="F168" s="286"/>
      <c r="G168" s="287"/>
      <c r="H168" s="288"/>
      <c r="I168" s="289"/>
      <c r="J168" s="290"/>
      <c r="K168" s="291"/>
      <c r="O168" s="292">
        <v>1</v>
      </c>
    </row>
    <row r="169" spans="1:80">
      <c r="A169" s="293">
        <v>48</v>
      </c>
      <c r="B169" s="294" t="s">
        <v>381</v>
      </c>
      <c r="C169" s="295" t="s">
        <v>382</v>
      </c>
      <c r="D169" s="296" t="s">
        <v>190</v>
      </c>
      <c r="E169" s="297">
        <v>4</v>
      </c>
      <c r="F169" s="297">
        <v>0</v>
      </c>
      <c r="G169" s="298">
        <f>E169*F169</f>
        <v>0</v>
      </c>
      <c r="H169" s="299">
        <v>0</v>
      </c>
      <c r="I169" s="300">
        <f>E169*H169</f>
        <v>0</v>
      </c>
      <c r="J169" s="299">
        <v>0</v>
      </c>
      <c r="K169" s="300">
        <f>E169*J169</f>
        <v>0</v>
      </c>
      <c r="O169" s="292">
        <v>2</v>
      </c>
      <c r="AA169" s="261">
        <v>1</v>
      </c>
      <c r="AB169" s="261">
        <v>1</v>
      </c>
      <c r="AC169" s="261">
        <v>1</v>
      </c>
      <c r="AZ169" s="261">
        <v>1</v>
      </c>
      <c r="BA169" s="261">
        <f>IF(AZ169=1,G169,0)</f>
        <v>0</v>
      </c>
      <c r="BB169" s="261">
        <f>IF(AZ169=2,G169,0)</f>
        <v>0</v>
      </c>
      <c r="BC169" s="261">
        <f>IF(AZ169=3,G169,0)</f>
        <v>0</v>
      </c>
      <c r="BD169" s="261">
        <f>IF(AZ169=4,G169,0)</f>
        <v>0</v>
      </c>
      <c r="BE169" s="261">
        <f>IF(AZ169=5,G169,0)</f>
        <v>0</v>
      </c>
      <c r="CA169" s="292">
        <v>1</v>
      </c>
      <c r="CB169" s="292">
        <v>1</v>
      </c>
    </row>
    <row r="170" spans="1:80">
      <c r="A170" s="301"/>
      <c r="B170" s="302"/>
      <c r="C170" s="303" t="s">
        <v>383</v>
      </c>
      <c r="D170" s="304"/>
      <c r="E170" s="304"/>
      <c r="F170" s="304"/>
      <c r="G170" s="305"/>
      <c r="I170" s="306"/>
      <c r="K170" s="306"/>
      <c r="L170" s="307" t="s">
        <v>383</v>
      </c>
      <c r="O170" s="292">
        <v>3</v>
      </c>
    </row>
    <row r="171" spans="1:80">
      <c r="A171" s="316"/>
      <c r="B171" s="317" t="s">
        <v>99</v>
      </c>
      <c r="C171" s="318" t="s">
        <v>380</v>
      </c>
      <c r="D171" s="319"/>
      <c r="E171" s="320"/>
      <c r="F171" s="321"/>
      <c r="G171" s="322">
        <f>SUM(G168:G170)</f>
        <v>0</v>
      </c>
      <c r="H171" s="323"/>
      <c r="I171" s="324">
        <f>SUM(I168:I170)</f>
        <v>0</v>
      </c>
      <c r="J171" s="323"/>
      <c r="K171" s="324">
        <f>SUM(K168:K170)</f>
        <v>0</v>
      </c>
      <c r="O171" s="292">
        <v>4</v>
      </c>
      <c r="BA171" s="325">
        <f>SUM(BA168:BA170)</f>
        <v>0</v>
      </c>
      <c r="BB171" s="325">
        <f>SUM(BB168:BB170)</f>
        <v>0</v>
      </c>
      <c r="BC171" s="325">
        <f>SUM(BC168:BC170)</f>
        <v>0</v>
      </c>
      <c r="BD171" s="325">
        <f>SUM(BD168:BD170)</f>
        <v>0</v>
      </c>
      <c r="BE171" s="325">
        <f>SUM(BE168:BE170)</f>
        <v>0</v>
      </c>
    </row>
    <row r="172" spans="1:80">
      <c r="A172" s="282" t="s">
        <v>97</v>
      </c>
      <c r="B172" s="283" t="s">
        <v>384</v>
      </c>
      <c r="C172" s="284" t="s">
        <v>385</v>
      </c>
      <c r="D172" s="285"/>
      <c r="E172" s="286"/>
      <c r="F172" s="286"/>
      <c r="G172" s="287"/>
      <c r="H172" s="288"/>
      <c r="I172" s="289"/>
      <c r="J172" s="290"/>
      <c r="K172" s="291"/>
      <c r="O172" s="292">
        <v>1</v>
      </c>
    </row>
    <row r="173" spans="1:80">
      <c r="A173" s="293">
        <v>49</v>
      </c>
      <c r="B173" s="294" t="s">
        <v>387</v>
      </c>
      <c r="C173" s="295" t="s">
        <v>388</v>
      </c>
      <c r="D173" s="296" t="s">
        <v>190</v>
      </c>
      <c r="E173" s="297">
        <v>10</v>
      </c>
      <c r="F173" s="297">
        <v>0</v>
      </c>
      <c r="G173" s="298">
        <f>E173*F173</f>
        <v>0</v>
      </c>
      <c r="H173" s="299">
        <v>3.6999999999999999E-4</v>
      </c>
      <c r="I173" s="300">
        <f>E173*H173</f>
        <v>3.7000000000000002E-3</v>
      </c>
      <c r="J173" s="299">
        <v>0</v>
      </c>
      <c r="K173" s="300">
        <f>E173*J173</f>
        <v>0</v>
      </c>
      <c r="O173" s="292">
        <v>2</v>
      </c>
      <c r="AA173" s="261">
        <v>1</v>
      </c>
      <c r="AB173" s="261">
        <v>1</v>
      </c>
      <c r="AC173" s="261">
        <v>1</v>
      </c>
      <c r="AZ173" s="261">
        <v>1</v>
      </c>
      <c r="BA173" s="261">
        <f>IF(AZ173=1,G173,0)</f>
        <v>0</v>
      </c>
      <c r="BB173" s="261">
        <f>IF(AZ173=2,G173,0)</f>
        <v>0</v>
      </c>
      <c r="BC173" s="261">
        <f>IF(AZ173=3,G173,0)</f>
        <v>0</v>
      </c>
      <c r="BD173" s="261">
        <f>IF(AZ173=4,G173,0)</f>
        <v>0</v>
      </c>
      <c r="BE173" s="261">
        <f>IF(AZ173=5,G173,0)</f>
        <v>0</v>
      </c>
      <c r="CA173" s="292">
        <v>1</v>
      </c>
      <c r="CB173" s="292">
        <v>1</v>
      </c>
    </row>
    <row r="174" spans="1:80">
      <c r="A174" s="301"/>
      <c r="B174" s="302"/>
      <c r="C174" s="303" t="s">
        <v>389</v>
      </c>
      <c r="D174" s="304"/>
      <c r="E174" s="304"/>
      <c r="F174" s="304"/>
      <c r="G174" s="305"/>
      <c r="I174" s="306"/>
      <c r="K174" s="306"/>
      <c r="L174" s="307" t="s">
        <v>389</v>
      </c>
      <c r="O174" s="292">
        <v>3</v>
      </c>
    </row>
    <row r="175" spans="1:80">
      <c r="A175" s="293">
        <v>50</v>
      </c>
      <c r="B175" s="294" t="s">
        <v>390</v>
      </c>
      <c r="C175" s="295" t="s">
        <v>391</v>
      </c>
      <c r="D175" s="296" t="s">
        <v>190</v>
      </c>
      <c r="E175" s="297">
        <v>21</v>
      </c>
      <c r="F175" s="297">
        <v>0</v>
      </c>
      <c r="G175" s="298">
        <f>E175*F175</f>
        <v>0</v>
      </c>
      <c r="H175" s="299">
        <v>0.188</v>
      </c>
      <c r="I175" s="300">
        <f>E175*H175</f>
        <v>3.948</v>
      </c>
      <c r="J175" s="299">
        <v>0</v>
      </c>
      <c r="K175" s="300">
        <f>E175*J175</f>
        <v>0</v>
      </c>
      <c r="O175" s="292">
        <v>2</v>
      </c>
      <c r="AA175" s="261">
        <v>1</v>
      </c>
      <c r="AB175" s="261">
        <v>1</v>
      </c>
      <c r="AC175" s="261">
        <v>1</v>
      </c>
      <c r="AZ175" s="261">
        <v>1</v>
      </c>
      <c r="BA175" s="261">
        <f>IF(AZ175=1,G175,0)</f>
        <v>0</v>
      </c>
      <c r="BB175" s="261">
        <f>IF(AZ175=2,G175,0)</f>
        <v>0</v>
      </c>
      <c r="BC175" s="261">
        <f>IF(AZ175=3,G175,0)</f>
        <v>0</v>
      </c>
      <c r="BD175" s="261">
        <f>IF(AZ175=4,G175,0)</f>
        <v>0</v>
      </c>
      <c r="BE175" s="261">
        <f>IF(AZ175=5,G175,0)</f>
        <v>0</v>
      </c>
      <c r="CA175" s="292">
        <v>1</v>
      </c>
      <c r="CB175" s="292">
        <v>1</v>
      </c>
    </row>
    <row r="176" spans="1:80">
      <c r="A176" s="301"/>
      <c r="B176" s="308"/>
      <c r="C176" s="309" t="s">
        <v>392</v>
      </c>
      <c r="D176" s="310"/>
      <c r="E176" s="311">
        <v>21</v>
      </c>
      <c r="F176" s="312"/>
      <c r="G176" s="313"/>
      <c r="H176" s="314"/>
      <c r="I176" s="306"/>
      <c r="J176" s="315"/>
      <c r="K176" s="306"/>
      <c r="M176" s="307" t="s">
        <v>392</v>
      </c>
      <c r="O176" s="292"/>
    </row>
    <row r="177" spans="1:80">
      <c r="A177" s="293">
        <v>51</v>
      </c>
      <c r="B177" s="294" t="s">
        <v>393</v>
      </c>
      <c r="C177" s="295" t="s">
        <v>394</v>
      </c>
      <c r="D177" s="296" t="s">
        <v>109</v>
      </c>
      <c r="E177" s="297">
        <v>0.73499999999999999</v>
      </c>
      <c r="F177" s="297">
        <v>0</v>
      </c>
      <c r="G177" s="298">
        <f>E177*F177</f>
        <v>0</v>
      </c>
      <c r="H177" s="299">
        <v>2.5249999999999999</v>
      </c>
      <c r="I177" s="300">
        <f>E177*H177</f>
        <v>1.8558749999999999</v>
      </c>
      <c r="J177" s="299">
        <v>0</v>
      </c>
      <c r="K177" s="300">
        <f>E177*J177</f>
        <v>0</v>
      </c>
      <c r="O177" s="292">
        <v>2</v>
      </c>
      <c r="AA177" s="261">
        <v>1</v>
      </c>
      <c r="AB177" s="261">
        <v>1</v>
      </c>
      <c r="AC177" s="261">
        <v>1</v>
      </c>
      <c r="AZ177" s="261">
        <v>1</v>
      </c>
      <c r="BA177" s="261">
        <f>IF(AZ177=1,G177,0)</f>
        <v>0</v>
      </c>
      <c r="BB177" s="261">
        <f>IF(AZ177=2,G177,0)</f>
        <v>0</v>
      </c>
      <c r="BC177" s="261">
        <f>IF(AZ177=3,G177,0)</f>
        <v>0</v>
      </c>
      <c r="BD177" s="261">
        <f>IF(AZ177=4,G177,0)</f>
        <v>0</v>
      </c>
      <c r="BE177" s="261">
        <f>IF(AZ177=5,G177,0)</f>
        <v>0</v>
      </c>
      <c r="CA177" s="292">
        <v>1</v>
      </c>
      <c r="CB177" s="292">
        <v>1</v>
      </c>
    </row>
    <row r="178" spans="1:80">
      <c r="A178" s="301"/>
      <c r="B178" s="302"/>
      <c r="C178" s="303" t="s">
        <v>395</v>
      </c>
      <c r="D178" s="304"/>
      <c r="E178" s="304"/>
      <c r="F178" s="304"/>
      <c r="G178" s="305"/>
      <c r="I178" s="306"/>
      <c r="K178" s="306"/>
      <c r="L178" s="307" t="s">
        <v>395</v>
      </c>
      <c r="O178" s="292">
        <v>3</v>
      </c>
    </row>
    <row r="179" spans="1:80">
      <c r="A179" s="301"/>
      <c r="B179" s="308"/>
      <c r="C179" s="309" t="s">
        <v>396</v>
      </c>
      <c r="D179" s="310"/>
      <c r="E179" s="311">
        <v>0.73499999999999999</v>
      </c>
      <c r="F179" s="312"/>
      <c r="G179" s="313"/>
      <c r="H179" s="314"/>
      <c r="I179" s="306"/>
      <c r="J179" s="315"/>
      <c r="K179" s="306"/>
      <c r="M179" s="307" t="s">
        <v>396</v>
      </c>
      <c r="O179" s="292"/>
    </row>
    <row r="180" spans="1:80">
      <c r="A180" s="293">
        <v>52</v>
      </c>
      <c r="B180" s="294" t="s">
        <v>397</v>
      </c>
      <c r="C180" s="295" t="s">
        <v>398</v>
      </c>
      <c r="D180" s="296" t="s">
        <v>181</v>
      </c>
      <c r="E180" s="297">
        <v>20.2</v>
      </c>
      <c r="F180" s="297">
        <v>0</v>
      </c>
      <c r="G180" s="298">
        <f>E180*F180</f>
        <v>0</v>
      </c>
      <c r="H180" s="299">
        <v>4.5999999999999999E-2</v>
      </c>
      <c r="I180" s="300">
        <f>E180*H180</f>
        <v>0.92919999999999991</v>
      </c>
      <c r="J180" s="299"/>
      <c r="K180" s="300">
        <f>E180*J180</f>
        <v>0</v>
      </c>
      <c r="O180" s="292">
        <v>2</v>
      </c>
      <c r="AA180" s="261">
        <v>3</v>
      </c>
      <c r="AB180" s="261">
        <v>1</v>
      </c>
      <c r="AC180" s="261">
        <v>59217420</v>
      </c>
      <c r="AZ180" s="261">
        <v>1</v>
      </c>
      <c r="BA180" s="261">
        <f>IF(AZ180=1,G180,0)</f>
        <v>0</v>
      </c>
      <c r="BB180" s="261">
        <f>IF(AZ180=2,G180,0)</f>
        <v>0</v>
      </c>
      <c r="BC180" s="261">
        <f>IF(AZ180=3,G180,0)</f>
        <v>0</v>
      </c>
      <c r="BD180" s="261">
        <f>IF(AZ180=4,G180,0)</f>
        <v>0</v>
      </c>
      <c r="BE180" s="261">
        <f>IF(AZ180=5,G180,0)</f>
        <v>0</v>
      </c>
      <c r="CA180" s="292">
        <v>3</v>
      </c>
      <c r="CB180" s="292">
        <v>1</v>
      </c>
    </row>
    <row r="181" spans="1:80">
      <c r="A181" s="301"/>
      <c r="B181" s="308"/>
      <c r="C181" s="309" t="s">
        <v>399</v>
      </c>
      <c r="D181" s="310"/>
      <c r="E181" s="311">
        <v>20.2</v>
      </c>
      <c r="F181" s="312"/>
      <c r="G181" s="313"/>
      <c r="H181" s="314"/>
      <c r="I181" s="306"/>
      <c r="J181" s="315"/>
      <c r="K181" s="306"/>
      <c r="M181" s="307" t="s">
        <v>399</v>
      </c>
      <c r="O181" s="292"/>
    </row>
    <row r="182" spans="1:80">
      <c r="A182" s="293">
        <v>53</v>
      </c>
      <c r="B182" s="294" t="s">
        <v>400</v>
      </c>
      <c r="C182" s="295" t="s">
        <v>401</v>
      </c>
      <c r="D182" s="296" t="s">
        <v>181</v>
      </c>
      <c r="E182" s="297">
        <v>1.01</v>
      </c>
      <c r="F182" s="297">
        <v>0</v>
      </c>
      <c r="G182" s="298">
        <f>E182*F182</f>
        <v>0</v>
      </c>
      <c r="H182" s="299">
        <v>3.5999999999999997E-2</v>
      </c>
      <c r="I182" s="300">
        <f>E182*H182</f>
        <v>3.6359999999999996E-2</v>
      </c>
      <c r="J182" s="299"/>
      <c r="K182" s="300">
        <f>E182*J182</f>
        <v>0</v>
      </c>
      <c r="O182" s="292">
        <v>2</v>
      </c>
      <c r="AA182" s="261">
        <v>3</v>
      </c>
      <c r="AB182" s="261">
        <v>10</v>
      </c>
      <c r="AC182" s="261">
        <v>59217422</v>
      </c>
      <c r="AZ182" s="261">
        <v>1</v>
      </c>
      <c r="BA182" s="261">
        <f>IF(AZ182=1,G182,0)</f>
        <v>0</v>
      </c>
      <c r="BB182" s="261">
        <f>IF(AZ182=2,G182,0)</f>
        <v>0</v>
      </c>
      <c r="BC182" s="261">
        <f>IF(AZ182=3,G182,0)</f>
        <v>0</v>
      </c>
      <c r="BD182" s="261">
        <f>IF(AZ182=4,G182,0)</f>
        <v>0</v>
      </c>
      <c r="BE182" s="261">
        <f>IF(AZ182=5,G182,0)</f>
        <v>0</v>
      </c>
      <c r="CA182" s="292">
        <v>3</v>
      </c>
      <c r="CB182" s="292">
        <v>10</v>
      </c>
    </row>
    <row r="183" spans="1:80">
      <c r="A183" s="301"/>
      <c r="B183" s="308"/>
      <c r="C183" s="309" t="s">
        <v>402</v>
      </c>
      <c r="D183" s="310"/>
      <c r="E183" s="311">
        <v>1.01</v>
      </c>
      <c r="F183" s="312"/>
      <c r="G183" s="313"/>
      <c r="H183" s="314"/>
      <c r="I183" s="306"/>
      <c r="J183" s="315"/>
      <c r="K183" s="306"/>
      <c r="M183" s="307" t="s">
        <v>402</v>
      </c>
      <c r="O183" s="292"/>
    </row>
    <row r="184" spans="1:80">
      <c r="A184" s="316"/>
      <c r="B184" s="317" t="s">
        <v>99</v>
      </c>
      <c r="C184" s="318" t="s">
        <v>386</v>
      </c>
      <c r="D184" s="319"/>
      <c r="E184" s="320"/>
      <c r="F184" s="321"/>
      <c r="G184" s="322">
        <f>SUM(G172:G183)</f>
        <v>0</v>
      </c>
      <c r="H184" s="323"/>
      <c r="I184" s="324">
        <f>SUM(I172:I183)</f>
        <v>6.7731349999999999</v>
      </c>
      <c r="J184" s="323"/>
      <c r="K184" s="324">
        <f>SUM(K172:K183)</f>
        <v>0</v>
      </c>
      <c r="O184" s="292">
        <v>4</v>
      </c>
      <c r="BA184" s="325">
        <f>SUM(BA172:BA183)</f>
        <v>0</v>
      </c>
      <c r="BB184" s="325">
        <f>SUM(BB172:BB183)</f>
        <v>0</v>
      </c>
      <c r="BC184" s="325">
        <f>SUM(BC172:BC183)</f>
        <v>0</v>
      </c>
      <c r="BD184" s="325">
        <f>SUM(BD172:BD183)</f>
        <v>0</v>
      </c>
      <c r="BE184" s="325">
        <f>SUM(BE172:BE183)</f>
        <v>0</v>
      </c>
    </row>
    <row r="185" spans="1:80">
      <c r="A185" s="282" t="s">
        <v>97</v>
      </c>
      <c r="B185" s="283" t="s">
        <v>403</v>
      </c>
      <c r="C185" s="284" t="s">
        <v>404</v>
      </c>
      <c r="D185" s="285"/>
      <c r="E185" s="286"/>
      <c r="F185" s="286"/>
      <c r="G185" s="287"/>
      <c r="H185" s="288"/>
      <c r="I185" s="289"/>
      <c r="J185" s="290"/>
      <c r="K185" s="291"/>
      <c r="O185" s="292">
        <v>1</v>
      </c>
    </row>
    <row r="186" spans="1:80">
      <c r="A186" s="293">
        <v>54</v>
      </c>
      <c r="B186" s="294" t="s">
        <v>406</v>
      </c>
      <c r="C186" s="295" t="s">
        <v>407</v>
      </c>
      <c r="D186" s="296" t="s">
        <v>408</v>
      </c>
      <c r="E186" s="297">
        <v>8</v>
      </c>
      <c r="F186" s="297">
        <v>0</v>
      </c>
      <c r="G186" s="298">
        <f>E186*F186</f>
        <v>0</v>
      </c>
      <c r="H186" s="299"/>
      <c r="I186" s="300">
        <f>E186*H186</f>
        <v>0</v>
      </c>
      <c r="J186" s="299"/>
      <c r="K186" s="300">
        <f>E186*J186</f>
        <v>0</v>
      </c>
      <c r="O186" s="292">
        <v>2</v>
      </c>
      <c r="AA186" s="261">
        <v>6</v>
      </c>
      <c r="AB186" s="261">
        <v>1</v>
      </c>
      <c r="AC186" s="261">
        <v>171156610600</v>
      </c>
      <c r="AZ186" s="261">
        <v>1</v>
      </c>
      <c r="BA186" s="261">
        <f>IF(AZ186=1,G186,0)</f>
        <v>0</v>
      </c>
      <c r="BB186" s="261">
        <f>IF(AZ186=2,G186,0)</f>
        <v>0</v>
      </c>
      <c r="BC186" s="261">
        <f>IF(AZ186=3,G186,0)</f>
        <v>0</v>
      </c>
      <c r="BD186" s="261">
        <f>IF(AZ186=4,G186,0)</f>
        <v>0</v>
      </c>
      <c r="BE186" s="261">
        <f>IF(AZ186=5,G186,0)</f>
        <v>0</v>
      </c>
      <c r="CA186" s="292">
        <v>6</v>
      </c>
      <c r="CB186" s="292">
        <v>1</v>
      </c>
    </row>
    <row r="187" spans="1:80">
      <c r="A187" s="301"/>
      <c r="B187" s="302"/>
      <c r="C187" s="303"/>
      <c r="D187" s="304"/>
      <c r="E187" s="304"/>
      <c r="F187" s="304"/>
      <c r="G187" s="305"/>
      <c r="I187" s="306"/>
      <c r="K187" s="306"/>
      <c r="L187" s="307"/>
      <c r="O187" s="292">
        <v>3</v>
      </c>
    </row>
    <row r="188" spans="1:80">
      <c r="A188" s="316"/>
      <c r="B188" s="317" t="s">
        <v>99</v>
      </c>
      <c r="C188" s="318" t="s">
        <v>405</v>
      </c>
      <c r="D188" s="319"/>
      <c r="E188" s="320"/>
      <c r="F188" s="321"/>
      <c r="G188" s="322">
        <f>SUM(G185:G187)</f>
        <v>0</v>
      </c>
      <c r="H188" s="323"/>
      <c r="I188" s="324">
        <f>SUM(I185:I187)</f>
        <v>0</v>
      </c>
      <c r="J188" s="323"/>
      <c r="K188" s="324">
        <f>SUM(K185:K187)</f>
        <v>0</v>
      </c>
      <c r="O188" s="292">
        <v>4</v>
      </c>
      <c r="BA188" s="325">
        <f>SUM(BA185:BA187)</f>
        <v>0</v>
      </c>
      <c r="BB188" s="325">
        <f>SUM(BB185:BB187)</f>
        <v>0</v>
      </c>
      <c r="BC188" s="325">
        <f>SUM(BC185:BC187)</f>
        <v>0</v>
      </c>
      <c r="BD188" s="325">
        <f>SUM(BD185:BD187)</f>
        <v>0</v>
      </c>
      <c r="BE188" s="325">
        <f>SUM(BE185:BE187)</f>
        <v>0</v>
      </c>
    </row>
    <row r="189" spans="1:80">
      <c r="A189" s="282" t="s">
        <v>97</v>
      </c>
      <c r="B189" s="283" t="s">
        <v>409</v>
      </c>
      <c r="C189" s="284" t="s">
        <v>410</v>
      </c>
      <c r="D189" s="285"/>
      <c r="E189" s="286"/>
      <c r="F189" s="286"/>
      <c r="G189" s="287"/>
      <c r="H189" s="288"/>
      <c r="I189" s="289"/>
      <c r="J189" s="290"/>
      <c r="K189" s="291"/>
      <c r="O189" s="292">
        <v>1</v>
      </c>
    </row>
    <row r="190" spans="1:80">
      <c r="A190" s="293">
        <v>55</v>
      </c>
      <c r="B190" s="294" t="s">
        <v>412</v>
      </c>
      <c r="C190" s="295" t="s">
        <v>413</v>
      </c>
      <c r="D190" s="296" t="s">
        <v>176</v>
      </c>
      <c r="E190" s="297">
        <v>22.5</v>
      </c>
      <c r="F190" s="297">
        <v>0</v>
      </c>
      <c r="G190" s="298">
        <f>E190*F190</f>
        <v>0</v>
      </c>
      <c r="H190" s="299">
        <v>0</v>
      </c>
      <c r="I190" s="300">
        <f>E190*H190</f>
        <v>0</v>
      </c>
      <c r="J190" s="299">
        <v>0</v>
      </c>
      <c r="K190" s="300">
        <f>E190*J190</f>
        <v>0</v>
      </c>
      <c r="O190" s="292">
        <v>2</v>
      </c>
      <c r="AA190" s="261">
        <v>1</v>
      </c>
      <c r="AB190" s="261">
        <v>1</v>
      </c>
      <c r="AC190" s="261">
        <v>1</v>
      </c>
      <c r="AZ190" s="261">
        <v>1</v>
      </c>
      <c r="BA190" s="261">
        <f>IF(AZ190=1,G190,0)</f>
        <v>0</v>
      </c>
      <c r="BB190" s="261">
        <f>IF(AZ190=2,G190,0)</f>
        <v>0</v>
      </c>
      <c r="BC190" s="261">
        <f>IF(AZ190=3,G190,0)</f>
        <v>0</v>
      </c>
      <c r="BD190" s="261">
        <f>IF(AZ190=4,G190,0)</f>
        <v>0</v>
      </c>
      <c r="BE190" s="261">
        <f>IF(AZ190=5,G190,0)</f>
        <v>0</v>
      </c>
      <c r="CA190" s="292">
        <v>1</v>
      </c>
      <c r="CB190" s="292">
        <v>1</v>
      </c>
    </row>
    <row r="191" spans="1:80">
      <c r="A191" s="316"/>
      <c r="B191" s="317" t="s">
        <v>99</v>
      </c>
      <c r="C191" s="318" t="s">
        <v>411</v>
      </c>
      <c r="D191" s="319"/>
      <c r="E191" s="320"/>
      <c r="F191" s="321"/>
      <c r="G191" s="322">
        <f>SUM(G189:G190)</f>
        <v>0</v>
      </c>
      <c r="H191" s="323"/>
      <c r="I191" s="324">
        <f>SUM(I189:I190)</f>
        <v>0</v>
      </c>
      <c r="J191" s="323"/>
      <c r="K191" s="324">
        <f>SUM(K189:K190)</f>
        <v>0</v>
      </c>
      <c r="O191" s="292">
        <v>4</v>
      </c>
      <c r="BA191" s="325">
        <f>SUM(BA189:BA190)</f>
        <v>0</v>
      </c>
      <c r="BB191" s="325">
        <f>SUM(BB189:BB190)</f>
        <v>0</v>
      </c>
      <c r="BC191" s="325">
        <f>SUM(BC189:BC190)</f>
        <v>0</v>
      </c>
      <c r="BD191" s="325">
        <f>SUM(BD189:BD190)</f>
        <v>0</v>
      </c>
      <c r="BE191" s="325">
        <f>SUM(BE189:BE190)</f>
        <v>0</v>
      </c>
    </row>
    <row r="192" spans="1:80">
      <c r="A192" s="282" t="s">
        <v>97</v>
      </c>
      <c r="B192" s="283" t="s">
        <v>414</v>
      </c>
      <c r="C192" s="284" t="s">
        <v>415</v>
      </c>
      <c r="D192" s="285"/>
      <c r="E192" s="286"/>
      <c r="F192" s="286"/>
      <c r="G192" s="287"/>
      <c r="H192" s="288"/>
      <c r="I192" s="289"/>
      <c r="J192" s="290"/>
      <c r="K192" s="291"/>
      <c r="O192" s="292">
        <v>1</v>
      </c>
    </row>
    <row r="193" spans="1:80">
      <c r="A193" s="293">
        <v>56</v>
      </c>
      <c r="B193" s="294" t="s">
        <v>417</v>
      </c>
      <c r="C193" s="295" t="s">
        <v>418</v>
      </c>
      <c r="D193" s="296" t="s">
        <v>98</v>
      </c>
      <c r="E193" s="297">
        <v>4</v>
      </c>
      <c r="F193" s="297">
        <v>0</v>
      </c>
      <c r="G193" s="298">
        <f>E193*F193</f>
        <v>0</v>
      </c>
      <c r="H193" s="299">
        <v>5.9000000000000003E-4</v>
      </c>
      <c r="I193" s="300">
        <f>E193*H193</f>
        <v>2.3600000000000001E-3</v>
      </c>
      <c r="J193" s="299">
        <v>-9.2999999999999999E-2</v>
      </c>
      <c r="K193" s="300">
        <f>E193*J193</f>
        <v>-0.372</v>
      </c>
      <c r="O193" s="292">
        <v>2</v>
      </c>
      <c r="AA193" s="261">
        <v>1</v>
      </c>
      <c r="AB193" s="261">
        <v>1</v>
      </c>
      <c r="AC193" s="261">
        <v>1</v>
      </c>
      <c r="AZ193" s="261">
        <v>1</v>
      </c>
      <c r="BA193" s="261">
        <f>IF(AZ193=1,G193,0)</f>
        <v>0</v>
      </c>
      <c r="BB193" s="261">
        <f>IF(AZ193=2,G193,0)</f>
        <v>0</v>
      </c>
      <c r="BC193" s="261">
        <f>IF(AZ193=3,G193,0)</f>
        <v>0</v>
      </c>
      <c r="BD193" s="261">
        <f>IF(AZ193=4,G193,0)</f>
        <v>0</v>
      </c>
      <c r="BE193" s="261">
        <f>IF(AZ193=5,G193,0)</f>
        <v>0</v>
      </c>
      <c r="CA193" s="292">
        <v>1</v>
      </c>
      <c r="CB193" s="292">
        <v>1</v>
      </c>
    </row>
    <row r="194" spans="1:80">
      <c r="A194" s="301"/>
      <c r="B194" s="302"/>
      <c r="C194" s="303" t="s">
        <v>419</v>
      </c>
      <c r="D194" s="304"/>
      <c r="E194" s="304"/>
      <c r="F194" s="304"/>
      <c r="G194" s="305"/>
      <c r="I194" s="306"/>
      <c r="K194" s="306"/>
      <c r="L194" s="307" t="s">
        <v>419</v>
      </c>
      <c r="O194" s="292">
        <v>3</v>
      </c>
    </row>
    <row r="195" spans="1:80">
      <c r="A195" s="293">
        <v>57</v>
      </c>
      <c r="B195" s="294" t="s">
        <v>420</v>
      </c>
      <c r="C195" s="295" t="s">
        <v>421</v>
      </c>
      <c r="D195" s="296" t="s">
        <v>190</v>
      </c>
      <c r="E195" s="297">
        <v>15</v>
      </c>
      <c r="F195" s="297">
        <v>0</v>
      </c>
      <c r="G195" s="298">
        <f>E195*F195</f>
        <v>0</v>
      </c>
      <c r="H195" s="299">
        <v>5.9000000000000003E-4</v>
      </c>
      <c r="I195" s="300">
        <f>E195*H195</f>
        <v>8.8500000000000002E-3</v>
      </c>
      <c r="J195" s="299">
        <v>-9.2999999999999999E-2</v>
      </c>
      <c r="K195" s="300">
        <f>E195*J195</f>
        <v>-1.395</v>
      </c>
      <c r="O195" s="292">
        <v>2</v>
      </c>
      <c r="AA195" s="261">
        <v>1</v>
      </c>
      <c r="AB195" s="261">
        <v>1</v>
      </c>
      <c r="AC195" s="261">
        <v>1</v>
      </c>
      <c r="AZ195" s="261">
        <v>1</v>
      </c>
      <c r="BA195" s="261">
        <f>IF(AZ195=1,G195,0)</f>
        <v>0</v>
      </c>
      <c r="BB195" s="261">
        <f>IF(AZ195=2,G195,0)</f>
        <v>0</v>
      </c>
      <c r="BC195" s="261">
        <f>IF(AZ195=3,G195,0)</f>
        <v>0</v>
      </c>
      <c r="BD195" s="261">
        <f>IF(AZ195=4,G195,0)</f>
        <v>0</v>
      </c>
      <c r="BE195" s="261">
        <f>IF(AZ195=5,G195,0)</f>
        <v>0</v>
      </c>
      <c r="CA195" s="292">
        <v>1</v>
      </c>
      <c r="CB195" s="292">
        <v>1</v>
      </c>
    </row>
    <row r="196" spans="1:80">
      <c r="A196" s="301"/>
      <c r="B196" s="302"/>
      <c r="C196" s="303" t="s">
        <v>422</v>
      </c>
      <c r="D196" s="304"/>
      <c r="E196" s="304"/>
      <c r="F196" s="304"/>
      <c r="G196" s="305"/>
      <c r="I196" s="306"/>
      <c r="K196" s="306"/>
      <c r="L196" s="307" t="s">
        <v>422</v>
      </c>
      <c r="O196" s="292">
        <v>3</v>
      </c>
    </row>
    <row r="197" spans="1:80">
      <c r="A197" s="301"/>
      <c r="B197" s="302"/>
      <c r="C197" s="303" t="s">
        <v>423</v>
      </c>
      <c r="D197" s="304"/>
      <c r="E197" s="304"/>
      <c r="F197" s="304"/>
      <c r="G197" s="305"/>
      <c r="I197" s="306"/>
      <c r="K197" s="306"/>
      <c r="L197" s="307" t="s">
        <v>423</v>
      </c>
      <c r="O197" s="292">
        <v>3</v>
      </c>
    </row>
    <row r="198" spans="1:80">
      <c r="A198" s="301"/>
      <c r="B198" s="308"/>
      <c r="C198" s="309" t="s">
        <v>201</v>
      </c>
      <c r="D198" s="310"/>
      <c r="E198" s="311">
        <v>15</v>
      </c>
      <c r="F198" s="312"/>
      <c r="G198" s="313"/>
      <c r="H198" s="314"/>
      <c r="I198" s="306"/>
      <c r="J198" s="315"/>
      <c r="K198" s="306"/>
      <c r="M198" s="307" t="s">
        <v>201</v>
      </c>
      <c r="O198" s="292"/>
    </row>
    <row r="199" spans="1:80">
      <c r="A199" s="316"/>
      <c r="B199" s="317" t="s">
        <v>99</v>
      </c>
      <c r="C199" s="318" t="s">
        <v>416</v>
      </c>
      <c r="D199" s="319"/>
      <c r="E199" s="320"/>
      <c r="F199" s="321"/>
      <c r="G199" s="322">
        <f>SUM(G192:G198)</f>
        <v>0</v>
      </c>
      <c r="H199" s="323"/>
      <c r="I199" s="324">
        <f>SUM(I192:I198)</f>
        <v>1.1210000000000001E-2</v>
      </c>
      <c r="J199" s="323"/>
      <c r="K199" s="324">
        <f>SUM(K192:K198)</f>
        <v>-1.7669999999999999</v>
      </c>
      <c r="O199" s="292">
        <v>4</v>
      </c>
      <c r="BA199" s="325">
        <f>SUM(BA192:BA198)</f>
        <v>0</v>
      </c>
      <c r="BB199" s="325">
        <f>SUM(BB192:BB198)</f>
        <v>0</v>
      </c>
      <c r="BC199" s="325">
        <f>SUM(BC192:BC198)</f>
        <v>0</v>
      </c>
      <c r="BD199" s="325">
        <f>SUM(BD192:BD198)</f>
        <v>0</v>
      </c>
      <c r="BE199" s="325">
        <f>SUM(BE192:BE198)</f>
        <v>0</v>
      </c>
    </row>
    <row r="200" spans="1:80">
      <c r="A200" s="282" t="s">
        <v>97</v>
      </c>
      <c r="B200" s="283" t="s">
        <v>424</v>
      </c>
      <c r="C200" s="284" t="s">
        <v>425</v>
      </c>
      <c r="D200" s="285"/>
      <c r="E200" s="286"/>
      <c r="F200" s="286"/>
      <c r="G200" s="287"/>
      <c r="H200" s="288"/>
      <c r="I200" s="289"/>
      <c r="J200" s="290"/>
      <c r="K200" s="291"/>
      <c r="O200" s="292">
        <v>1</v>
      </c>
    </row>
    <row r="201" spans="1:80">
      <c r="A201" s="293">
        <v>58</v>
      </c>
      <c r="B201" s="294" t="s">
        <v>427</v>
      </c>
      <c r="C201" s="295" t="s">
        <v>428</v>
      </c>
      <c r="D201" s="296" t="s">
        <v>176</v>
      </c>
      <c r="E201" s="297">
        <v>4.5</v>
      </c>
      <c r="F201" s="297">
        <v>0</v>
      </c>
      <c r="G201" s="298">
        <f>E201*F201</f>
        <v>0</v>
      </c>
      <c r="H201" s="299">
        <v>0</v>
      </c>
      <c r="I201" s="300">
        <f>E201*H201</f>
        <v>0</v>
      </c>
      <c r="J201" s="299">
        <v>0</v>
      </c>
      <c r="K201" s="300">
        <f>E201*J201</f>
        <v>0</v>
      </c>
      <c r="O201" s="292">
        <v>2</v>
      </c>
      <c r="AA201" s="261">
        <v>1</v>
      </c>
      <c r="AB201" s="261">
        <v>1</v>
      </c>
      <c r="AC201" s="261">
        <v>1</v>
      </c>
      <c r="AZ201" s="261">
        <v>1</v>
      </c>
      <c r="BA201" s="261">
        <f>IF(AZ201=1,G201,0)</f>
        <v>0</v>
      </c>
      <c r="BB201" s="261">
        <f>IF(AZ201=2,G201,0)</f>
        <v>0</v>
      </c>
      <c r="BC201" s="261">
        <f>IF(AZ201=3,G201,0)</f>
        <v>0</v>
      </c>
      <c r="BD201" s="261">
        <f>IF(AZ201=4,G201,0)</f>
        <v>0</v>
      </c>
      <c r="BE201" s="261">
        <f>IF(AZ201=5,G201,0)</f>
        <v>0</v>
      </c>
      <c r="CA201" s="292">
        <v>1</v>
      </c>
      <c r="CB201" s="292">
        <v>1</v>
      </c>
    </row>
    <row r="202" spans="1:80">
      <c r="A202" s="301"/>
      <c r="B202" s="302"/>
      <c r="C202" s="303" t="s">
        <v>429</v>
      </c>
      <c r="D202" s="304"/>
      <c r="E202" s="304"/>
      <c r="F202" s="304"/>
      <c r="G202" s="305"/>
      <c r="I202" s="306"/>
      <c r="K202" s="306"/>
      <c r="L202" s="307" t="s">
        <v>429</v>
      </c>
      <c r="O202" s="292">
        <v>3</v>
      </c>
    </row>
    <row r="203" spans="1:80">
      <c r="A203" s="316"/>
      <c r="B203" s="317" t="s">
        <v>99</v>
      </c>
      <c r="C203" s="318" t="s">
        <v>426</v>
      </c>
      <c r="D203" s="319"/>
      <c r="E203" s="320"/>
      <c r="F203" s="321"/>
      <c r="G203" s="322">
        <f>SUM(G200:G202)</f>
        <v>0</v>
      </c>
      <c r="H203" s="323"/>
      <c r="I203" s="324">
        <f>SUM(I200:I202)</f>
        <v>0</v>
      </c>
      <c r="J203" s="323"/>
      <c r="K203" s="324">
        <f>SUM(K200:K202)</f>
        <v>0</v>
      </c>
      <c r="O203" s="292">
        <v>4</v>
      </c>
      <c r="BA203" s="325">
        <f>SUM(BA200:BA202)</f>
        <v>0</v>
      </c>
      <c r="BB203" s="325">
        <f>SUM(BB200:BB202)</f>
        <v>0</v>
      </c>
      <c r="BC203" s="325">
        <f>SUM(BC200:BC202)</f>
        <v>0</v>
      </c>
      <c r="BD203" s="325">
        <f>SUM(BD200:BD202)</f>
        <v>0</v>
      </c>
      <c r="BE203" s="325">
        <f>SUM(BE200:BE202)</f>
        <v>0</v>
      </c>
    </row>
    <row r="204" spans="1:80">
      <c r="A204" s="282" t="s">
        <v>97</v>
      </c>
      <c r="B204" s="283" t="s">
        <v>430</v>
      </c>
      <c r="C204" s="284" t="s">
        <v>431</v>
      </c>
      <c r="D204" s="285"/>
      <c r="E204" s="286"/>
      <c r="F204" s="286"/>
      <c r="G204" s="287"/>
      <c r="H204" s="288"/>
      <c r="I204" s="289"/>
      <c r="J204" s="290"/>
      <c r="K204" s="291"/>
      <c r="O204" s="292">
        <v>1</v>
      </c>
    </row>
    <row r="205" spans="1:80">
      <c r="A205" s="293">
        <v>59</v>
      </c>
      <c r="B205" s="294" t="s">
        <v>433</v>
      </c>
      <c r="C205" s="295" t="s">
        <v>434</v>
      </c>
      <c r="D205" s="296" t="s">
        <v>324</v>
      </c>
      <c r="E205" s="297">
        <v>97.440817601999996</v>
      </c>
      <c r="F205" s="297">
        <v>0</v>
      </c>
      <c r="G205" s="298">
        <f>E205*F205</f>
        <v>0</v>
      </c>
      <c r="H205" s="299">
        <v>0</v>
      </c>
      <c r="I205" s="300">
        <f>E205*H205</f>
        <v>0</v>
      </c>
      <c r="J205" s="299"/>
      <c r="K205" s="300">
        <f>E205*J205</f>
        <v>0</v>
      </c>
      <c r="O205" s="292">
        <v>2</v>
      </c>
      <c r="AA205" s="261">
        <v>7</v>
      </c>
      <c r="AB205" s="261">
        <v>1</v>
      </c>
      <c r="AC205" s="261">
        <v>2</v>
      </c>
      <c r="AZ205" s="261">
        <v>1</v>
      </c>
      <c r="BA205" s="261">
        <f>IF(AZ205=1,G205,0)</f>
        <v>0</v>
      </c>
      <c r="BB205" s="261">
        <f>IF(AZ205=2,G205,0)</f>
        <v>0</v>
      </c>
      <c r="BC205" s="261">
        <f>IF(AZ205=3,G205,0)</f>
        <v>0</v>
      </c>
      <c r="BD205" s="261">
        <f>IF(AZ205=4,G205,0)</f>
        <v>0</v>
      </c>
      <c r="BE205" s="261">
        <f>IF(AZ205=5,G205,0)</f>
        <v>0</v>
      </c>
      <c r="CA205" s="292">
        <v>7</v>
      </c>
      <c r="CB205" s="292">
        <v>1</v>
      </c>
    </row>
    <row r="206" spans="1:80">
      <c r="A206" s="316"/>
      <c r="B206" s="317" t="s">
        <v>99</v>
      </c>
      <c r="C206" s="318" t="s">
        <v>432</v>
      </c>
      <c r="D206" s="319"/>
      <c r="E206" s="320"/>
      <c r="F206" s="321"/>
      <c r="G206" s="322">
        <f>SUM(G204:G205)</f>
        <v>0</v>
      </c>
      <c r="H206" s="323"/>
      <c r="I206" s="324">
        <f>SUM(I204:I205)</f>
        <v>0</v>
      </c>
      <c r="J206" s="323"/>
      <c r="K206" s="324">
        <f>SUM(K204:K205)</f>
        <v>0</v>
      </c>
      <c r="O206" s="292">
        <v>4</v>
      </c>
      <c r="BA206" s="325">
        <f>SUM(BA204:BA205)</f>
        <v>0</v>
      </c>
      <c r="BB206" s="325">
        <f>SUM(BB204:BB205)</f>
        <v>0</v>
      </c>
      <c r="BC206" s="325">
        <f>SUM(BC204:BC205)</f>
        <v>0</v>
      </c>
      <c r="BD206" s="325">
        <f>SUM(BD204:BD205)</f>
        <v>0</v>
      </c>
      <c r="BE206" s="325">
        <f>SUM(BE204:BE205)</f>
        <v>0</v>
      </c>
    </row>
    <row r="207" spans="1:80">
      <c r="A207" s="282" t="s">
        <v>97</v>
      </c>
      <c r="B207" s="283" t="s">
        <v>435</v>
      </c>
      <c r="C207" s="284" t="s">
        <v>436</v>
      </c>
      <c r="D207" s="285"/>
      <c r="E207" s="286"/>
      <c r="F207" s="286"/>
      <c r="G207" s="287"/>
      <c r="H207" s="288"/>
      <c r="I207" s="289"/>
      <c r="J207" s="290"/>
      <c r="K207" s="291"/>
      <c r="O207" s="292">
        <v>1</v>
      </c>
    </row>
    <row r="208" spans="1:80">
      <c r="A208" s="293">
        <v>60</v>
      </c>
      <c r="B208" s="294" t="s">
        <v>438</v>
      </c>
      <c r="C208" s="295" t="s">
        <v>439</v>
      </c>
      <c r="D208" s="296" t="s">
        <v>98</v>
      </c>
      <c r="E208" s="297">
        <v>3</v>
      </c>
      <c r="F208" s="297">
        <v>0</v>
      </c>
      <c r="G208" s="298">
        <f>E208*F208</f>
        <v>0</v>
      </c>
      <c r="H208" s="299">
        <v>2.0000000000000001E-4</v>
      </c>
      <c r="I208" s="300">
        <f>E208*H208</f>
        <v>6.0000000000000006E-4</v>
      </c>
      <c r="J208" s="299">
        <v>0</v>
      </c>
      <c r="K208" s="300">
        <f>E208*J208</f>
        <v>0</v>
      </c>
      <c r="O208" s="292">
        <v>2</v>
      </c>
      <c r="AA208" s="261">
        <v>1</v>
      </c>
      <c r="AB208" s="261">
        <v>7</v>
      </c>
      <c r="AC208" s="261">
        <v>7</v>
      </c>
      <c r="AZ208" s="261">
        <v>2</v>
      </c>
      <c r="BA208" s="261">
        <f>IF(AZ208=1,G208,0)</f>
        <v>0</v>
      </c>
      <c r="BB208" s="261">
        <f>IF(AZ208=2,G208,0)</f>
        <v>0</v>
      </c>
      <c r="BC208" s="261">
        <f>IF(AZ208=3,G208,0)</f>
        <v>0</v>
      </c>
      <c r="BD208" s="261">
        <f>IF(AZ208=4,G208,0)</f>
        <v>0</v>
      </c>
      <c r="BE208" s="261">
        <f>IF(AZ208=5,G208,0)</f>
        <v>0</v>
      </c>
      <c r="CA208" s="292">
        <v>1</v>
      </c>
      <c r="CB208" s="292">
        <v>7</v>
      </c>
    </row>
    <row r="209" spans="1:80">
      <c r="A209" s="316"/>
      <c r="B209" s="317" t="s">
        <v>99</v>
      </c>
      <c r="C209" s="318" t="s">
        <v>437</v>
      </c>
      <c r="D209" s="319"/>
      <c r="E209" s="320"/>
      <c r="F209" s="321"/>
      <c r="G209" s="322">
        <f>SUM(G207:G208)</f>
        <v>0</v>
      </c>
      <c r="H209" s="323"/>
      <c r="I209" s="324">
        <f>SUM(I207:I208)</f>
        <v>6.0000000000000006E-4</v>
      </c>
      <c r="J209" s="323"/>
      <c r="K209" s="324">
        <f>SUM(K207:K208)</f>
        <v>0</v>
      </c>
      <c r="O209" s="292">
        <v>4</v>
      </c>
      <c r="BA209" s="325">
        <f>SUM(BA207:BA208)</f>
        <v>0</v>
      </c>
      <c r="BB209" s="325">
        <f>SUM(BB207:BB208)</f>
        <v>0</v>
      </c>
      <c r="BC209" s="325">
        <f>SUM(BC207:BC208)</f>
        <v>0</v>
      </c>
      <c r="BD209" s="325">
        <f>SUM(BD207:BD208)</f>
        <v>0</v>
      </c>
      <c r="BE209" s="325">
        <f>SUM(BE207:BE208)</f>
        <v>0</v>
      </c>
    </row>
    <row r="210" spans="1:80">
      <c r="A210" s="282" t="s">
        <v>97</v>
      </c>
      <c r="B210" s="283" t="s">
        <v>440</v>
      </c>
      <c r="C210" s="284" t="s">
        <v>441</v>
      </c>
      <c r="D210" s="285"/>
      <c r="E210" s="286"/>
      <c r="F210" s="286"/>
      <c r="G210" s="287"/>
      <c r="H210" s="288"/>
      <c r="I210" s="289"/>
      <c r="J210" s="290"/>
      <c r="K210" s="291"/>
      <c r="O210" s="292">
        <v>1</v>
      </c>
    </row>
    <row r="211" spans="1:80">
      <c r="A211" s="293">
        <v>61</v>
      </c>
      <c r="B211" s="294" t="s">
        <v>443</v>
      </c>
      <c r="C211" s="295" t="s">
        <v>444</v>
      </c>
      <c r="D211" s="296" t="s">
        <v>445</v>
      </c>
      <c r="E211" s="297">
        <v>1</v>
      </c>
      <c r="F211" s="297">
        <v>0</v>
      </c>
      <c r="G211" s="298">
        <f>E211*F211</f>
        <v>0</v>
      </c>
      <c r="H211" s="299">
        <v>0</v>
      </c>
      <c r="I211" s="300">
        <f>E211*H211</f>
        <v>0</v>
      </c>
      <c r="J211" s="299">
        <v>0</v>
      </c>
      <c r="K211" s="300">
        <f>E211*J211</f>
        <v>0</v>
      </c>
      <c r="O211" s="292">
        <v>2</v>
      </c>
      <c r="AA211" s="261">
        <v>1</v>
      </c>
      <c r="AB211" s="261">
        <v>9</v>
      </c>
      <c r="AC211" s="261">
        <v>9</v>
      </c>
      <c r="AZ211" s="261">
        <v>4</v>
      </c>
      <c r="BA211" s="261">
        <f>IF(AZ211=1,G211,0)</f>
        <v>0</v>
      </c>
      <c r="BB211" s="261">
        <f>IF(AZ211=2,G211,0)</f>
        <v>0</v>
      </c>
      <c r="BC211" s="261">
        <f>IF(AZ211=3,G211,0)</f>
        <v>0</v>
      </c>
      <c r="BD211" s="261">
        <f>IF(AZ211=4,G211,0)</f>
        <v>0</v>
      </c>
      <c r="BE211" s="261">
        <f>IF(AZ211=5,G211,0)</f>
        <v>0</v>
      </c>
      <c r="CA211" s="292">
        <v>1</v>
      </c>
      <c r="CB211" s="292">
        <v>9</v>
      </c>
    </row>
    <row r="212" spans="1:80">
      <c r="A212" s="301"/>
      <c r="B212" s="302"/>
      <c r="C212" s="303" t="s">
        <v>446</v>
      </c>
      <c r="D212" s="304"/>
      <c r="E212" s="304"/>
      <c r="F212" s="304"/>
      <c r="G212" s="305"/>
      <c r="I212" s="306"/>
      <c r="K212" s="306"/>
      <c r="L212" s="307" t="s">
        <v>446</v>
      </c>
      <c r="O212" s="292">
        <v>3</v>
      </c>
    </row>
    <row r="213" spans="1:80">
      <c r="A213" s="316"/>
      <c r="B213" s="317" t="s">
        <v>99</v>
      </c>
      <c r="C213" s="318" t="s">
        <v>442</v>
      </c>
      <c r="D213" s="319"/>
      <c r="E213" s="320"/>
      <c r="F213" s="321"/>
      <c r="G213" s="322">
        <f>SUM(G210:G212)</f>
        <v>0</v>
      </c>
      <c r="H213" s="323"/>
      <c r="I213" s="324">
        <f>SUM(I210:I212)</f>
        <v>0</v>
      </c>
      <c r="J213" s="323"/>
      <c r="K213" s="324">
        <f>SUM(K210:K212)</f>
        <v>0</v>
      </c>
      <c r="O213" s="292">
        <v>4</v>
      </c>
      <c r="BA213" s="325">
        <f>SUM(BA210:BA212)</f>
        <v>0</v>
      </c>
      <c r="BB213" s="325">
        <f>SUM(BB210:BB212)</f>
        <v>0</v>
      </c>
      <c r="BC213" s="325">
        <f>SUM(BC210:BC212)</f>
        <v>0</v>
      </c>
      <c r="BD213" s="325">
        <f>SUM(BD210:BD212)</f>
        <v>0</v>
      </c>
      <c r="BE213" s="325">
        <f>SUM(BE210:BE212)</f>
        <v>0</v>
      </c>
    </row>
    <row r="214" spans="1:80">
      <c r="A214" s="282" t="s">
        <v>97</v>
      </c>
      <c r="B214" s="283" t="s">
        <v>447</v>
      </c>
      <c r="C214" s="284" t="s">
        <v>448</v>
      </c>
      <c r="D214" s="285"/>
      <c r="E214" s="286"/>
      <c r="F214" s="286"/>
      <c r="G214" s="287"/>
      <c r="H214" s="288"/>
      <c r="I214" s="289"/>
      <c r="J214" s="290"/>
      <c r="K214" s="291"/>
      <c r="O214" s="292">
        <v>1</v>
      </c>
    </row>
    <row r="215" spans="1:80">
      <c r="A215" s="293">
        <v>62</v>
      </c>
      <c r="B215" s="294" t="s">
        <v>450</v>
      </c>
      <c r="C215" s="295" t="s">
        <v>451</v>
      </c>
      <c r="D215" s="296" t="s">
        <v>324</v>
      </c>
      <c r="E215" s="297">
        <v>9.2129999999999992</v>
      </c>
      <c r="F215" s="297">
        <v>0</v>
      </c>
      <c r="G215" s="298">
        <f>E215*F215</f>
        <v>0</v>
      </c>
      <c r="H215" s="299">
        <v>0</v>
      </c>
      <c r="I215" s="300">
        <f>E215*H215</f>
        <v>0</v>
      </c>
      <c r="J215" s="299"/>
      <c r="K215" s="300">
        <f>E215*J215</f>
        <v>0</v>
      </c>
      <c r="O215" s="292">
        <v>2</v>
      </c>
      <c r="AA215" s="261">
        <v>8</v>
      </c>
      <c r="AB215" s="261">
        <v>0</v>
      </c>
      <c r="AC215" s="261">
        <v>3</v>
      </c>
      <c r="AZ215" s="261">
        <v>1</v>
      </c>
      <c r="BA215" s="261">
        <f>IF(AZ215=1,G215,0)</f>
        <v>0</v>
      </c>
      <c r="BB215" s="261">
        <f>IF(AZ215=2,G215,0)</f>
        <v>0</v>
      </c>
      <c r="BC215" s="261">
        <f>IF(AZ215=3,G215,0)</f>
        <v>0</v>
      </c>
      <c r="BD215" s="261">
        <f>IF(AZ215=4,G215,0)</f>
        <v>0</v>
      </c>
      <c r="BE215" s="261">
        <f>IF(AZ215=5,G215,0)</f>
        <v>0</v>
      </c>
      <c r="CA215" s="292">
        <v>8</v>
      </c>
      <c r="CB215" s="292">
        <v>0</v>
      </c>
    </row>
    <row r="216" spans="1:80">
      <c r="A216" s="293">
        <v>63</v>
      </c>
      <c r="B216" s="294" t="s">
        <v>452</v>
      </c>
      <c r="C216" s="295" t="s">
        <v>453</v>
      </c>
      <c r="D216" s="296" t="s">
        <v>324</v>
      </c>
      <c r="E216" s="297">
        <v>82.917000000000002</v>
      </c>
      <c r="F216" s="297">
        <v>0</v>
      </c>
      <c r="G216" s="298">
        <f>E216*F216</f>
        <v>0</v>
      </c>
      <c r="H216" s="299">
        <v>0</v>
      </c>
      <c r="I216" s="300">
        <f>E216*H216</f>
        <v>0</v>
      </c>
      <c r="J216" s="299"/>
      <c r="K216" s="300">
        <f>E216*J216</f>
        <v>0</v>
      </c>
      <c r="O216" s="292">
        <v>2</v>
      </c>
      <c r="AA216" s="261">
        <v>8</v>
      </c>
      <c r="AB216" s="261">
        <v>0</v>
      </c>
      <c r="AC216" s="261">
        <v>3</v>
      </c>
      <c r="AZ216" s="261">
        <v>1</v>
      </c>
      <c r="BA216" s="261">
        <f>IF(AZ216=1,G216,0)</f>
        <v>0</v>
      </c>
      <c r="BB216" s="261">
        <f>IF(AZ216=2,G216,0)</f>
        <v>0</v>
      </c>
      <c r="BC216" s="261">
        <f>IF(AZ216=3,G216,0)</f>
        <v>0</v>
      </c>
      <c r="BD216" s="261">
        <f>IF(AZ216=4,G216,0)</f>
        <v>0</v>
      </c>
      <c r="BE216" s="261">
        <f>IF(AZ216=5,G216,0)</f>
        <v>0</v>
      </c>
      <c r="CA216" s="292">
        <v>8</v>
      </c>
      <c r="CB216" s="292">
        <v>0</v>
      </c>
    </row>
    <row r="217" spans="1:80">
      <c r="A217" s="301"/>
      <c r="B217" s="302"/>
      <c r="C217" s="303"/>
      <c r="D217" s="304"/>
      <c r="E217" s="304"/>
      <c r="F217" s="304"/>
      <c r="G217" s="305"/>
      <c r="I217" s="306"/>
      <c r="K217" s="306"/>
      <c r="L217" s="307"/>
      <c r="O217" s="292">
        <v>3</v>
      </c>
    </row>
    <row r="218" spans="1:80">
      <c r="A218" s="293">
        <v>64</v>
      </c>
      <c r="B218" s="294" t="s">
        <v>454</v>
      </c>
      <c r="C218" s="295" t="s">
        <v>455</v>
      </c>
      <c r="D218" s="296" t="s">
        <v>324</v>
      </c>
      <c r="E218" s="297">
        <v>9.2129999999999992</v>
      </c>
      <c r="F218" s="297">
        <v>0</v>
      </c>
      <c r="G218" s="298">
        <f>E218*F218</f>
        <v>0</v>
      </c>
      <c r="H218" s="299">
        <v>0</v>
      </c>
      <c r="I218" s="300">
        <f>E218*H218</f>
        <v>0</v>
      </c>
      <c r="J218" s="299"/>
      <c r="K218" s="300">
        <f>E218*J218</f>
        <v>0</v>
      </c>
      <c r="O218" s="292">
        <v>2</v>
      </c>
      <c r="AA218" s="261">
        <v>8</v>
      </c>
      <c r="AB218" s="261">
        <v>0</v>
      </c>
      <c r="AC218" s="261">
        <v>3</v>
      </c>
      <c r="AZ218" s="261">
        <v>1</v>
      </c>
      <c r="BA218" s="261">
        <f>IF(AZ218=1,G218,0)</f>
        <v>0</v>
      </c>
      <c r="BB218" s="261">
        <f>IF(AZ218=2,G218,0)</f>
        <v>0</v>
      </c>
      <c r="BC218" s="261">
        <f>IF(AZ218=3,G218,0)</f>
        <v>0</v>
      </c>
      <c r="BD218" s="261">
        <f>IF(AZ218=4,G218,0)</f>
        <v>0</v>
      </c>
      <c r="BE218" s="261">
        <f>IF(AZ218=5,G218,0)</f>
        <v>0</v>
      </c>
      <c r="CA218" s="292">
        <v>8</v>
      </c>
      <c r="CB218" s="292">
        <v>0</v>
      </c>
    </row>
    <row r="219" spans="1:80">
      <c r="A219" s="316"/>
      <c r="B219" s="317" t="s">
        <v>99</v>
      </c>
      <c r="C219" s="318" t="s">
        <v>449</v>
      </c>
      <c r="D219" s="319"/>
      <c r="E219" s="320"/>
      <c r="F219" s="321"/>
      <c r="G219" s="322">
        <f>SUM(G214:G218)</f>
        <v>0</v>
      </c>
      <c r="H219" s="323"/>
      <c r="I219" s="324">
        <f>SUM(I214:I218)</f>
        <v>0</v>
      </c>
      <c r="J219" s="323"/>
      <c r="K219" s="324">
        <f>SUM(K214:K218)</f>
        <v>0</v>
      </c>
      <c r="O219" s="292">
        <v>4</v>
      </c>
      <c r="BA219" s="325">
        <f>SUM(BA214:BA218)</f>
        <v>0</v>
      </c>
      <c r="BB219" s="325">
        <f>SUM(BB214:BB218)</f>
        <v>0</v>
      </c>
      <c r="BC219" s="325">
        <f>SUM(BC214:BC218)</f>
        <v>0</v>
      </c>
      <c r="BD219" s="325">
        <f>SUM(BD214:BD218)</f>
        <v>0</v>
      </c>
      <c r="BE219" s="325">
        <f>SUM(BE214:BE218)</f>
        <v>0</v>
      </c>
    </row>
    <row r="220" spans="1:80">
      <c r="E220" s="261"/>
    </row>
    <row r="221" spans="1:80">
      <c r="E221" s="261"/>
    </row>
    <row r="222" spans="1:80">
      <c r="E222" s="261"/>
    </row>
    <row r="223" spans="1:80">
      <c r="E223" s="261"/>
    </row>
    <row r="224" spans="1:80">
      <c r="E224" s="261"/>
    </row>
    <row r="225" spans="5:5">
      <c r="E225" s="261"/>
    </row>
    <row r="226" spans="5:5">
      <c r="E226" s="261"/>
    </row>
    <row r="227" spans="5:5">
      <c r="E227" s="261"/>
    </row>
    <row r="228" spans="5:5">
      <c r="E228" s="261"/>
    </row>
    <row r="229" spans="5:5">
      <c r="E229" s="261"/>
    </row>
    <row r="230" spans="5:5">
      <c r="E230" s="261"/>
    </row>
    <row r="231" spans="5:5">
      <c r="E231" s="261"/>
    </row>
    <row r="232" spans="5:5">
      <c r="E232" s="261"/>
    </row>
    <row r="233" spans="5:5">
      <c r="E233" s="261"/>
    </row>
    <row r="234" spans="5:5">
      <c r="E234" s="261"/>
    </row>
    <row r="235" spans="5:5">
      <c r="E235" s="261"/>
    </row>
    <row r="236" spans="5:5">
      <c r="E236" s="261"/>
    </row>
    <row r="237" spans="5:5">
      <c r="E237" s="261"/>
    </row>
    <row r="238" spans="5:5">
      <c r="E238" s="261"/>
    </row>
    <row r="239" spans="5:5">
      <c r="E239" s="261"/>
    </row>
    <row r="240" spans="5:5">
      <c r="E240" s="261"/>
    </row>
    <row r="241" spans="1:7">
      <c r="E241" s="261"/>
    </row>
    <row r="242" spans="1:7">
      <c r="E242" s="261"/>
    </row>
    <row r="243" spans="1:7">
      <c r="A243" s="315"/>
      <c r="B243" s="315"/>
      <c r="C243" s="315"/>
      <c r="D243" s="315"/>
      <c r="E243" s="315"/>
      <c r="F243" s="315"/>
      <c r="G243" s="315"/>
    </row>
    <row r="244" spans="1:7">
      <c r="A244" s="315"/>
      <c r="B244" s="315"/>
      <c r="C244" s="315"/>
      <c r="D244" s="315"/>
      <c r="E244" s="315"/>
      <c r="F244" s="315"/>
      <c r="G244" s="315"/>
    </row>
    <row r="245" spans="1:7">
      <c r="A245" s="315"/>
      <c r="B245" s="315"/>
      <c r="C245" s="315"/>
      <c r="D245" s="315"/>
      <c r="E245" s="315"/>
      <c r="F245" s="315"/>
      <c r="G245" s="315"/>
    </row>
    <row r="246" spans="1:7">
      <c r="A246" s="315"/>
      <c r="B246" s="315"/>
      <c r="C246" s="315"/>
      <c r="D246" s="315"/>
      <c r="E246" s="315"/>
      <c r="F246" s="315"/>
      <c r="G246" s="315"/>
    </row>
    <row r="247" spans="1:7">
      <c r="E247" s="261"/>
    </row>
    <row r="248" spans="1:7">
      <c r="E248" s="261"/>
    </row>
    <row r="249" spans="1:7">
      <c r="E249" s="261"/>
    </row>
    <row r="250" spans="1:7">
      <c r="E250" s="261"/>
    </row>
    <row r="251" spans="1:7">
      <c r="E251" s="261"/>
    </row>
    <row r="252" spans="1:7">
      <c r="E252" s="261"/>
    </row>
    <row r="253" spans="1:7">
      <c r="E253" s="261"/>
    </row>
    <row r="254" spans="1:7">
      <c r="E254" s="261"/>
    </row>
    <row r="255" spans="1:7">
      <c r="E255" s="261"/>
    </row>
    <row r="256" spans="1:7">
      <c r="E256" s="261"/>
    </row>
    <row r="257" spans="5:5">
      <c r="E257" s="261"/>
    </row>
    <row r="258" spans="5:5">
      <c r="E258" s="261"/>
    </row>
    <row r="259" spans="5:5">
      <c r="E259" s="261"/>
    </row>
    <row r="260" spans="5:5">
      <c r="E260" s="261"/>
    </row>
    <row r="261" spans="5:5">
      <c r="E261" s="261"/>
    </row>
    <row r="262" spans="5:5">
      <c r="E262" s="261"/>
    </row>
    <row r="263" spans="5:5">
      <c r="E263" s="261"/>
    </row>
    <row r="264" spans="5:5">
      <c r="E264" s="261"/>
    </row>
    <row r="265" spans="5:5">
      <c r="E265" s="261"/>
    </row>
    <row r="266" spans="5:5">
      <c r="E266" s="261"/>
    </row>
    <row r="267" spans="5:5">
      <c r="E267" s="261"/>
    </row>
    <row r="268" spans="5:5">
      <c r="E268" s="261"/>
    </row>
    <row r="269" spans="5:5">
      <c r="E269" s="261"/>
    </row>
    <row r="270" spans="5:5">
      <c r="E270" s="261"/>
    </row>
    <row r="271" spans="5:5">
      <c r="E271" s="261"/>
    </row>
    <row r="272" spans="5:5">
      <c r="E272" s="261"/>
    </row>
    <row r="273" spans="1:7">
      <c r="E273" s="261"/>
    </row>
    <row r="274" spans="1:7">
      <c r="E274" s="261"/>
    </row>
    <row r="275" spans="1:7">
      <c r="E275" s="261"/>
    </row>
    <row r="276" spans="1:7">
      <c r="E276" s="261"/>
    </row>
    <row r="277" spans="1:7">
      <c r="E277" s="261"/>
    </row>
    <row r="278" spans="1:7">
      <c r="A278" s="326"/>
      <c r="B278" s="326"/>
    </row>
    <row r="279" spans="1:7">
      <c r="A279" s="315"/>
      <c r="B279" s="315"/>
      <c r="C279" s="327"/>
      <c r="D279" s="327"/>
      <c r="E279" s="328"/>
      <c r="F279" s="327"/>
      <c r="G279" s="329"/>
    </row>
    <row r="280" spans="1:7">
      <c r="A280" s="330"/>
      <c r="B280" s="330"/>
      <c r="C280" s="315"/>
      <c r="D280" s="315"/>
      <c r="E280" s="331"/>
      <c r="F280" s="315"/>
      <c r="G280" s="315"/>
    </row>
    <row r="281" spans="1:7">
      <c r="A281" s="315"/>
      <c r="B281" s="315"/>
      <c r="C281" s="315"/>
      <c r="D281" s="315"/>
      <c r="E281" s="331"/>
      <c r="F281" s="315"/>
      <c r="G281" s="315"/>
    </row>
    <row r="282" spans="1:7">
      <c r="A282" s="315"/>
      <c r="B282" s="315"/>
      <c r="C282" s="315"/>
      <c r="D282" s="315"/>
      <c r="E282" s="331"/>
      <c r="F282" s="315"/>
      <c r="G282" s="315"/>
    </row>
    <row r="283" spans="1:7">
      <c r="A283" s="315"/>
      <c r="B283" s="315"/>
      <c r="C283" s="315"/>
      <c r="D283" s="315"/>
      <c r="E283" s="331"/>
      <c r="F283" s="315"/>
      <c r="G283" s="315"/>
    </row>
    <row r="284" spans="1:7">
      <c r="A284" s="315"/>
      <c r="B284" s="315"/>
      <c r="C284" s="315"/>
      <c r="D284" s="315"/>
      <c r="E284" s="331"/>
      <c r="F284" s="315"/>
      <c r="G284" s="315"/>
    </row>
    <row r="285" spans="1:7">
      <c r="A285" s="315"/>
      <c r="B285" s="315"/>
      <c r="C285" s="315"/>
      <c r="D285" s="315"/>
      <c r="E285" s="331"/>
      <c r="F285" s="315"/>
      <c r="G285" s="315"/>
    </row>
    <row r="286" spans="1:7">
      <c r="A286" s="315"/>
      <c r="B286" s="315"/>
      <c r="C286" s="315"/>
      <c r="D286" s="315"/>
      <c r="E286" s="331"/>
      <c r="F286" s="315"/>
      <c r="G286" s="315"/>
    </row>
    <row r="287" spans="1:7">
      <c r="A287" s="315"/>
      <c r="B287" s="315"/>
      <c r="C287" s="315"/>
      <c r="D287" s="315"/>
      <c r="E287" s="331"/>
      <c r="F287" s="315"/>
      <c r="G287" s="315"/>
    </row>
    <row r="288" spans="1:7">
      <c r="A288" s="315"/>
      <c r="B288" s="315"/>
      <c r="C288" s="315"/>
      <c r="D288" s="315"/>
      <c r="E288" s="331"/>
      <c r="F288" s="315"/>
      <c r="G288" s="315"/>
    </row>
    <row r="289" spans="1:7">
      <c r="A289" s="315"/>
      <c r="B289" s="315"/>
      <c r="C289" s="315"/>
      <c r="D289" s="315"/>
      <c r="E289" s="331"/>
      <c r="F289" s="315"/>
      <c r="G289" s="315"/>
    </row>
    <row r="290" spans="1:7">
      <c r="A290" s="315"/>
      <c r="B290" s="315"/>
      <c r="C290" s="315"/>
      <c r="D290" s="315"/>
      <c r="E290" s="331"/>
      <c r="F290" s="315"/>
      <c r="G290" s="315"/>
    </row>
    <row r="291" spans="1:7">
      <c r="A291" s="315"/>
      <c r="B291" s="315"/>
      <c r="C291" s="315"/>
      <c r="D291" s="315"/>
      <c r="E291" s="331"/>
      <c r="F291" s="315"/>
      <c r="G291" s="315"/>
    </row>
    <row r="292" spans="1:7">
      <c r="A292" s="315"/>
      <c r="B292" s="315"/>
      <c r="C292" s="315"/>
      <c r="D292" s="315"/>
      <c r="E292" s="331"/>
      <c r="F292" s="315"/>
      <c r="G292" s="315"/>
    </row>
  </sheetData>
  <mergeCells count="101">
    <mergeCell ref="C212:G212"/>
    <mergeCell ref="C217:G217"/>
    <mergeCell ref="C202:G202"/>
    <mergeCell ref="C194:G194"/>
    <mergeCell ref="C196:G196"/>
    <mergeCell ref="C197:G197"/>
    <mergeCell ref="C198:D198"/>
    <mergeCell ref="C183:D183"/>
    <mergeCell ref="C187:G187"/>
    <mergeCell ref="C170:G170"/>
    <mergeCell ref="C174:G174"/>
    <mergeCell ref="C176:D176"/>
    <mergeCell ref="C178:G178"/>
    <mergeCell ref="C179:D179"/>
    <mergeCell ref="C181:D181"/>
    <mergeCell ref="C161:G161"/>
    <mergeCell ref="C165:D165"/>
    <mergeCell ref="C166:D166"/>
    <mergeCell ref="C152:D152"/>
    <mergeCell ref="C155:D155"/>
    <mergeCell ref="C157:G157"/>
    <mergeCell ref="C144:D144"/>
    <mergeCell ref="C148:G148"/>
    <mergeCell ref="C135:G135"/>
    <mergeCell ref="C136:D136"/>
    <mergeCell ref="C140:G140"/>
    <mergeCell ref="C122:G122"/>
    <mergeCell ref="C123:D123"/>
    <mergeCell ref="C125:D125"/>
    <mergeCell ref="C127:G127"/>
    <mergeCell ref="C128:D128"/>
    <mergeCell ref="C130:G130"/>
    <mergeCell ref="C131:D131"/>
    <mergeCell ref="C118:G118"/>
    <mergeCell ref="C98:D98"/>
    <mergeCell ref="C99:D99"/>
    <mergeCell ref="C104:D104"/>
    <mergeCell ref="C107:G107"/>
    <mergeCell ref="C109:D109"/>
    <mergeCell ref="C111:D111"/>
    <mergeCell ref="C86:D86"/>
    <mergeCell ref="C87:D87"/>
    <mergeCell ref="C88:D88"/>
    <mergeCell ref="C89:D89"/>
    <mergeCell ref="C94:D94"/>
    <mergeCell ref="C95:D95"/>
    <mergeCell ref="C96:D96"/>
    <mergeCell ref="C97:D97"/>
    <mergeCell ref="C74:G74"/>
    <mergeCell ref="C75:D75"/>
    <mergeCell ref="C79:D79"/>
    <mergeCell ref="C80:D80"/>
    <mergeCell ref="C82:D82"/>
    <mergeCell ref="C83:D83"/>
    <mergeCell ref="C84:D84"/>
    <mergeCell ref="C85:D85"/>
    <mergeCell ref="C66:D66"/>
    <mergeCell ref="C67:D67"/>
    <mergeCell ref="C68:D68"/>
    <mergeCell ref="C69:D69"/>
    <mergeCell ref="C70:D70"/>
    <mergeCell ref="C71:D71"/>
    <mergeCell ref="C58:D58"/>
    <mergeCell ref="C59:D59"/>
    <mergeCell ref="C60:D60"/>
    <mergeCell ref="C61:D61"/>
    <mergeCell ref="C64:D64"/>
    <mergeCell ref="C65:D65"/>
    <mergeCell ref="C52:G52"/>
    <mergeCell ref="C53:G53"/>
    <mergeCell ref="C54:D54"/>
    <mergeCell ref="C55:D55"/>
    <mergeCell ref="C56:D56"/>
    <mergeCell ref="C57:D57"/>
    <mergeCell ref="C45:D45"/>
    <mergeCell ref="C46:D46"/>
    <mergeCell ref="C47:D47"/>
    <mergeCell ref="C48:D48"/>
    <mergeCell ref="C50:G50"/>
    <mergeCell ref="C51:G51"/>
    <mergeCell ref="C35:G35"/>
    <mergeCell ref="C36:D36"/>
    <mergeCell ref="C38:G38"/>
    <mergeCell ref="C39:D39"/>
    <mergeCell ref="C41:D41"/>
    <mergeCell ref="C42:D42"/>
    <mergeCell ref="C43:D43"/>
    <mergeCell ref="C44:D44"/>
    <mergeCell ref="C21:G21"/>
    <mergeCell ref="C22:D22"/>
    <mergeCell ref="C24:G24"/>
    <mergeCell ref="C28:D28"/>
    <mergeCell ref="C30:D30"/>
    <mergeCell ref="A1:G1"/>
    <mergeCell ref="A3:B3"/>
    <mergeCell ref="A4:B4"/>
    <mergeCell ref="E4:G4"/>
    <mergeCell ref="C11:G11"/>
    <mergeCell ref="C13:G13"/>
    <mergeCell ref="C15:D15"/>
    <mergeCell ref="C20:G20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List23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100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102</v>
      </c>
      <c r="D2" s="105" t="s">
        <v>458</v>
      </c>
      <c r="E2" s="106"/>
      <c r="F2" s="107" t="s">
        <v>33</v>
      </c>
      <c r="G2" s="108"/>
    </row>
    <row r="3" spans="1:57" ht="3" hidden="1" customHeight="1">
      <c r="A3" s="109"/>
      <c r="B3" s="110"/>
      <c r="C3" s="111"/>
      <c r="D3" s="111"/>
      <c r="E3" s="112"/>
      <c r="F3" s="113"/>
      <c r="G3" s="114"/>
    </row>
    <row r="4" spans="1:57" ht="12" customHeight="1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>
      <c r="A5" s="117" t="s">
        <v>457</v>
      </c>
      <c r="B5" s="118"/>
      <c r="C5" s="119" t="s">
        <v>458</v>
      </c>
      <c r="D5" s="120"/>
      <c r="E5" s="118"/>
      <c r="F5" s="113" t="s">
        <v>36</v>
      </c>
      <c r="G5" s="114"/>
    </row>
    <row r="6" spans="1:57" ht="12.95" customHeight="1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>
      <c r="A7" s="124" t="s">
        <v>102</v>
      </c>
      <c r="B7" s="125"/>
      <c r="C7" s="126" t="s">
        <v>103</v>
      </c>
      <c r="D7" s="127"/>
      <c r="E7" s="127"/>
      <c r="F7" s="128" t="s">
        <v>39</v>
      </c>
      <c r="G7" s="122">
        <f>IF(G6=0,,ROUND((F30+F32)/G6,1))</f>
        <v>0</v>
      </c>
    </row>
    <row r="8" spans="1:57">
      <c r="A8" s="129" t="s">
        <v>40</v>
      </c>
      <c r="B8" s="113"/>
      <c r="C8" s="130" t="s">
        <v>166</v>
      </c>
      <c r="D8" s="130"/>
      <c r="E8" s="131"/>
      <c r="F8" s="132" t="s">
        <v>41</v>
      </c>
      <c r="G8" s="133"/>
      <c r="H8" s="134"/>
      <c r="I8" s="135"/>
    </row>
    <row r="9" spans="1:57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>
      <c r="A10" s="129" t="s">
        <v>43</v>
      </c>
      <c r="B10" s="113"/>
      <c r="C10" s="130" t="s">
        <v>165</v>
      </c>
      <c r="D10" s="130"/>
      <c r="E10" s="130"/>
      <c r="F10" s="138"/>
      <c r="G10" s="139"/>
      <c r="H10" s="140"/>
    </row>
    <row r="11" spans="1:57" ht="13.5" customHeight="1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>
      <c r="A15" s="157"/>
      <c r="B15" s="158" t="s">
        <v>51</v>
      </c>
      <c r="C15" s="159">
        <f>'SO 02 42-2019 Rek'!E29</f>
        <v>0</v>
      </c>
      <c r="D15" s="160" t="str">
        <f>'SO 02 42-2019 Rek'!A34</f>
        <v>Ztížené výrobní podmínky</v>
      </c>
      <c r="E15" s="161"/>
      <c r="F15" s="162"/>
      <c r="G15" s="159">
        <f>'SO 02 42-2019 Rek'!I34</f>
        <v>0</v>
      </c>
    </row>
    <row r="16" spans="1:57" ht="15.95" customHeight="1">
      <c r="A16" s="157" t="s">
        <v>52</v>
      </c>
      <c r="B16" s="158" t="s">
        <v>53</v>
      </c>
      <c r="C16" s="159">
        <f>'SO 02 42-2019 Rek'!F29</f>
        <v>0</v>
      </c>
      <c r="D16" s="109" t="str">
        <f>'SO 02 42-2019 Rek'!A35</f>
        <v>Oborová přirážka</v>
      </c>
      <c r="E16" s="163"/>
      <c r="F16" s="164"/>
      <c r="G16" s="159">
        <f>'SO 02 42-2019 Rek'!I35</f>
        <v>0</v>
      </c>
    </row>
    <row r="17" spans="1:7" ht="15.95" customHeight="1">
      <c r="A17" s="157" t="s">
        <v>54</v>
      </c>
      <c r="B17" s="158" t="s">
        <v>55</v>
      </c>
      <c r="C17" s="159">
        <f>'SO 02 42-2019 Rek'!H29</f>
        <v>0</v>
      </c>
      <c r="D17" s="109" t="str">
        <f>'SO 02 42-2019 Rek'!A36</f>
        <v>Přesun stavebních kapacit</v>
      </c>
      <c r="E17" s="163"/>
      <c r="F17" s="164"/>
      <c r="G17" s="159">
        <f>'SO 02 42-2019 Rek'!I36</f>
        <v>0</v>
      </c>
    </row>
    <row r="18" spans="1:7" ht="15.95" customHeight="1">
      <c r="A18" s="165" t="s">
        <v>56</v>
      </c>
      <c r="B18" s="166" t="s">
        <v>57</v>
      </c>
      <c r="C18" s="159">
        <f>'SO 02 42-2019 Rek'!G29</f>
        <v>0</v>
      </c>
      <c r="D18" s="109" t="str">
        <f>'SO 02 42-2019 Rek'!A37</f>
        <v>Mimostaveništní doprava</v>
      </c>
      <c r="E18" s="163"/>
      <c r="F18" s="164"/>
      <c r="G18" s="159">
        <f>'SO 02 42-2019 Rek'!I37</f>
        <v>0</v>
      </c>
    </row>
    <row r="19" spans="1:7" ht="15.95" customHeight="1">
      <c r="A19" s="167" t="s">
        <v>58</v>
      </c>
      <c r="B19" s="158"/>
      <c r="C19" s="159">
        <f>SUM(C15:C18)</f>
        <v>0</v>
      </c>
      <c r="D19" s="109" t="str">
        <f>'SO 02 42-2019 Rek'!A38</f>
        <v>Zařízení staveniště</v>
      </c>
      <c r="E19" s="163"/>
      <c r="F19" s="164"/>
      <c r="G19" s="159">
        <f>'SO 02 42-2019 Rek'!I38</f>
        <v>0</v>
      </c>
    </row>
    <row r="20" spans="1:7" ht="15.95" customHeight="1">
      <c r="A20" s="167"/>
      <c r="B20" s="158"/>
      <c r="C20" s="159"/>
      <c r="D20" s="109" t="str">
        <f>'SO 02 42-2019 Rek'!A39</f>
        <v>Provoz investora</v>
      </c>
      <c r="E20" s="163"/>
      <c r="F20" s="164"/>
      <c r="G20" s="159">
        <f>'SO 02 42-2019 Rek'!I39</f>
        <v>0</v>
      </c>
    </row>
    <row r="21" spans="1:7" ht="15.95" customHeight="1">
      <c r="A21" s="167" t="s">
        <v>29</v>
      </c>
      <c r="B21" s="158"/>
      <c r="C21" s="159">
        <f>'SO 02 42-2019 Rek'!I29</f>
        <v>0</v>
      </c>
      <c r="D21" s="109" t="str">
        <f>'SO 02 42-2019 Rek'!A40</f>
        <v>Kompletační činnost (IČD)</v>
      </c>
      <c r="E21" s="163"/>
      <c r="F21" s="164"/>
      <c r="G21" s="159">
        <f>'SO 02 42-2019 Rek'!I40</f>
        <v>0</v>
      </c>
    </row>
    <row r="22" spans="1:7" ht="15.95" customHeight="1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'SO 02 42-2019 Rek'!H42</f>
        <v>0</v>
      </c>
    </row>
    <row r="24" spans="1:7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>
      <c r="A27" s="168"/>
      <c r="B27" s="184"/>
      <c r="C27" s="180"/>
      <c r="D27" s="137"/>
      <c r="F27" s="181"/>
      <c r="G27" s="182"/>
    </row>
    <row r="28" spans="1:7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>
      <c r="A29" s="168"/>
      <c r="B29" s="137"/>
      <c r="C29" s="186"/>
      <c r="D29" s="187"/>
      <c r="E29" s="186"/>
      <c r="F29" s="137"/>
      <c r="G29" s="182"/>
    </row>
    <row r="30" spans="1:7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List33"/>
  <dimension ref="A1:BE93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05" t="s">
        <v>2</v>
      </c>
      <c r="B1" s="206"/>
      <c r="C1" s="207" t="s">
        <v>104</v>
      </c>
      <c r="D1" s="208"/>
      <c r="E1" s="209"/>
      <c r="F1" s="208"/>
      <c r="G1" s="210" t="s">
        <v>75</v>
      </c>
      <c r="H1" s="211" t="s">
        <v>102</v>
      </c>
      <c r="I1" s="212"/>
    </row>
    <row r="2" spans="1:9" ht="13.5" thickBot="1">
      <c r="A2" s="213" t="s">
        <v>76</v>
      </c>
      <c r="B2" s="214"/>
      <c r="C2" s="215" t="s">
        <v>459</v>
      </c>
      <c r="D2" s="216"/>
      <c r="E2" s="217"/>
      <c r="F2" s="216"/>
      <c r="G2" s="218" t="s">
        <v>458</v>
      </c>
      <c r="H2" s="219"/>
      <c r="I2" s="220"/>
    </row>
    <row r="3" spans="1:9" ht="13.5" thickTop="1">
      <c r="F3" s="137"/>
    </row>
    <row r="4" spans="1:9" ht="19.5" customHeight="1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9" ht="13.5" thickBot="1"/>
    <row r="6" spans="1:9" s="137" customFormat="1" ht="13.5" thickBot="1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9" s="137" customFormat="1">
      <c r="A7" s="332" t="str">
        <f>'SO 02 42-2019 Pol'!B7</f>
        <v>11</v>
      </c>
      <c r="B7" s="70" t="str">
        <f>'SO 02 42-2019 Pol'!C7</f>
        <v>Přípravné a přidružené práce</v>
      </c>
      <c r="D7" s="230"/>
      <c r="E7" s="333">
        <f>'SO 02 42-2019 Pol'!BA25</f>
        <v>0</v>
      </c>
      <c r="F7" s="334">
        <f>'SO 02 42-2019 Pol'!BB25</f>
        <v>0</v>
      </c>
      <c r="G7" s="334">
        <f>'SO 02 42-2019 Pol'!BC25</f>
        <v>0</v>
      </c>
      <c r="H7" s="334">
        <f>'SO 02 42-2019 Pol'!BD25</f>
        <v>0</v>
      </c>
      <c r="I7" s="335">
        <f>'SO 02 42-2019 Pol'!BE25</f>
        <v>0</v>
      </c>
    </row>
    <row r="8" spans="1:9" s="137" customFormat="1">
      <c r="A8" s="332" t="str">
        <f>'SO 02 42-2019 Pol'!B26</f>
        <v>12</v>
      </c>
      <c r="B8" s="70" t="str">
        <f>'SO 02 42-2019 Pol'!C26</f>
        <v>Odkopávky a prokopávky</v>
      </c>
      <c r="D8" s="230"/>
      <c r="E8" s="333">
        <f>'SO 02 42-2019 Pol'!BA32</f>
        <v>0</v>
      </c>
      <c r="F8" s="334">
        <f>'SO 02 42-2019 Pol'!BB32</f>
        <v>0</v>
      </c>
      <c r="G8" s="334">
        <f>'SO 02 42-2019 Pol'!BC32</f>
        <v>0</v>
      </c>
      <c r="H8" s="334">
        <f>'SO 02 42-2019 Pol'!BD32</f>
        <v>0</v>
      </c>
      <c r="I8" s="335">
        <f>'SO 02 42-2019 Pol'!BE32</f>
        <v>0</v>
      </c>
    </row>
    <row r="9" spans="1:9" s="137" customFormat="1">
      <c r="A9" s="332" t="str">
        <f>'SO 02 42-2019 Pol'!B33</f>
        <v>13</v>
      </c>
      <c r="B9" s="70" t="str">
        <f>'SO 02 42-2019 Pol'!C33</f>
        <v>Hloubené vykopávky</v>
      </c>
      <c r="D9" s="230"/>
      <c r="E9" s="333">
        <f>'SO 02 42-2019 Pol'!BA76</f>
        <v>0</v>
      </c>
      <c r="F9" s="334">
        <f>'SO 02 42-2019 Pol'!BB76</f>
        <v>0</v>
      </c>
      <c r="G9" s="334">
        <f>'SO 02 42-2019 Pol'!BC76</f>
        <v>0</v>
      </c>
      <c r="H9" s="334">
        <f>'SO 02 42-2019 Pol'!BD76</f>
        <v>0</v>
      </c>
      <c r="I9" s="335">
        <f>'SO 02 42-2019 Pol'!BE76</f>
        <v>0</v>
      </c>
    </row>
    <row r="10" spans="1:9" s="137" customFormat="1">
      <c r="A10" s="332" t="str">
        <f>'SO 02 42-2019 Pol'!B77</f>
        <v>16</v>
      </c>
      <c r="B10" s="70" t="str">
        <f>'SO 02 42-2019 Pol'!C77</f>
        <v>Přemístění výkopku</v>
      </c>
      <c r="D10" s="230"/>
      <c r="E10" s="333">
        <f>'SO 02 42-2019 Pol'!BA90</f>
        <v>0</v>
      </c>
      <c r="F10" s="334">
        <f>'SO 02 42-2019 Pol'!BB90</f>
        <v>0</v>
      </c>
      <c r="G10" s="334">
        <f>'SO 02 42-2019 Pol'!BC90</f>
        <v>0</v>
      </c>
      <c r="H10" s="334">
        <f>'SO 02 42-2019 Pol'!BD90</f>
        <v>0</v>
      </c>
      <c r="I10" s="335">
        <f>'SO 02 42-2019 Pol'!BE90</f>
        <v>0</v>
      </c>
    </row>
    <row r="11" spans="1:9" s="137" customFormat="1">
      <c r="A11" s="332" t="str">
        <f>'SO 02 42-2019 Pol'!B91</f>
        <v>17</v>
      </c>
      <c r="B11" s="70" t="str">
        <f>'SO 02 42-2019 Pol'!C91</f>
        <v>Konstrukce ze zemin</v>
      </c>
      <c r="D11" s="230"/>
      <c r="E11" s="333">
        <f>'SO 02 42-2019 Pol'!BA100</f>
        <v>0</v>
      </c>
      <c r="F11" s="334">
        <f>'SO 02 42-2019 Pol'!BB100</f>
        <v>0</v>
      </c>
      <c r="G11" s="334">
        <f>'SO 02 42-2019 Pol'!BC100</f>
        <v>0</v>
      </c>
      <c r="H11" s="334">
        <f>'SO 02 42-2019 Pol'!BD100</f>
        <v>0</v>
      </c>
      <c r="I11" s="335">
        <f>'SO 02 42-2019 Pol'!BE100</f>
        <v>0</v>
      </c>
    </row>
    <row r="12" spans="1:9" s="137" customFormat="1">
      <c r="A12" s="332" t="str">
        <f>'SO 02 42-2019 Pol'!B101</f>
        <v>18</v>
      </c>
      <c r="B12" s="70" t="str">
        <f>'SO 02 42-2019 Pol'!C101</f>
        <v>Povrchové úpravy terénu</v>
      </c>
      <c r="D12" s="230"/>
      <c r="E12" s="333">
        <f>'SO 02 42-2019 Pol'!BA113</f>
        <v>0</v>
      </c>
      <c r="F12" s="334">
        <f>'SO 02 42-2019 Pol'!BB113</f>
        <v>0</v>
      </c>
      <c r="G12" s="334">
        <f>'SO 02 42-2019 Pol'!BC113</f>
        <v>0</v>
      </c>
      <c r="H12" s="334">
        <f>'SO 02 42-2019 Pol'!BD113</f>
        <v>0</v>
      </c>
      <c r="I12" s="335">
        <f>'SO 02 42-2019 Pol'!BE113</f>
        <v>0</v>
      </c>
    </row>
    <row r="13" spans="1:9" s="137" customFormat="1">
      <c r="A13" s="332" t="str">
        <f>'SO 02 42-2019 Pol'!B114</f>
        <v>19</v>
      </c>
      <c r="B13" s="70" t="str">
        <f>'SO 02 42-2019 Pol'!C114</f>
        <v>Hloubení pro podzemní stěny a doly</v>
      </c>
      <c r="D13" s="230"/>
      <c r="E13" s="333">
        <f>'SO 02 42-2019 Pol'!BA116</f>
        <v>0</v>
      </c>
      <c r="F13" s="334">
        <f>'SO 02 42-2019 Pol'!BB116</f>
        <v>0</v>
      </c>
      <c r="G13" s="334">
        <f>'SO 02 42-2019 Pol'!BC116</f>
        <v>0</v>
      </c>
      <c r="H13" s="334">
        <f>'SO 02 42-2019 Pol'!BD116</f>
        <v>0</v>
      </c>
      <c r="I13" s="335">
        <f>'SO 02 42-2019 Pol'!BE116</f>
        <v>0</v>
      </c>
    </row>
    <row r="14" spans="1:9" s="137" customFormat="1">
      <c r="A14" s="332" t="str">
        <f>'SO 02 42-2019 Pol'!B117</f>
        <v>21</v>
      </c>
      <c r="B14" s="70" t="str">
        <f>'SO 02 42-2019 Pol'!C117</f>
        <v>Úprava podloží a základ.spáry</v>
      </c>
      <c r="D14" s="230"/>
      <c r="E14" s="333">
        <f>'SO 02 42-2019 Pol'!BA120</f>
        <v>0</v>
      </c>
      <c r="F14" s="334">
        <f>'SO 02 42-2019 Pol'!BB120</f>
        <v>0</v>
      </c>
      <c r="G14" s="334">
        <f>'SO 02 42-2019 Pol'!BC120</f>
        <v>0</v>
      </c>
      <c r="H14" s="334">
        <f>'SO 02 42-2019 Pol'!BD120</f>
        <v>0</v>
      </c>
      <c r="I14" s="335">
        <f>'SO 02 42-2019 Pol'!BE120</f>
        <v>0</v>
      </c>
    </row>
    <row r="15" spans="1:9" s="137" customFormat="1">
      <c r="A15" s="332" t="str">
        <f>'SO 02 42-2019 Pol'!B121</f>
        <v>27</v>
      </c>
      <c r="B15" s="70" t="str">
        <f>'SO 02 42-2019 Pol'!C121</f>
        <v>Základy</v>
      </c>
      <c r="D15" s="230"/>
      <c r="E15" s="333">
        <f>'SO 02 42-2019 Pol'!BA133</f>
        <v>0</v>
      </c>
      <c r="F15" s="334">
        <f>'SO 02 42-2019 Pol'!BB133</f>
        <v>0</v>
      </c>
      <c r="G15" s="334">
        <f>'SO 02 42-2019 Pol'!BC133</f>
        <v>0</v>
      </c>
      <c r="H15" s="334">
        <f>'SO 02 42-2019 Pol'!BD133</f>
        <v>0</v>
      </c>
      <c r="I15" s="335">
        <f>'SO 02 42-2019 Pol'!BE133</f>
        <v>0</v>
      </c>
    </row>
    <row r="16" spans="1:9" s="137" customFormat="1">
      <c r="A16" s="332" t="str">
        <f>'SO 02 42-2019 Pol'!B134</f>
        <v>31</v>
      </c>
      <c r="B16" s="70" t="str">
        <f>'SO 02 42-2019 Pol'!C134</f>
        <v>Zdi podpěrné a volné</v>
      </c>
      <c r="D16" s="230"/>
      <c r="E16" s="333">
        <f>'SO 02 42-2019 Pol'!BA138</f>
        <v>0</v>
      </c>
      <c r="F16" s="334">
        <f>'SO 02 42-2019 Pol'!BB138</f>
        <v>0</v>
      </c>
      <c r="G16" s="334">
        <f>'SO 02 42-2019 Pol'!BC138</f>
        <v>0</v>
      </c>
      <c r="H16" s="334">
        <f>'SO 02 42-2019 Pol'!BD138</f>
        <v>0</v>
      </c>
      <c r="I16" s="335">
        <f>'SO 02 42-2019 Pol'!BE138</f>
        <v>0</v>
      </c>
    </row>
    <row r="17" spans="1:57" s="137" customFormat="1">
      <c r="A17" s="332" t="str">
        <f>'SO 02 42-2019 Pol'!B139</f>
        <v>56</v>
      </c>
      <c r="B17" s="70" t="str">
        <f>'SO 02 42-2019 Pol'!C139</f>
        <v>Podkladní vrstvy komunikací a zpevněných ploch</v>
      </c>
      <c r="D17" s="230"/>
      <c r="E17" s="333">
        <f>'SO 02 42-2019 Pol'!BA142</f>
        <v>0</v>
      </c>
      <c r="F17" s="334">
        <f>'SO 02 42-2019 Pol'!BB142</f>
        <v>0</v>
      </c>
      <c r="G17" s="334">
        <f>'SO 02 42-2019 Pol'!BC142</f>
        <v>0</v>
      </c>
      <c r="H17" s="334">
        <f>'SO 02 42-2019 Pol'!BD142</f>
        <v>0</v>
      </c>
      <c r="I17" s="335">
        <f>'SO 02 42-2019 Pol'!BE142</f>
        <v>0</v>
      </c>
    </row>
    <row r="18" spans="1:57" s="137" customFormat="1">
      <c r="A18" s="332" t="str">
        <f>'SO 02 42-2019 Pol'!B143</f>
        <v>59</v>
      </c>
      <c r="B18" s="70" t="str">
        <f>'SO 02 42-2019 Pol'!C143</f>
        <v>Dlažby a předlažby komunikací</v>
      </c>
      <c r="D18" s="230"/>
      <c r="E18" s="333">
        <f>'SO 02 42-2019 Pol'!BA152</f>
        <v>0</v>
      </c>
      <c r="F18" s="334">
        <f>'SO 02 42-2019 Pol'!BB152</f>
        <v>0</v>
      </c>
      <c r="G18" s="334">
        <f>'SO 02 42-2019 Pol'!BC152</f>
        <v>0</v>
      </c>
      <c r="H18" s="334">
        <f>'SO 02 42-2019 Pol'!BD152</f>
        <v>0</v>
      </c>
      <c r="I18" s="335">
        <f>'SO 02 42-2019 Pol'!BE152</f>
        <v>0</v>
      </c>
    </row>
    <row r="19" spans="1:57" s="137" customFormat="1">
      <c r="A19" s="332" t="str">
        <f>'SO 02 42-2019 Pol'!B153</f>
        <v>61</v>
      </c>
      <c r="B19" s="70" t="str">
        <f>'SO 02 42-2019 Pol'!C153</f>
        <v>Upravy povrchů vnitřní</v>
      </c>
      <c r="D19" s="230"/>
      <c r="E19" s="333">
        <f>'SO 02 42-2019 Pol'!BA156</f>
        <v>0</v>
      </c>
      <c r="F19" s="334">
        <f>'SO 02 42-2019 Pol'!BB156</f>
        <v>0</v>
      </c>
      <c r="G19" s="334">
        <f>'SO 02 42-2019 Pol'!BC156</f>
        <v>0</v>
      </c>
      <c r="H19" s="334">
        <f>'SO 02 42-2019 Pol'!BD156</f>
        <v>0</v>
      </c>
      <c r="I19" s="335">
        <f>'SO 02 42-2019 Pol'!BE156</f>
        <v>0</v>
      </c>
    </row>
    <row r="20" spans="1:57" s="137" customFormat="1">
      <c r="A20" s="332" t="str">
        <f>'SO 02 42-2019 Pol'!B157</f>
        <v>63</v>
      </c>
      <c r="B20" s="70" t="str">
        <f>'SO 02 42-2019 Pol'!C157</f>
        <v>Podlahy a podlahové konstrukce</v>
      </c>
      <c r="D20" s="230"/>
      <c r="E20" s="333">
        <f>'SO 02 42-2019 Pol'!BA161</f>
        <v>0</v>
      </c>
      <c r="F20" s="334">
        <f>'SO 02 42-2019 Pol'!BB161</f>
        <v>0</v>
      </c>
      <c r="G20" s="334">
        <f>'SO 02 42-2019 Pol'!BC161</f>
        <v>0</v>
      </c>
      <c r="H20" s="334">
        <f>'SO 02 42-2019 Pol'!BD161</f>
        <v>0</v>
      </c>
      <c r="I20" s="335">
        <f>'SO 02 42-2019 Pol'!BE161</f>
        <v>0</v>
      </c>
    </row>
    <row r="21" spans="1:57" s="137" customFormat="1">
      <c r="A21" s="332" t="str">
        <f>'SO 02 42-2019 Pol'!B162</f>
        <v>91</v>
      </c>
      <c r="B21" s="70" t="str">
        <f>'SO 02 42-2019 Pol'!C162</f>
        <v>Doplňující práce na komunikaci</v>
      </c>
      <c r="D21" s="230"/>
      <c r="E21" s="333">
        <f>'SO 02 42-2019 Pol'!BA174</f>
        <v>0</v>
      </c>
      <c r="F21" s="334">
        <f>'SO 02 42-2019 Pol'!BB174</f>
        <v>0</v>
      </c>
      <c r="G21" s="334">
        <f>'SO 02 42-2019 Pol'!BC174</f>
        <v>0</v>
      </c>
      <c r="H21" s="334">
        <f>'SO 02 42-2019 Pol'!BD174</f>
        <v>0</v>
      </c>
      <c r="I21" s="335">
        <f>'SO 02 42-2019 Pol'!BE174</f>
        <v>0</v>
      </c>
    </row>
    <row r="22" spans="1:57" s="137" customFormat="1">
      <c r="A22" s="332" t="str">
        <f>'SO 02 42-2019 Pol'!B175</f>
        <v>94</v>
      </c>
      <c r="B22" s="70" t="str">
        <f>'SO 02 42-2019 Pol'!C175</f>
        <v>Lešení a stavební výtahy</v>
      </c>
      <c r="D22" s="230"/>
      <c r="E22" s="333">
        <f>'SO 02 42-2019 Pol'!BA178</f>
        <v>0</v>
      </c>
      <c r="F22" s="334">
        <f>'SO 02 42-2019 Pol'!BB178</f>
        <v>0</v>
      </c>
      <c r="G22" s="334">
        <f>'SO 02 42-2019 Pol'!BC178</f>
        <v>0</v>
      </c>
      <c r="H22" s="334">
        <f>'SO 02 42-2019 Pol'!BD178</f>
        <v>0</v>
      </c>
      <c r="I22" s="335">
        <f>'SO 02 42-2019 Pol'!BE178</f>
        <v>0</v>
      </c>
    </row>
    <row r="23" spans="1:57" s="137" customFormat="1">
      <c r="A23" s="332" t="str">
        <f>'SO 02 42-2019 Pol'!B179</f>
        <v>95</v>
      </c>
      <c r="B23" s="70" t="str">
        <f>'SO 02 42-2019 Pol'!C179</f>
        <v>Dokončovací konstrukce na pozemních stavbách</v>
      </c>
      <c r="D23" s="230"/>
      <c r="E23" s="333">
        <f>'SO 02 42-2019 Pol'!BA181</f>
        <v>0</v>
      </c>
      <c r="F23" s="334">
        <f>'SO 02 42-2019 Pol'!BB181</f>
        <v>0</v>
      </c>
      <c r="G23" s="334">
        <f>'SO 02 42-2019 Pol'!BC181</f>
        <v>0</v>
      </c>
      <c r="H23" s="334">
        <f>'SO 02 42-2019 Pol'!BD181</f>
        <v>0</v>
      </c>
      <c r="I23" s="335">
        <f>'SO 02 42-2019 Pol'!BE181</f>
        <v>0</v>
      </c>
    </row>
    <row r="24" spans="1:57" s="137" customFormat="1">
      <c r="A24" s="332" t="str">
        <f>'SO 02 42-2019 Pol'!B182</f>
        <v>96</v>
      </c>
      <c r="B24" s="70" t="str">
        <f>'SO 02 42-2019 Pol'!C182</f>
        <v>Bourání konstrukcí</v>
      </c>
      <c r="D24" s="230"/>
      <c r="E24" s="333">
        <f>'SO 02 42-2019 Pol'!BA189</f>
        <v>0</v>
      </c>
      <c r="F24" s="334">
        <f>'SO 02 42-2019 Pol'!BB189</f>
        <v>0</v>
      </c>
      <c r="G24" s="334">
        <f>'SO 02 42-2019 Pol'!BC189</f>
        <v>0</v>
      </c>
      <c r="H24" s="334">
        <f>'SO 02 42-2019 Pol'!BD189</f>
        <v>0</v>
      </c>
      <c r="I24" s="335">
        <f>'SO 02 42-2019 Pol'!BE189</f>
        <v>0</v>
      </c>
    </row>
    <row r="25" spans="1:57" s="137" customFormat="1">
      <c r="A25" s="332" t="str">
        <f>'SO 02 42-2019 Pol'!B190</f>
        <v>97</v>
      </c>
      <c r="B25" s="70" t="str">
        <f>'SO 02 42-2019 Pol'!C190</f>
        <v>Prorážení otvorů</v>
      </c>
      <c r="D25" s="230"/>
      <c r="E25" s="333">
        <f>'SO 02 42-2019 Pol'!BA193</f>
        <v>0</v>
      </c>
      <c r="F25" s="334">
        <f>'SO 02 42-2019 Pol'!BB193</f>
        <v>0</v>
      </c>
      <c r="G25" s="334">
        <f>'SO 02 42-2019 Pol'!BC193</f>
        <v>0</v>
      </c>
      <c r="H25" s="334">
        <f>'SO 02 42-2019 Pol'!BD193</f>
        <v>0</v>
      </c>
      <c r="I25" s="335">
        <f>'SO 02 42-2019 Pol'!BE193</f>
        <v>0</v>
      </c>
    </row>
    <row r="26" spans="1:57" s="137" customFormat="1">
      <c r="A26" s="332" t="str">
        <f>'SO 02 42-2019 Pol'!B194</f>
        <v>99</v>
      </c>
      <c r="B26" s="70" t="str">
        <f>'SO 02 42-2019 Pol'!C194</f>
        <v>Staveništní přesun hmot</v>
      </c>
      <c r="D26" s="230"/>
      <c r="E26" s="333">
        <f>'SO 02 42-2019 Pol'!BA196</f>
        <v>0</v>
      </c>
      <c r="F26" s="334">
        <f>'SO 02 42-2019 Pol'!BB196</f>
        <v>0</v>
      </c>
      <c r="G26" s="334">
        <f>'SO 02 42-2019 Pol'!BC196</f>
        <v>0</v>
      </c>
      <c r="H26" s="334">
        <f>'SO 02 42-2019 Pol'!BD196</f>
        <v>0</v>
      </c>
      <c r="I26" s="335">
        <f>'SO 02 42-2019 Pol'!BE196</f>
        <v>0</v>
      </c>
    </row>
    <row r="27" spans="1:57" s="137" customFormat="1">
      <c r="A27" s="332" t="str">
        <f>'SO 02 42-2019 Pol'!B197</f>
        <v>792</v>
      </c>
      <c r="B27" s="70" t="str">
        <f>'SO 02 42-2019 Pol'!C197</f>
        <v>Mobiliář</v>
      </c>
      <c r="D27" s="230"/>
      <c r="E27" s="333">
        <f>'SO 02 42-2019 Pol'!BA199</f>
        <v>0</v>
      </c>
      <c r="F27" s="334">
        <f>'SO 02 42-2019 Pol'!BB199</f>
        <v>0</v>
      </c>
      <c r="G27" s="334">
        <f>'SO 02 42-2019 Pol'!BC199</f>
        <v>0</v>
      </c>
      <c r="H27" s="334">
        <f>'SO 02 42-2019 Pol'!BD199</f>
        <v>0</v>
      </c>
      <c r="I27" s="335">
        <f>'SO 02 42-2019 Pol'!BE199</f>
        <v>0</v>
      </c>
    </row>
    <row r="28" spans="1:57" s="137" customFormat="1" ht="13.5" thickBot="1">
      <c r="A28" s="332" t="str">
        <f>'SO 02 42-2019 Pol'!B200</f>
        <v>D96</v>
      </c>
      <c r="B28" s="70" t="str">
        <f>'SO 02 42-2019 Pol'!C200</f>
        <v>Přesuny suti a vybouraných hmot</v>
      </c>
      <c r="D28" s="230"/>
      <c r="E28" s="333">
        <f>'SO 02 42-2019 Pol'!BA205</f>
        <v>0</v>
      </c>
      <c r="F28" s="334">
        <f>'SO 02 42-2019 Pol'!BB205</f>
        <v>0</v>
      </c>
      <c r="G28" s="334">
        <f>'SO 02 42-2019 Pol'!BC205</f>
        <v>0</v>
      </c>
      <c r="H28" s="334">
        <f>'SO 02 42-2019 Pol'!BD205</f>
        <v>0</v>
      </c>
      <c r="I28" s="335">
        <f>'SO 02 42-2019 Pol'!BE205</f>
        <v>0</v>
      </c>
    </row>
    <row r="29" spans="1:57" s="14" customFormat="1" ht="13.5" thickBot="1">
      <c r="A29" s="231"/>
      <c r="B29" s="232" t="s">
        <v>79</v>
      </c>
      <c r="C29" s="232"/>
      <c r="D29" s="233"/>
      <c r="E29" s="234">
        <f>SUM(E7:E28)</f>
        <v>0</v>
      </c>
      <c r="F29" s="235">
        <f>SUM(F7:F28)</f>
        <v>0</v>
      </c>
      <c r="G29" s="235">
        <f>SUM(G7:G28)</f>
        <v>0</v>
      </c>
      <c r="H29" s="235">
        <f>SUM(H7:H28)</f>
        <v>0</v>
      </c>
      <c r="I29" s="236">
        <f>SUM(I7:I28)</f>
        <v>0</v>
      </c>
    </row>
    <row r="30" spans="1:57">
      <c r="A30" s="137"/>
      <c r="B30" s="137"/>
      <c r="C30" s="137"/>
      <c r="D30" s="137"/>
      <c r="E30" s="137"/>
      <c r="F30" s="137"/>
      <c r="G30" s="137"/>
      <c r="H30" s="137"/>
      <c r="I30" s="137"/>
    </row>
    <row r="31" spans="1:57" ht="19.5" customHeight="1">
      <c r="A31" s="222" t="s">
        <v>80</v>
      </c>
      <c r="B31" s="222"/>
      <c r="C31" s="222"/>
      <c r="D31" s="222"/>
      <c r="E31" s="222"/>
      <c r="F31" s="222"/>
      <c r="G31" s="237"/>
      <c r="H31" s="222"/>
      <c r="I31" s="222"/>
      <c r="BA31" s="143"/>
      <c r="BB31" s="143"/>
      <c r="BC31" s="143"/>
      <c r="BD31" s="143"/>
      <c r="BE31" s="143"/>
    </row>
    <row r="32" spans="1:57" ht="13.5" thickBot="1"/>
    <row r="33" spans="1:53">
      <c r="A33" s="175" t="s">
        <v>81</v>
      </c>
      <c r="B33" s="176"/>
      <c r="C33" s="176"/>
      <c r="D33" s="238"/>
      <c r="E33" s="239" t="s">
        <v>82</v>
      </c>
      <c r="F33" s="240" t="s">
        <v>12</v>
      </c>
      <c r="G33" s="241" t="s">
        <v>83</v>
      </c>
      <c r="H33" s="242"/>
      <c r="I33" s="243" t="s">
        <v>82</v>
      </c>
    </row>
    <row r="34" spans="1:53">
      <c r="A34" s="167" t="s">
        <v>157</v>
      </c>
      <c r="B34" s="158"/>
      <c r="C34" s="158"/>
      <c r="D34" s="244"/>
      <c r="E34" s="245"/>
      <c r="F34" s="246"/>
      <c r="G34" s="247">
        <v>0</v>
      </c>
      <c r="H34" s="248"/>
      <c r="I34" s="249">
        <f>E34+F34*G34/100</f>
        <v>0</v>
      </c>
      <c r="BA34" s="1">
        <v>0</v>
      </c>
    </row>
    <row r="35" spans="1:53">
      <c r="A35" s="167" t="s">
        <v>158</v>
      </c>
      <c r="B35" s="158"/>
      <c r="C35" s="158"/>
      <c r="D35" s="244"/>
      <c r="E35" s="245"/>
      <c r="F35" s="246"/>
      <c r="G35" s="247">
        <v>0</v>
      </c>
      <c r="H35" s="248"/>
      <c r="I35" s="249">
        <f>E35+F35*G35/100</f>
        <v>0</v>
      </c>
      <c r="BA35" s="1">
        <v>0</v>
      </c>
    </row>
    <row r="36" spans="1:53">
      <c r="A36" s="167" t="s">
        <v>159</v>
      </c>
      <c r="B36" s="158"/>
      <c r="C36" s="158"/>
      <c r="D36" s="244"/>
      <c r="E36" s="245"/>
      <c r="F36" s="246"/>
      <c r="G36" s="247">
        <v>0</v>
      </c>
      <c r="H36" s="248"/>
      <c r="I36" s="249">
        <f>E36+F36*G36/100</f>
        <v>0</v>
      </c>
      <c r="BA36" s="1">
        <v>0</v>
      </c>
    </row>
    <row r="37" spans="1:53">
      <c r="A37" s="167" t="s">
        <v>160</v>
      </c>
      <c r="B37" s="158"/>
      <c r="C37" s="158"/>
      <c r="D37" s="244"/>
      <c r="E37" s="245"/>
      <c r="F37" s="246"/>
      <c r="G37" s="247">
        <v>0</v>
      </c>
      <c r="H37" s="248"/>
      <c r="I37" s="249">
        <f>E37+F37*G37/100</f>
        <v>0</v>
      </c>
      <c r="BA37" s="1">
        <v>0</v>
      </c>
    </row>
    <row r="38" spans="1:53">
      <c r="A38" s="167" t="s">
        <v>161</v>
      </c>
      <c r="B38" s="158"/>
      <c r="C38" s="158"/>
      <c r="D38" s="244"/>
      <c r="E38" s="245"/>
      <c r="F38" s="246"/>
      <c r="G38" s="247">
        <v>0</v>
      </c>
      <c r="H38" s="248"/>
      <c r="I38" s="249">
        <f>E38+F38*G38/100</f>
        <v>0</v>
      </c>
      <c r="BA38" s="1">
        <v>1</v>
      </c>
    </row>
    <row r="39" spans="1:53">
      <c r="A39" s="167" t="s">
        <v>162</v>
      </c>
      <c r="B39" s="158"/>
      <c r="C39" s="158"/>
      <c r="D39" s="244"/>
      <c r="E39" s="245"/>
      <c r="F39" s="246"/>
      <c r="G39" s="247">
        <v>0</v>
      </c>
      <c r="H39" s="248"/>
      <c r="I39" s="249">
        <f>E39+F39*G39/100</f>
        <v>0</v>
      </c>
      <c r="BA39" s="1">
        <v>1</v>
      </c>
    </row>
    <row r="40" spans="1:53">
      <c r="A40" s="167" t="s">
        <v>163</v>
      </c>
      <c r="B40" s="158"/>
      <c r="C40" s="158"/>
      <c r="D40" s="244"/>
      <c r="E40" s="245"/>
      <c r="F40" s="246"/>
      <c r="G40" s="247">
        <v>0</v>
      </c>
      <c r="H40" s="248"/>
      <c r="I40" s="249">
        <f>E40+F40*G40/100</f>
        <v>0</v>
      </c>
      <c r="BA40" s="1">
        <v>2</v>
      </c>
    </row>
    <row r="41" spans="1:53">
      <c r="A41" s="167" t="s">
        <v>164</v>
      </c>
      <c r="B41" s="158"/>
      <c r="C41" s="158"/>
      <c r="D41" s="244"/>
      <c r="E41" s="245"/>
      <c r="F41" s="246"/>
      <c r="G41" s="247">
        <v>0</v>
      </c>
      <c r="H41" s="248"/>
      <c r="I41" s="249">
        <f>E41+F41*G41/100</f>
        <v>0</v>
      </c>
      <c r="BA41" s="1">
        <v>2</v>
      </c>
    </row>
    <row r="42" spans="1:53" ht="13.5" thickBot="1">
      <c r="A42" s="250"/>
      <c r="B42" s="251" t="s">
        <v>84</v>
      </c>
      <c r="C42" s="252"/>
      <c r="D42" s="253"/>
      <c r="E42" s="254"/>
      <c r="F42" s="255"/>
      <c r="G42" s="255"/>
      <c r="H42" s="256">
        <f>SUM(I34:I41)</f>
        <v>0</v>
      </c>
      <c r="I42" s="257"/>
    </row>
    <row r="44" spans="1:53">
      <c r="B44" s="14"/>
      <c r="F44" s="258"/>
      <c r="G44" s="259"/>
      <c r="H44" s="259"/>
      <c r="I44" s="54"/>
    </row>
    <row r="45" spans="1:53">
      <c r="F45" s="258"/>
      <c r="G45" s="259"/>
      <c r="H45" s="259"/>
      <c r="I45" s="54"/>
    </row>
    <row r="46" spans="1:53">
      <c r="F46" s="258"/>
      <c r="G46" s="259"/>
      <c r="H46" s="259"/>
      <c r="I46" s="54"/>
    </row>
    <row r="47" spans="1:53">
      <c r="F47" s="258"/>
      <c r="G47" s="259"/>
      <c r="H47" s="259"/>
      <c r="I47" s="54"/>
    </row>
    <row r="48" spans="1:53">
      <c r="F48" s="258"/>
      <c r="G48" s="259"/>
      <c r="H48" s="259"/>
      <c r="I48" s="54"/>
    </row>
    <row r="49" spans="6:9">
      <c r="F49" s="258"/>
      <c r="G49" s="259"/>
      <c r="H49" s="259"/>
      <c r="I49" s="54"/>
    </row>
    <row r="50" spans="6:9">
      <c r="F50" s="258"/>
      <c r="G50" s="259"/>
      <c r="H50" s="259"/>
      <c r="I50" s="54"/>
    </row>
    <row r="51" spans="6:9">
      <c r="F51" s="258"/>
      <c r="G51" s="259"/>
      <c r="H51" s="259"/>
      <c r="I51" s="54"/>
    </row>
    <row r="52" spans="6:9">
      <c r="F52" s="258"/>
      <c r="G52" s="259"/>
      <c r="H52" s="259"/>
      <c r="I52" s="54"/>
    </row>
    <row r="53" spans="6:9">
      <c r="F53" s="258"/>
      <c r="G53" s="259"/>
      <c r="H53" s="259"/>
      <c r="I53" s="54"/>
    </row>
    <row r="54" spans="6:9">
      <c r="F54" s="258"/>
      <c r="G54" s="259"/>
      <c r="H54" s="259"/>
      <c r="I54" s="54"/>
    </row>
    <row r="55" spans="6:9">
      <c r="F55" s="258"/>
      <c r="G55" s="259"/>
      <c r="H55" s="259"/>
      <c r="I55" s="54"/>
    </row>
    <row r="56" spans="6:9">
      <c r="F56" s="258"/>
      <c r="G56" s="259"/>
      <c r="H56" s="259"/>
      <c r="I56" s="54"/>
    </row>
    <row r="57" spans="6:9">
      <c r="F57" s="258"/>
      <c r="G57" s="259"/>
      <c r="H57" s="259"/>
      <c r="I57" s="54"/>
    </row>
    <row r="58" spans="6:9">
      <c r="F58" s="258"/>
      <c r="G58" s="259"/>
      <c r="H58" s="259"/>
      <c r="I58" s="54"/>
    </row>
    <row r="59" spans="6:9">
      <c r="F59" s="258"/>
      <c r="G59" s="259"/>
      <c r="H59" s="259"/>
      <c r="I59" s="54"/>
    </row>
    <row r="60" spans="6:9">
      <c r="F60" s="258"/>
      <c r="G60" s="259"/>
      <c r="H60" s="259"/>
      <c r="I60" s="54"/>
    </row>
    <row r="61" spans="6:9">
      <c r="F61" s="258"/>
      <c r="G61" s="259"/>
      <c r="H61" s="259"/>
      <c r="I61" s="54"/>
    </row>
    <row r="62" spans="6:9">
      <c r="F62" s="258"/>
      <c r="G62" s="259"/>
      <c r="H62" s="259"/>
      <c r="I62" s="54"/>
    </row>
    <row r="63" spans="6:9">
      <c r="F63" s="258"/>
      <c r="G63" s="259"/>
      <c r="H63" s="259"/>
      <c r="I63" s="54"/>
    </row>
    <row r="64" spans="6:9">
      <c r="F64" s="258"/>
      <c r="G64" s="259"/>
      <c r="H64" s="259"/>
      <c r="I64" s="54"/>
    </row>
    <row r="65" spans="6:9">
      <c r="F65" s="258"/>
      <c r="G65" s="259"/>
      <c r="H65" s="259"/>
      <c r="I65" s="54"/>
    </row>
    <row r="66" spans="6:9">
      <c r="F66" s="258"/>
      <c r="G66" s="259"/>
      <c r="H66" s="259"/>
      <c r="I66" s="54"/>
    </row>
    <row r="67" spans="6:9">
      <c r="F67" s="258"/>
      <c r="G67" s="259"/>
      <c r="H67" s="259"/>
      <c r="I67" s="54"/>
    </row>
    <row r="68" spans="6:9">
      <c r="F68" s="258"/>
      <c r="G68" s="259"/>
      <c r="H68" s="259"/>
      <c r="I68" s="54"/>
    </row>
    <row r="69" spans="6:9">
      <c r="F69" s="258"/>
      <c r="G69" s="259"/>
      <c r="H69" s="259"/>
      <c r="I69" s="54"/>
    </row>
    <row r="70" spans="6:9">
      <c r="F70" s="258"/>
      <c r="G70" s="259"/>
      <c r="H70" s="259"/>
      <c r="I70" s="54"/>
    </row>
    <row r="71" spans="6:9">
      <c r="F71" s="258"/>
      <c r="G71" s="259"/>
      <c r="H71" s="259"/>
      <c r="I71" s="54"/>
    </row>
    <row r="72" spans="6:9">
      <c r="F72" s="258"/>
      <c r="G72" s="259"/>
      <c r="H72" s="259"/>
      <c r="I72" s="54"/>
    </row>
    <row r="73" spans="6:9">
      <c r="F73" s="258"/>
      <c r="G73" s="259"/>
      <c r="H73" s="259"/>
      <c r="I73" s="54"/>
    </row>
    <row r="74" spans="6:9">
      <c r="F74" s="258"/>
      <c r="G74" s="259"/>
      <c r="H74" s="259"/>
      <c r="I74" s="54"/>
    </row>
    <row r="75" spans="6:9">
      <c r="F75" s="258"/>
      <c r="G75" s="259"/>
      <c r="H75" s="259"/>
      <c r="I75" s="54"/>
    </row>
    <row r="76" spans="6:9">
      <c r="F76" s="258"/>
      <c r="G76" s="259"/>
      <c r="H76" s="259"/>
      <c r="I76" s="54"/>
    </row>
    <row r="77" spans="6:9">
      <c r="F77" s="258"/>
      <c r="G77" s="259"/>
      <c r="H77" s="259"/>
      <c r="I77" s="54"/>
    </row>
    <row r="78" spans="6:9">
      <c r="F78" s="258"/>
      <c r="G78" s="259"/>
      <c r="H78" s="259"/>
      <c r="I78" s="54"/>
    </row>
    <row r="79" spans="6:9">
      <c r="F79" s="258"/>
      <c r="G79" s="259"/>
      <c r="H79" s="259"/>
      <c r="I79" s="54"/>
    </row>
    <row r="80" spans="6:9">
      <c r="F80" s="258"/>
      <c r="G80" s="259"/>
      <c r="H80" s="259"/>
      <c r="I80" s="54"/>
    </row>
    <row r="81" spans="6:9">
      <c r="F81" s="258"/>
      <c r="G81" s="259"/>
      <c r="H81" s="259"/>
      <c r="I81" s="54"/>
    </row>
    <row r="82" spans="6:9">
      <c r="F82" s="258"/>
      <c r="G82" s="259"/>
      <c r="H82" s="259"/>
      <c r="I82" s="54"/>
    </row>
    <row r="83" spans="6:9">
      <c r="F83" s="258"/>
      <c r="G83" s="259"/>
      <c r="H83" s="259"/>
      <c r="I83" s="54"/>
    </row>
    <row r="84" spans="6:9">
      <c r="F84" s="258"/>
      <c r="G84" s="259"/>
      <c r="H84" s="259"/>
      <c r="I84" s="54"/>
    </row>
    <row r="85" spans="6:9">
      <c r="F85" s="258"/>
      <c r="G85" s="259"/>
      <c r="H85" s="259"/>
      <c r="I85" s="54"/>
    </row>
    <row r="86" spans="6:9">
      <c r="F86" s="258"/>
      <c r="G86" s="259"/>
      <c r="H86" s="259"/>
      <c r="I86" s="54"/>
    </row>
    <row r="87" spans="6:9">
      <c r="F87" s="258"/>
      <c r="G87" s="259"/>
      <c r="H87" s="259"/>
      <c r="I87" s="54"/>
    </row>
    <row r="88" spans="6:9">
      <c r="F88" s="258"/>
      <c r="G88" s="259"/>
      <c r="H88" s="259"/>
      <c r="I88" s="54"/>
    </row>
    <row r="89" spans="6:9">
      <c r="F89" s="258"/>
      <c r="G89" s="259"/>
      <c r="H89" s="259"/>
      <c r="I89" s="54"/>
    </row>
    <row r="90" spans="6:9">
      <c r="F90" s="258"/>
      <c r="G90" s="259"/>
      <c r="H90" s="259"/>
      <c r="I90" s="54"/>
    </row>
    <row r="91" spans="6:9">
      <c r="F91" s="258"/>
      <c r="G91" s="259"/>
      <c r="H91" s="259"/>
      <c r="I91" s="54"/>
    </row>
    <row r="92" spans="6:9">
      <c r="F92" s="258"/>
      <c r="G92" s="259"/>
      <c r="H92" s="259"/>
      <c r="I92" s="54"/>
    </row>
    <row r="93" spans="6:9">
      <c r="F93" s="258"/>
      <c r="G93" s="259"/>
      <c r="H93" s="259"/>
      <c r="I93" s="54"/>
    </row>
  </sheetData>
  <mergeCells count="4">
    <mergeCell ref="A1:B1"/>
    <mergeCell ref="A2:B2"/>
    <mergeCell ref="G2:I2"/>
    <mergeCell ref="H42:I4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34</vt:i4>
      </vt:variant>
      <vt:variant>
        <vt:lpstr>Pojmenované oblasti</vt:lpstr>
      </vt:variant>
      <vt:variant>
        <vt:i4>77</vt:i4>
      </vt:variant>
    </vt:vector>
  </HeadingPairs>
  <TitlesOfParts>
    <vt:vector size="111" baseType="lpstr">
      <vt:lpstr>Stavba</vt:lpstr>
      <vt:lpstr>SO 00 42-2019 KL</vt:lpstr>
      <vt:lpstr>SO 00 42-2019 Rek</vt:lpstr>
      <vt:lpstr>SO 00 42-2019 Pol</vt:lpstr>
      <vt:lpstr>SO 01 42-2019 KL</vt:lpstr>
      <vt:lpstr>SO 01 42-2019 Rek</vt:lpstr>
      <vt:lpstr>SO 01 42-2019 Pol</vt:lpstr>
      <vt:lpstr>SO 02 42-2019 KL</vt:lpstr>
      <vt:lpstr>SO 02 42-2019 Rek</vt:lpstr>
      <vt:lpstr>SO 02 42-2019 Pol</vt:lpstr>
      <vt:lpstr>SO 03 42-2019 KL</vt:lpstr>
      <vt:lpstr>SO 03 42-2019 Rek</vt:lpstr>
      <vt:lpstr>SO 03 42-2019 Pol</vt:lpstr>
      <vt:lpstr>SO 04 42-2019 KL</vt:lpstr>
      <vt:lpstr>SO 04 42-2019 Rek</vt:lpstr>
      <vt:lpstr>SO 04 42-2019 Pol</vt:lpstr>
      <vt:lpstr>SO 05 42-2019 KL</vt:lpstr>
      <vt:lpstr>SO 05 42-2019 Rek</vt:lpstr>
      <vt:lpstr>SO 05 42-2019 Pol</vt:lpstr>
      <vt:lpstr>SO 06 SO 06 KL</vt:lpstr>
      <vt:lpstr>SO 06 SO 06 Rek</vt:lpstr>
      <vt:lpstr>SO 06 SO 06 Pol</vt:lpstr>
      <vt:lpstr>SO 07 42-2019 KL</vt:lpstr>
      <vt:lpstr>SO 07 42-2019 Rek</vt:lpstr>
      <vt:lpstr>SO 07 42-2019 Pol</vt:lpstr>
      <vt:lpstr>SO 08 42-2019 KL</vt:lpstr>
      <vt:lpstr>SO 08 42-2019 Rek</vt:lpstr>
      <vt:lpstr>SO 08 42-2019 Pol</vt:lpstr>
      <vt:lpstr>SO 09 42-2019 KL</vt:lpstr>
      <vt:lpstr>SO 09 42-2019 Rek</vt:lpstr>
      <vt:lpstr>SO 09 42-2019 Pol</vt:lpstr>
      <vt:lpstr>SO 10 42-2019 KL</vt:lpstr>
      <vt:lpstr>SO 10 42-2019 Rek</vt:lpstr>
      <vt:lpstr>SO 10 42-2019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'SO 00 42-2019 Pol'!Názvy_tisku</vt:lpstr>
      <vt:lpstr>'SO 00 42-2019 Rek'!Názvy_tisku</vt:lpstr>
      <vt:lpstr>'SO 01 42-2019 Pol'!Názvy_tisku</vt:lpstr>
      <vt:lpstr>'SO 01 42-2019 Rek'!Názvy_tisku</vt:lpstr>
      <vt:lpstr>'SO 02 42-2019 Pol'!Názvy_tisku</vt:lpstr>
      <vt:lpstr>'SO 02 42-2019 Rek'!Názvy_tisku</vt:lpstr>
      <vt:lpstr>'SO 03 42-2019 Pol'!Názvy_tisku</vt:lpstr>
      <vt:lpstr>'SO 03 42-2019 Rek'!Názvy_tisku</vt:lpstr>
      <vt:lpstr>'SO 04 42-2019 Pol'!Názvy_tisku</vt:lpstr>
      <vt:lpstr>'SO 04 42-2019 Rek'!Názvy_tisku</vt:lpstr>
      <vt:lpstr>'SO 05 42-2019 Pol'!Názvy_tisku</vt:lpstr>
      <vt:lpstr>'SO 05 42-2019 Rek'!Názvy_tisku</vt:lpstr>
      <vt:lpstr>'SO 06 SO 06 Pol'!Názvy_tisku</vt:lpstr>
      <vt:lpstr>'SO 06 SO 06 Rek'!Názvy_tisku</vt:lpstr>
      <vt:lpstr>'SO 07 42-2019 Pol'!Názvy_tisku</vt:lpstr>
      <vt:lpstr>'SO 07 42-2019 Rek'!Názvy_tisku</vt:lpstr>
      <vt:lpstr>'SO 08 42-2019 Pol'!Názvy_tisku</vt:lpstr>
      <vt:lpstr>'SO 08 42-2019 Rek'!Názvy_tisku</vt:lpstr>
      <vt:lpstr>'SO 09 42-2019 Pol'!Názvy_tisku</vt:lpstr>
      <vt:lpstr>'SO 09 42-2019 Rek'!Názvy_tisku</vt:lpstr>
      <vt:lpstr>'SO 10 42-2019 Pol'!Názvy_tisku</vt:lpstr>
      <vt:lpstr>'SO 10 42-2019 Rek'!Názvy_tisku</vt:lpstr>
      <vt:lpstr>Stavba!Objednatel</vt:lpstr>
      <vt:lpstr>Stavba!Objekt</vt:lpstr>
      <vt:lpstr>'SO 00 42-2019 KL'!Oblast_tisku</vt:lpstr>
      <vt:lpstr>'SO 00 42-2019 Pol'!Oblast_tisku</vt:lpstr>
      <vt:lpstr>'SO 00 42-2019 Rek'!Oblast_tisku</vt:lpstr>
      <vt:lpstr>'SO 01 42-2019 KL'!Oblast_tisku</vt:lpstr>
      <vt:lpstr>'SO 01 42-2019 Pol'!Oblast_tisku</vt:lpstr>
      <vt:lpstr>'SO 01 42-2019 Rek'!Oblast_tisku</vt:lpstr>
      <vt:lpstr>'SO 02 42-2019 KL'!Oblast_tisku</vt:lpstr>
      <vt:lpstr>'SO 02 42-2019 Pol'!Oblast_tisku</vt:lpstr>
      <vt:lpstr>'SO 02 42-2019 Rek'!Oblast_tisku</vt:lpstr>
      <vt:lpstr>'SO 03 42-2019 KL'!Oblast_tisku</vt:lpstr>
      <vt:lpstr>'SO 03 42-2019 Pol'!Oblast_tisku</vt:lpstr>
      <vt:lpstr>'SO 03 42-2019 Rek'!Oblast_tisku</vt:lpstr>
      <vt:lpstr>'SO 04 42-2019 KL'!Oblast_tisku</vt:lpstr>
      <vt:lpstr>'SO 04 42-2019 Pol'!Oblast_tisku</vt:lpstr>
      <vt:lpstr>'SO 04 42-2019 Rek'!Oblast_tisku</vt:lpstr>
      <vt:lpstr>'SO 05 42-2019 KL'!Oblast_tisku</vt:lpstr>
      <vt:lpstr>'SO 05 42-2019 Pol'!Oblast_tisku</vt:lpstr>
      <vt:lpstr>'SO 05 42-2019 Rek'!Oblast_tisku</vt:lpstr>
      <vt:lpstr>'SO 06 SO 06 KL'!Oblast_tisku</vt:lpstr>
      <vt:lpstr>'SO 06 SO 06 Pol'!Oblast_tisku</vt:lpstr>
      <vt:lpstr>'SO 06 SO 06 Rek'!Oblast_tisku</vt:lpstr>
      <vt:lpstr>'SO 07 42-2019 KL'!Oblast_tisku</vt:lpstr>
      <vt:lpstr>'SO 07 42-2019 Pol'!Oblast_tisku</vt:lpstr>
      <vt:lpstr>'SO 07 42-2019 Rek'!Oblast_tisku</vt:lpstr>
      <vt:lpstr>'SO 08 42-2019 KL'!Oblast_tisku</vt:lpstr>
      <vt:lpstr>'SO 08 42-2019 Pol'!Oblast_tisku</vt:lpstr>
      <vt:lpstr>'SO 08 42-2019 Rek'!Oblast_tisku</vt:lpstr>
      <vt:lpstr>'SO 09 42-2019 KL'!Oblast_tisku</vt:lpstr>
      <vt:lpstr>'SO 09 42-2019 Pol'!Oblast_tisku</vt:lpstr>
      <vt:lpstr>'SO 09 42-2019 Rek'!Oblast_tisku</vt:lpstr>
      <vt:lpstr>'SO 10 42-2019 KL'!Oblast_tisku</vt:lpstr>
      <vt:lpstr>'SO 10 42-2019 Pol'!Oblast_tisku</vt:lpstr>
      <vt:lpstr>'SO 10 42-2019 Rek'!Oblast_tisku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Stavba!SoucetDilu</vt:lpstr>
      <vt:lpstr>Stavba!StavbaCelkem</vt:lpstr>
      <vt:lpstr>Stavba!Zhotovitel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</dc:creator>
  <cp:lastModifiedBy>Ina</cp:lastModifiedBy>
  <dcterms:created xsi:type="dcterms:W3CDTF">2020-09-23T07:12:46Z</dcterms:created>
  <dcterms:modified xsi:type="dcterms:W3CDTF">2020-09-23T07:14:29Z</dcterms:modified>
</cp:coreProperties>
</file>