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17955" windowHeight="6960"/>
  </bookViews>
  <sheets>
    <sheet name="Stavba" sheetId="1" r:id="rId1"/>
    <sheet name="SO 00 26-2020 KL" sheetId="2" r:id="rId2"/>
    <sheet name="SO 00 26-2020 Rek" sheetId="3" r:id="rId3"/>
    <sheet name="SO 00 26-2020 Pol" sheetId="4" r:id="rId4"/>
    <sheet name="SO 01. 26-2020 KL" sheetId="5" r:id="rId5"/>
    <sheet name="SO 01. 26-2020 Rek" sheetId="6" r:id="rId6"/>
    <sheet name="SO 01. 26-2020 Pol" sheetId="7" r:id="rId7"/>
  </sheets>
  <definedNames>
    <definedName name="CelkemObjekty" localSheetId="0">Stavba!$F$32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00 26-2020 Pol'!$1:$6</definedName>
    <definedName name="_xlnm.Print_Titles" localSheetId="2">'SO 00 26-2020 Rek'!$1:$6</definedName>
    <definedName name="_xlnm.Print_Titles" localSheetId="6">'SO 01. 26-2020 Pol'!$1:$6</definedName>
    <definedName name="_xlnm.Print_Titles" localSheetId="5">'SO 01. 26-2020 Rek'!$1:$6</definedName>
    <definedName name="Objednatel" localSheetId="0">Stavba!$D$11</definedName>
    <definedName name="Objekt" localSheetId="0">Stavba!$B$29</definedName>
    <definedName name="_xlnm.Print_Area" localSheetId="1">'SO 00 26-2020 KL'!$A$1:$G$45</definedName>
    <definedName name="_xlnm.Print_Area" localSheetId="3">'SO 00 26-2020 Pol'!$A$1:$K$35</definedName>
    <definedName name="_xlnm.Print_Area" localSheetId="2">'SO 00 26-2020 Rek'!$A$1:$I$23</definedName>
    <definedName name="_xlnm.Print_Area" localSheetId="4">'SO 01. 26-2020 KL'!$A$1:$G$45</definedName>
    <definedName name="_xlnm.Print_Area" localSheetId="6">'SO 01. 26-2020 Pol'!$A$1:$K$202</definedName>
    <definedName name="_xlnm.Print_Area" localSheetId="5">'SO 01. 26-2020 Rek'!$A$1:$I$41</definedName>
    <definedName name="_xlnm.Print_Area" localSheetId="0">Stavba!$B$1:$J$90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'SO 00 26-2020 Pol'!#REF!</definedName>
    <definedName name="solver_opt" localSheetId="6" hidden="1">'SO 01. 26-2020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Stavba!$F$71:$J$71</definedName>
    <definedName name="StavbaCelkem" localSheetId="0">Stavba!$H$32</definedName>
    <definedName name="Zhotovitel" localSheetId="0">Stavba!$D$7</definedName>
  </definedNames>
  <calcPr calcId="125725" fullCalcOnLoad="1"/>
</workbook>
</file>

<file path=xl/calcChain.xml><?xml version="1.0" encoding="utf-8"?>
<calcChain xmlns="http://schemas.openxmlformats.org/spreadsheetml/2006/main">
  <c r="H40" i="6"/>
  <c r="G23" i="5" s="1"/>
  <c r="I39" i="6"/>
  <c r="G21" i="5"/>
  <c r="D21"/>
  <c r="I38" i="6"/>
  <c r="G20" i="5"/>
  <c r="D20"/>
  <c r="I37" i="6"/>
  <c r="D19" i="5"/>
  <c r="I36" i="6"/>
  <c r="G19" i="5" s="1"/>
  <c r="G18"/>
  <c r="D18"/>
  <c r="I35" i="6"/>
  <c r="G17" i="5"/>
  <c r="D17"/>
  <c r="I34" i="6"/>
  <c r="G16" i="5"/>
  <c r="D16"/>
  <c r="I33" i="6"/>
  <c r="G15" i="5"/>
  <c r="D15"/>
  <c r="I32" i="6"/>
  <c r="BE201" i="7"/>
  <c r="BD201"/>
  <c r="BC201"/>
  <c r="BB201"/>
  <c r="BA201"/>
  <c r="K201"/>
  <c r="I201"/>
  <c r="G201"/>
  <c r="BE200"/>
  <c r="BD200"/>
  <c r="BC200"/>
  <c r="BB200"/>
  <c r="BA200"/>
  <c r="K200"/>
  <c r="I200"/>
  <c r="G200"/>
  <c r="BE198"/>
  <c r="BD198"/>
  <c r="BC198"/>
  <c r="BB198"/>
  <c r="BA198"/>
  <c r="K198"/>
  <c r="I198"/>
  <c r="G198"/>
  <c r="BE197"/>
  <c r="BD197"/>
  <c r="BC197"/>
  <c r="BB197"/>
  <c r="BB202" s="1"/>
  <c r="F26" i="6" s="1"/>
  <c r="BA197" i="7"/>
  <c r="K197"/>
  <c r="I197"/>
  <c r="G197"/>
  <c r="B26" i="6"/>
  <c r="A26"/>
  <c r="BE202" i="7"/>
  <c r="I26" i="6" s="1"/>
  <c r="BD202" i="7"/>
  <c r="H26" i="6" s="1"/>
  <c r="BC202" i="7"/>
  <c r="G26" i="6" s="1"/>
  <c r="BA202" i="7"/>
  <c r="E26" i="6" s="1"/>
  <c r="K202" i="7"/>
  <c r="I202"/>
  <c r="G202"/>
  <c r="BE194"/>
  <c r="BD194"/>
  <c r="BC194"/>
  <c r="BA194"/>
  <c r="K194"/>
  <c r="I194"/>
  <c r="G194"/>
  <c r="BB194" s="1"/>
  <c r="BE193"/>
  <c r="BD193"/>
  <c r="BC193"/>
  <c r="BA193"/>
  <c r="BA195" s="1"/>
  <c r="E25" i="6" s="1"/>
  <c r="K193" i="7"/>
  <c r="I193"/>
  <c r="G193"/>
  <c r="BB193" s="1"/>
  <c r="B25" i="6"/>
  <c r="A25"/>
  <c r="BE195" i="7"/>
  <c r="I25" i="6" s="1"/>
  <c r="BD195" i="7"/>
  <c r="H25" i="6" s="1"/>
  <c r="BC195" i="7"/>
  <c r="G25" i="6" s="1"/>
  <c r="K195" i="7"/>
  <c r="I195"/>
  <c r="G195"/>
  <c r="BE190"/>
  <c r="BD190"/>
  <c r="BC190"/>
  <c r="BB190"/>
  <c r="K190"/>
  <c r="K191" s="1"/>
  <c r="I190"/>
  <c r="G190"/>
  <c r="BA190" s="1"/>
  <c r="BA191" s="1"/>
  <c r="E24" i="6" s="1"/>
  <c r="B24"/>
  <c r="A24"/>
  <c r="BE191" i="7"/>
  <c r="I24" i="6" s="1"/>
  <c r="BD191" i="7"/>
  <c r="H24" i="6" s="1"/>
  <c r="BC191" i="7"/>
  <c r="G24" i="6" s="1"/>
  <c r="BB191" i="7"/>
  <c r="F24" i="6" s="1"/>
  <c r="I191" i="7"/>
  <c r="G191"/>
  <c r="BE187"/>
  <c r="BD187"/>
  <c r="BC187"/>
  <c r="BB187"/>
  <c r="K187"/>
  <c r="I187"/>
  <c r="G187"/>
  <c r="BA187" s="1"/>
  <c r="BE186"/>
  <c r="BD186"/>
  <c r="BC186"/>
  <c r="BB186"/>
  <c r="K186"/>
  <c r="I186"/>
  <c r="G186"/>
  <c r="BA186" s="1"/>
  <c r="BE184"/>
  <c r="BD184"/>
  <c r="BC184"/>
  <c r="BB184"/>
  <c r="K184"/>
  <c r="I184"/>
  <c r="I188" s="1"/>
  <c r="G184"/>
  <c r="BA184" s="1"/>
  <c r="BA188" s="1"/>
  <c r="E23" i="6" s="1"/>
  <c r="B23"/>
  <c r="A23"/>
  <c r="BE188" i="7"/>
  <c r="I23" i="6" s="1"/>
  <c r="BD188" i="7"/>
  <c r="H23" i="6" s="1"/>
  <c r="BC188" i="7"/>
  <c r="G23" i="6" s="1"/>
  <c r="BB188" i="7"/>
  <c r="F23" i="6" s="1"/>
  <c r="K188" i="7"/>
  <c r="G188"/>
  <c r="BE180"/>
  <c r="BD180"/>
  <c r="BC180"/>
  <c r="BB180"/>
  <c r="K180"/>
  <c r="I180"/>
  <c r="G180"/>
  <c r="G182" s="1"/>
  <c r="B22" i="6"/>
  <c r="A22"/>
  <c r="BE182" i="7"/>
  <c r="I22" i="6" s="1"/>
  <c r="BD182" i="7"/>
  <c r="H22" i="6" s="1"/>
  <c r="BC182" i="7"/>
  <c r="G22" i="6" s="1"/>
  <c r="BB182" i="7"/>
  <c r="F22" i="6" s="1"/>
  <c r="K182" i="7"/>
  <c r="I182"/>
  <c r="BE177"/>
  <c r="BD177"/>
  <c r="BC177"/>
  <c r="BB177"/>
  <c r="BA177"/>
  <c r="K177"/>
  <c r="I177"/>
  <c r="G177"/>
  <c r="BE176"/>
  <c r="BD176"/>
  <c r="BC176"/>
  <c r="BB176"/>
  <c r="BA176"/>
  <c r="K176"/>
  <c r="I176"/>
  <c r="G176"/>
  <c r="BE174"/>
  <c r="BD174"/>
  <c r="BC174"/>
  <c r="BB174"/>
  <c r="BA174"/>
  <c r="K174"/>
  <c r="I174"/>
  <c r="G174"/>
  <c r="BE172"/>
  <c r="BE178" s="1"/>
  <c r="I21" i="6" s="1"/>
  <c r="BD172" i="7"/>
  <c r="BC172"/>
  <c r="BB172"/>
  <c r="BA172"/>
  <c r="K172"/>
  <c r="I172"/>
  <c r="I178" s="1"/>
  <c r="G172"/>
  <c r="B21" i="6"/>
  <c r="A21"/>
  <c r="BD178" i="7"/>
  <c r="H21" i="6" s="1"/>
  <c r="BC178" i="7"/>
  <c r="G21" i="6" s="1"/>
  <c r="BB178" i="7"/>
  <c r="F21" i="6" s="1"/>
  <c r="BA178" i="7"/>
  <c r="E21" i="6" s="1"/>
  <c r="K178" i="7"/>
  <c r="G178"/>
  <c r="BE167"/>
  <c r="BD167"/>
  <c r="BC167"/>
  <c r="BB167"/>
  <c r="BA167"/>
  <c r="K167"/>
  <c r="I167"/>
  <c r="G167"/>
  <c r="BE164"/>
  <c r="BD164"/>
  <c r="BD170" s="1"/>
  <c r="H20" i="6" s="1"/>
  <c r="BC164" i="7"/>
  <c r="BB164"/>
  <c r="BA164"/>
  <c r="K164"/>
  <c r="I164"/>
  <c r="G164"/>
  <c r="G170" s="1"/>
  <c r="B20" i="6"/>
  <c r="A20"/>
  <c r="BE170" i="7"/>
  <c r="I20" i="6" s="1"/>
  <c r="BC170" i="7"/>
  <c r="G20" i="6" s="1"/>
  <c r="BB170" i="7"/>
  <c r="F20" i="6" s="1"/>
  <c r="BA170" i="7"/>
  <c r="E20" i="6" s="1"/>
  <c r="K170" i="7"/>
  <c r="I170"/>
  <c r="BE159"/>
  <c r="BD159"/>
  <c r="BC159"/>
  <c r="BB159"/>
  <c r="BA159"/>
  <c r="K159"/>
  <c r="I159"/>
  <c r="G159"/>
  <c r="BE157"/>
  <c r="BD157"/>
  <c r="BC157"/>
  <c r="BB157"/>
  <c r="BA157"/>
  <c r="K157"/>
  <c r="I157"/>
  <c r="G157"/>
  <c r="BE155"/>
  <c r="BD155"/>
  <c r="BC155"/>
  <c r="BB155"/>
  <c r="BA155"/>
  <c r="K155"/>
  <c r="I155"/>
  <c r="G155"/>
  <c r="BE153"/>
  <c r="BD153"/>
  <c r="BC153"/>
  <c r="BB153"/>
  <c r="BA153"/>
  <c r="K153"/>
  <c r="I153"/>
  <c r="G153"/>
  <c r="BE150"/>
  <c r="BD150"/>
  <c r="BC150"/>
  <c r="BB150"/>
  <c r="BA150"/>
  <c r="K150"/>
  <c r="I150"/>
  <c r="G150"/>
  <c r="BE147"/>
  <c r="BE162" s="1"/>
  <c r="I19" i="6" s="1"/>
  <c r="BD147" i="7"/>
  <c r="BC147"/>
  <c r="BC162" s="1"/>
  <c r="G19" i="6" s="1"/>
  <c r="BB147" i="7"/>
  <c r="BA147"/>
  <c r="K147"/>
  <c r="I147"/>
  <c r="G147"/>
  <c r="B19" i="6"/>
  <c r="A19"/>
  <c r="BD162" i="7"/>
  <c r="H19" i="6" s="1"/>
  <c r="BB162" i="7"/>
  <c r="F19" i="6" s="1"/>
  <c r="BA162" i="7"/>
  <c r="E19" i="6" s="1"/>
  <c r="K162" i="7"/>
  <c r="I162"/>
  <c r="G162"/>
  <c r="BE142"/>
  <c r="BD142"/>
  <c r="BC142"/>
  <c r="BB142"/>
  <c r="BA142"/>
  <c r="K142"/>
  <c r="I142"/>
  <c r="G142"/>
  <c r="BE140"/>
  <c r="BD140"/>
  <c r="BC140"/>
  <c r="BB140"/>
  <c r="BA140"/>
  <c r="K140"/>
  <c r="I140"/>
  <c r="G140"/>
  <c r="BE136"/>
  <c r="BD136"/>
  <c r="BD145" s="1"/>
  <c r="H18" i="6" s="1"/>
  <c r="BC136" i="7"/>
  <c r="BB136"/>
  <c r="BB145" s="1"/>
  <c r="F18" i="6" s="1"/>
  <c r="BA136" i="7"/>
  <c r="K136"/>
  <c r="I136"/>
  <c r="G136"/>
  <c r="B18" i="6"/>
  <c r="A18"/>
  <c r="BE145" i="7"/>
  <c r="I18" i="6" s="1"/>
  <c r="BC145" i="7"/>
  <c r="G18" i="6" s="1"/>
  <c r="BA145" i="7"/>
  <c r="E18" i="6" s="1"/>
  <c r="K145" i="7"/>
  <c r="I145"/>
  <c r="G145"/>
  <c r="BE132"/>
  <c r="BD132"/>
  <c r="BC132"/>
  <c r="BC134" s="1"/>
  <c r="G17" i="6" s="1"/>
  <c r="BB132" i="7"/>
  <c r="BA132"/>
  <c r="BA134" s="1"/>
  <c r="E17" i="6" s="1"/>
  <c r="K132" i="7"/>
  <c r="I132"/>
  <c r="G132"/>
  <c r="B17" i="6"/>
  <c r="A17"/>
  <c r="BE134" i="7"/>
  <c r="I17" i="6" s="1"/>
  <c r="BD134" i="7"/>
  <c r="H17" i="6" s="1"/>
  <c r="BB134" i="7"/>
  <c r="F17" i="6" s="1"/>
  <c r="K134" i="7"/>
  <c r="I134"/>
  <c r="G134"/>
  <c r="BE127"/>
  <c r="BD127"/>
  <c r="BC127"/>
  <c r="BB127"/>
  <c r="K127"/>
  <c r="I127"/>
  <c r="G127"/>
  <c r="BA127" s="1"/>
  <c r="BE126"/>
  <c r="BD126"/>
  <c r="BC126"/>
  <c r="BB126"/>
  <c r="K126"/>
  <c r="I126"/>
  <c r="G126"/>
  <c r="BA126" s="1"/>
  <c r="BE123"/>
  <c r="BD123"/>
  <c r="BC123"/>
  <c r="BB123"/>
  <c r="K123"/>
  <c r="I123"/>
  <c r="G123"/>
  <c r="BA123" s="1"/>
  <c r="BE120"/>
  <c r="BD120"/>
  <c r="BC120"/>
  <c r="BB120"/>
  <c r="K120"/>
  <c r="I120"/>
  <c r="G120"/>
  <c r="BA120" s="1"/>
  <c r="BE118"/>
  <c r="BD118"/>
  <c r="BC118"/>
  <c r="BB118"/>
  <c r="BB130" s="1"/>
  <c r="F16" i="6" s="1"/>
  <c r="K118" i="7"/>
  <c r="K130" s="1"/>
  <c r="I118"/>
  <c r="G118"/>
  <c r="BA118" s="1"/>
  <c r="B16" i="6"/>
  <c r="A16"/>
  <c r="BE130" i="7"/>
  <c r="I16" i="6" s="1"/>
  <c r="BD130" i="7"/>
  <c r="H16" i="6" s="1"/>
  <c r="BC130" i="7"/>
  <c r="G16" i="6" s="1"/>
  <c r="I130" i="7"/>
  <c r="G130"/>
  <c r="BE115"/>
  <c r="BD115"/>
  <c r="BC115"/>
  <c r="BB115"/>
  <c r="K115"/>
  <c r="I115"/>
  <c r="I116" s="1"/>
  <c r="G115"/>
  <c r="BA115" s="1"/>
  <c r="BA116" s="1"/>
  <c r="E15" i="6" s="1"/>
  <c r="B15"/>
  <c r="A15"/>
  <c r="BE116" i="7"/>
  <c r="I15" i="6" s="1"/>
  <c r="BD116" i="7"/>
  <c r="H15" i="6" s="1"/>
  <c r="BC116" i="7"/>
  <c r="G15" i="6" s="1"/>
  <c r="BB116" i="7"/>
  <c r="F15" i="6" s="1"/>
  <c r="K116" i="7"/>
  <c r="G116"/>
  <c r="BE111"/>
  <c r="BD111"/>
  <c r="BC111"/>
  <c r="BB111"/>
  <c r="K111"/>
  <c r="I111"/>
  <c r="G111"/>
  <c r="BA111" s="1"/>
  <c r="BE108"/>
  <c r="BD108"/>
  <c r="BC108"/>
  <c r="BB108"/>
  <c r="K108"/>
  <c r="K113" s="1"/>
  <c r="I108"/>
  <c r="G108"/>
  <c r="G113" s="1"/>
  <c r="B14" i="6"/>
  <c r="A14"/>
  <c r="BE113" i="7"/>
  <c r="I14" i="6" s="1"/>
  <c r="BD113" i="7"/>
  <c r="H14" i="6" s="1"/>
  <c r="BC113" i="7"/>
  <c r="G14" i="6" s="1"/>
  <c r="BB113" i="7"/>
  <c r="F14" i="6" s="1"/>
  <c r="I113" i="7"/>
  <c r="BE104"/>
  <c r="BD104"/>
  <c r="BC104"/>
  <c r="BB104"/>
  <c r="BA104"/>
  <c r="K104"/>
  <c r="I104"/>
  <c r="G104"/>
  <c r="BE102"/>
  <c r="BD102"/>
  <c r="BC102"/>
  <c r="BB102"/>
  <c r="BA102"/>
  <c r="K102"/>
  <c r="I102"/>
  <c r="G102"/>
  <c r="BE100"/>
  <c r="BD100"/>
  <c r="BC100"/>
  <c r="BB100"/>
  <c r="BA100"/>
  <c r="K100"/>
  <c r="I100"/>
  <c r="G100"/>
  <c r="BE98"/>
  <c r="BD98"/>
  <c r="BC98"/>
  <c r="BB98"/>
  <c r="BA98"/>
  <c r="K98"/>
  <c r="I98"/>
  <c r="G98"/>
  <c r="BE95"/>
  <c r="BD95"/>
  <c r="BC95"/>
  <c r="BB95"/>
  <c r="BA95"/>
  <c r="K95"/>
  <c r="I95"/>
  <c r="G95"/>
  <c r="BE94"/>
  <c r="BD94"/>
  <c r="BC94"/>
  <c r="BB94"/>
  <c r="BA94"/>
  <c r="K94"/>
  <c r="I94"/>
  <c r="G94"/>
  <c r="BE93"/>
  <c r="BD93"/>
  <c r="BC93"/>
  <c r="BB93"/>
  <c r="BA93"/>
  <c r="K93"/>
  <c r="I93"/>
  <c r="G93"/>
  <c r="BE92"/>
  <c r="BD92"/>
  <c r="BC92"/>
  <c r="BB92"/>
  <c r="BA92"/>
  <c r="K92"/>
  <c r="I92"/>
  <c r="G92"/>
  <c r="BE90"/>
  <c r="BD90"/>
  <c r="BC90"/>
  <c r="BB90"/>
  <c r="BA90"/>
  <c r="K90"/>
  <c r="I90"/>
  <c r="G90"/>
  <c r="BE89"/>
  <c r="BD89"/>
  <c r="BC89"/>
  <c r="BB89"/>
  <c r="BA89"/>
  <c r="K89"/>
  <c r="I89"/>
  <c r="G89"/>
  <c r="BE88"/>
  <c r="BD88"/>
  <c r="BC88"/>
  <c r="BB88"/>
  <c r="BA88"/>
  <c r="K88"/>
  <c r="I88"/>
  <c r="G88"/>
  <c r="BE85"/>
  <c r="BE106" s="1"/>
  <c r="I13" i="6" s="1"/>
  <c r="BD85" i="7"/>
  <c r="BC85"/>
  <c r="BB85"/>
  <c r="BA85"/>
  <c r="K85"/>
  <c r="I85"/>
  <c r="I106" s="1"/>
  <c r="G85"/>
  <c r="B13" i="6"/>
  <c r="A13"/>
  <c r="BD106" i="7"/>
  <c r="H13" i="6" s="1"/>
  <c r="BC106" i="7"/>
  <c r="G13" i="6" s="1"/>
  <c r="BB106" i="7"/>
  <c r="F13" i="6" s="1"/>
  <c r="BA106" i="7"/>
  <c r="E13" i="6" s="1"/>
  <c r="K106" i="7"/>
  <c r="G106"/>
  <c r="BE75"/>
  <c r="BD75"/>
  <c r="BC75"/>
  <c r="BB75"/>
  <c r="BA75"/>
  <c r="K75"/>
  <c r="I75"/>
  <c r="G75"/>
  <c r="BE70"/>
  <c r="BD70"/>
  <c r="BC70"/>
  <c r="BB70"/>
  <c r="BA70"/>
  <c r="K70"/>
  <c r="I70"/>
  <c r="G70"/>
  <c r="BE67"/>
  <c r="BD67"/>
  <c r="BD83" s="1"/>
  <c r="H12" i="6" s="1"/>
  <c r="BC67" i="7"/>
  <c r="BB67"/>
  <c r="BA67"/>
  <c r="K67"/>
  <c r="I67"/>
  <c r="G67"/>
  <c r="G83" s="1"/>
  <c r="B12" i="6"/>
  <c r="A12"/>
  <c r="BE83" i="7"/>
  <c r="I12" i="6" s="1"/>
  <c r="BC83" i="7"/>
  <c r="G12" i="6" s="1"/>
  <c r="BB83" i="7"/>
  <c r="F12" i="6" s="1"/>
  <c r="BA83" i="7"/>
  <c r="E12" i="6" s="1"/>
  <c r="K83" i="7"/>
  <c r="I83"/>
  <c r="BE63"/>
  <c r="BD63"/>
  <c r="BC63"/>
  <c r="BB63"/>
  <c r="BA63"/>
  <c r="K63"/>
  <c r="I63"/>
  <c r="G63"/>
  <c r="BE60"/>
  <c r="BD60"/>
  <c r="BC60"/>
  <c r="BB60"/>
  <c r="BA60"/>
  <c r="K60"/>
  <c r="I60"/>
  <c r="G60"/>
  <c r="BE58"/>
  <c r="BD58"/>
  <c r="BC58"/>
  <c r="BB58"/>
  <c r="BA58"/>
  <c r="K58"/>
  <c r="I58"/>
  <c r="G58"/>
  <c r="BE56"/>
  <c r="BE65" s="1"/>
  <c r="I11" i="6" s="1"/>
  <c r="BD56" i="7"/>
  <c r="BC56"/>
  <c r="BC65" s="1"/>
  <c r="G11" i="6" s="1"/>
  <c r="BB56" i="7"/>
  <c r="BA56"/>
  <c r="K56"/>
  <c r="I56"/>
  <c r="G56"/>
  <c r="B11" i="6"/>
  <c r="A11"/>
  <c r="BD65" i="7"/>
  <c r="H11" i="6" s="1"/>
  <c r="BB65" i="7"/>
  <c r="F11" i="6" s="1"/>
  <c r="BA65" i="7"/>
  <c r="E11" i="6" s="1"/>
  <c r="K65" i="7"/>
  <c r="I65"/>
  <c r="G65"/>
  <c r="BE51"/>
  <c r="BD51"/>
  <c r="BC51"/>
  <c r="BB51"/>
  <c r="BA51"/>
  <c r="K51"/>
  <c r="I51"/>
  <c r="G51"/>
  <c r="BE50"/>
  <c r="BD50"/>
  <c r="BC50"/>
  <c r="BB50"/>
  <c r="BA50"/>
  <c r="K50"/>
  <c r="I50"/>
  <c r="G50"/>
  <c r="BE48"/>
  <c r="BD48"/>
  <c r="BC48"/>
  <c r="BB48"/>
  <c r="BA48"/>
  <c r="K48"/>
  <c r="I48"/>
  <c r="G48"/>
  <c r="BE47"/>
  <c r="BD47"/>
  <c r="BC47"/>
  <c r="BB47"/>
  <c r="BA47"/>
  <c r="K47"/>
  <c r="I47"/>
  <c r="G47"/>
  <c r="BE45"/>
  <c r="BD45"/>
  <c r="BC45"/>
  <c r="BB45"/>
  <c r="BA45"/>
  <c r="K45"/>
  <c r="I45"/>
  <c r="G45"/>
  <c r="BE44"/>
  <c r="BD44"/>
  <c r="BC44"/>
  <c r="BB44"/>
  <c r="BA44"/>
  <c r="K44"/>
  <c r="I44"/>
  <c r="G44"/>
  <c r="BE42"/>
  <c r="BD42"/>
  <c r="BD54" s="1"/>
  <c r="H10" i="6" s="1"/>
  <c r="BC42" i="7"/>
  <c r="BB42"/>
  <c r="BB54" s="1"/>
  <c r="F10" i="6" s="1"/>
  <c r="BA42" i="7"/>
  <c r="K42"/>
  <c r="I42"/>
  <c r="G42"/>
  <c r="B10" i="6"/>
  <c r="A10"/>
  <c r="BE54" i="7"/>
  <c r="I10" i="6" s="1"/>
  <c r="BC54" i="7"/>
  <c r="G10" i="6" s="1"/>
  <c r="BA54" i="7"/>
  <c r="E10" i="6" s="1"/>
  <c r="K54" i="7"/>
  <c r="I54"/>
  <c r="G54"/>
  <c r="BE37"/>
  <c r="BD37"/>
  <c r="BC37"/>
  <c r="BB37"/>
  <c r="BA37"/>
  <c r="K37"/>
  <c r="I37"/>
  <c r="G37"/>
  <c r="BE36"/>
  <c r="BD36"/>
  <c r="BC36"/>
  <c r="BB36"/>
  <c r="BA36"/>
  <c r="K36"/>
  <c r="I36"/>
  <c r="G36"/>
  <c r="BE34"/>
  <c r="BD34"/>
  <c r="BC34"/>
  <c r="BB34"/>
  <c r="BA34"/>
  <c r="K34"/>
  <c r="I34"/>
  <c r="G34"/>
  <c r="BE33"/>
  <c r="BD33"/>
  <c r="BC33"/>
  <c r="BB33"/>
  <c r="BA33"/>
  <c r="K33"/>
  <c r="I33"/>
  <c r="G33"/>
  <c r="BE31"/>
  <c r="BD31"/>
  <c r="BC31"/>
  <c r="BC40" s="1"/>
  <c r="G9" i="6" s="1"/>
  <c r="BB31" i="7"/>
  <c r="BA31"/>
  <c r="BA40" s="1"/>
  <c r="E9" i="6" s="1"/>
  <c r="K31" i="7"/>
  <c r="I31"/>
  <c r="G31"/>
  <c r="B9" i="6"/>
  <c r="A9"/>
  <c r="BE40" i="7"/>
  <c r="I9" i="6" s="1"/>
  <c r="BD40" i="7"/>
  <c r="H9" i="6" s="1"/>
  <c r="BB40" i="7"/>
  <c r="F9" i="6" s="1"/>
  <c r="K40" i="7"/>
  <c r="I40"/>
  <c r="G40"/>
  <c r="BE27"/>
  <c r="BD27"/>
  <c r="BC27"/>
  <c r="BB27"/>
  <c r="K27"/>
  <c r="I27"/>
  <c r="G27"/>
  <c r="BA27" s="1"/>
  <c r="BE24"/>
  <c r="BD24"/>
  <c r="BC24"/>
  <c r="BB24"/>
  <c r="BB29" s="1"/>
  <c r="F8" i="6" s="1"/>
  <c r="K24" i="7"/>
  <c r="K29" s="1"/>
  <c r="I24"/>
  <c r="G24"/>
  <c r="BA24" s="1"/>
  <c r="BA29" s="1"/>
  <c r="E8" i="6" s="1"/>
  <c r="B8"/>
  <c r="A8"/>
  <c r="BE29" i="7"/>
  <c r="I8" i="6" s="1"/>
  <c r="BD29" i="7"/>
  <c r="H8" i="6" s="1"/>
  <c r="BC29" i="7"/>
  <c r="G8" i="6" s="1"/>
  <c r="I29" i="7"/>
  <c r="G29"/>
  <c r="BE21"/>
  <c r="BD21"/>
  <c r="BC21"/>
  <c r="BB21"/>
  <c r="K21"/>
  <c r="I21"/>
  <c r="G21"/>
  <c r="BA21" s="1"/>
  <c r="BE20"/>
  <c r="BD20"/>
  <c r="BC20"/>
  <c r="BB20"/>
  <c r="K20"/>
  <c r="I20"/>
  <c r="G20"/>
  <c r="BA20" s="1"/>
  <c r="BE19"/>
  <c r="BD19"/>
  <c r="BC19"/>
  <c r="BB19"/>
  <c r="K19"/>
  <c r="I19"/>
  <c r="G19"/>
  <c r="BA19" s="1"/>
  <c r="BE18"/>
  <c r="BD18"/>
  <c r="BC18"/>
  <c r="BB18"/>
  <c r="K18"/>
  <c r="I18"/>
  <c r="G18"/>
  <c r="BA18" s="1"/>
  <c r="BE16"/>
  <c r="BD16"/>
  <c r="BC16"/>
  <c r="BB16"/>
  <c r="K16"/>
  <c r="I16"/>
  <c r="G16"/>
  <c r="BA16" s="1"/>
  <c r="BE13"/>
  <c r="BD13"/>
  <c r="BC13"/>
  <c r="BB13"/>
  <c r="K13"/>
  <c r="I13"/>
  <c r="G13"/>
  <c r="BA13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8"/>
  <c r="BD8"/>
  <c r="BC8"/>
  <c r="BB8"/>
  <c r="K8"/>
  <c r="I8"/>
  <c r="I22" s="1"/>
  <c r="G8"/>
  <c r="BA8" s="1"/>
  <c r="B7" i="6"/>
  <c r="A7"/>
  <c r="BE22" i="7"/>
  <c r="I7" i="6" s="1"/>
  <c r="BD22" i="7"/>
  <c r="H7" i="6" s="1"/>
  <c r="BC22" i="7"/>
  <c r="G7" i="6" s="1"/>
  <c r="BB22" i="7"/>
  <c r="F7" i="6" s="1"/>
  <c r="K22" i="7"/>
  <c r="G22"/>
  <c r="E4"/>
  <c r="F3"/>
  <c r="C33" i="5"/>
  <c r="F33" s="1"/>
  <c r="C31"/>
  <c r="G7"/>
  <c r="H22" i="3"/>
  <c r="G23" i="2" s="1"/>
  <c r="I21" i="3"/>
  <c r="G21" i="2"/>
  <c r="D21"/>
  <c r="I20" i="3"/>
  <c r="G20" i="2"/>
  <c r="D20"/>
  <c r="I19" i="3"/>
  <c r="D19" i="2"/>
  <c r="I18" i="3"/>
  <c r="G19" i="2" s="1"/>
  <c r="G18"/>
  <c r="D18"/>
  <c r="I17" i="3"/>
  <c r="G17" i="2"/>
  <c r="D17"/>
  <c r="I16" i="3"/>
  <c r="G16" i="2"/>
  <c r="D16"/>
  <c r="I15" i="3"/>
  <c r="D15" i="2"/>
  <c r="I14" i="3"/>
  <c r="G15" i="2" s="1"/>
  <c r="BE33" i="4"/>
  <c r="BD33"/>
  <c r="BC33"/>
  <c r="BB33"/>
  <c r="BA33"/>
  <c r="K33"/>
  <c r="I33"/>
  <c r="G33"/>
  <c r="BE30"/>
  <c r="BE35" s="1"/>
  <c r="I8" i="3" s="1"/>
  <c r="BD30" i="4"/>
  <c r="BC30"/>
  <c r="BB30"/>
  <c r="BB35" s="1"/>
  <c r="F8" i="3" s="1"/>
  <c r="BA30" i="4"/>
  <c r="BA35" s="1"/>
  <c r="E8" i="3" s="1"/>
  <c r="K30" i="4"/>
  <c r="K35" s="1"/>
  <c r="I30"/>
  <c r="I35" s="1"/>
  <c r="G30"/>
  <c r="B8" i="3"/>
  <c r="A8"/>
  <c r="BD35" i="4"/>
  <c r="H8" i="3" s="1"/>
  <c r="BC35" i="4"/>
  <c r="G8" i="3" s="1"/>
  <c r="G35" i="4"/>
  <c r="BE26"/>
  <c r="BD26"/>
  <c r="BC26"/>
  <c r="BB26"/>
  <c r="BA26"/>
  <c r="K26"/>
  <c r="I26"/>
  <c r="G26"/>
  <c r="BE24"/>
  <c r="BD24"/>
  <c r="BC24"/>
  <c r="BB24"/>
  <c r="BA24"/>
  <c r="K24"/>
  <c r="K28" s="1"/>
  <c r="I24"/>
  <c r="G24"/>
  <c r="BE22"/>
  <c r="BD22"/>
  <c r="BC22"/>
  <c r="BB22"/>
  <c r="BA22"/>
  <c r="K22"/>
  <c r="I22"/>
  <c r="G22"/>
  <c r="BE21"/>
  <c r="BD21"/>
  <c r="BC21"/>
  <c r="BB21"/>
  <c r="BA21"/>
  <c r="K21"/>
  <c r="I21"/>
  <c r="G21"/>
  <c r="BE19"/>
  <c r="BD19"/>
  <c r="BC19"/>
  <c r="BB19"/>
  <c r="BA19"/>
  <c r="K19"/>
  <c r="I19"/>
  <c r="G19"/>
  <c r="BE16"/>
  <c r="BD16"/>
  <c r="BC16"/>
  <c r="BB16"/>
  <c r="BA16"/>
  <c r="K16"/>
  <c r="I16"/>
  <c r="G16"/>
  <c r="BE14"/>
  <c r="BD14"/>
  <c r="BC14"/>
  <c r="BB14"/>
  <c r="BA14"/>
  <c r="K14"/>
  <c r="I14"/>
  <c r="G14"/>
  <c r="BE12"/>
  <c r="BD12"/>
  <c r="BC12"/>
  <c r="BB12"/>
  <c r="BA12"/>
  <c r="K12"/>
  <c r="I12"/>
  <c r="G12"/>
  <c r="BE9"/>
  <c r="BD9"/>
  <c r="BC9"/>
  <c r="BB9"/>
  <c r="BA9"/>
  <c r="K9"/>
  <c r="I9"/>
  <c r="G9"/>
  <c r="BE8"/>
  <c r="BD8"/>
  <c r="BD28" s="1"/>
  <c r="H7" i="3" s="1"/>
  <c r="BC8" i="4"/>
  <c r="BB8"/>
  <c r="BB28" s="1"/>
  <c r="F7" i="3" s="1"/>
  <c r="BA8" i="4"/>
  <c r="BA28" s="1"/>
  <c r="E7" i="3" s="1"/>
  <c r="K8" i="4"/>
  <c r="I8"/>
  <c r="G8"/>
  <c r="B7" i="3"/>
  <c r="A7"/>
  <c r="BE28" i="4"/>
  <c r="I7" i="3" s="1"/>
  <c r="BC28" i="4"/>
  <c r="G7" i="3" s="1"/>
  <c r="I28" i="4"/>
  <c r="G28"/>
  <c r="E4"/>
  <c r="F3"/>
  <c r="F33" i="2"/>
  <c r="C33"/>
  <c r="C31"/>
  <c r="G7"/>
  <c r="H89" i="1"/>
  <c r="J71"/>
  <c r="I71"/>
  <c r="H71"/>
  <c r="G71"/>
  <c r="F71"/>
  <c r="H41"/>
  <c r="G41"/>
  <c r="I40"/>
  <c r="F40" s="1"/>
  <c r="I39"/>
  <c r="F39" s="1"/>
  <c r="H38"/>
  <c r="G38"/>
  <c r="H32"/>
  <c r="I21" s="1"/>
  <c r="I22" s="1"/>
  <c r="G32"/>
  <c r="I31"/>
  <c r="F31" s="1"/>
  <c r="I30"/>
  <c r="F30" s="1"/>
  <c r="H29"/>
  <c r="G29"/>
  <c r="D22"/>
  <c r="D20"/>
  <c r="I20" s="1"/>
  <c r="I19"/>
  <c r="I2"/>
  <c r="G22" i="5" l="1"/>
  <c r="G27" i="6"/>
  <c r="C18" i="5" s="1"/>
  <c r="BA22" i="7"/>
  <c r="E7" i="6" s="1"/>
  <c r="BA130" i="7"/>
  <c r="E16" i="6" s="1"/>
  <c r="I27"/>
  <c r="C21" i="5" s="1"/>
  <c r="BB195" i="7"/>
  <c r="F25" i="6" s="1"/>
  <c r="F27" s="1"/>
  <c r="C16" i="5" s="1"/>
  <c r="H27" i="6"/>
  <c r="C17" i="5" s="1"/>
  <c r="BA108" i="7"/>
  <c r="BA113" s="1"/>
  <c r="E14" i="6" s="1"/>
  <c r="BA180" i="7"/>
  <c r="BA182" s="1"/>
  <c r="E22" i="6" s="1"/>
  <c r="E63" i="1"/>
  <c r="E62"/>
  <c r="E56"/>
  <c r="E71"/>
  <c r="E61"/>
  <c r="I9" i="3"/>
  <c r="C21" i="2" s="1"/>
  <c r="G22"/>
  <c r="G9" i="3"/>
  <c r="C18" i="2" s="1"/>
  <c r="F9" i="3"/>
  <c r="C16" i="2" s="1"/>
  <c r="E9" i="3"/>
  <c r="C15" i="2" s="1"/>
  <c r="H9" i="3"/>
  <c r="C17" i="2" s="1"/>
  <c r="F32" i="1"/>
  <c r="I23"/>
  <c r="I41"/>
  <c r="I32"/>
  <c r="E55"/>
  <c r="E66"/>
  <c r="E57"/>
  <c r="E49"/>
  <c r="E67"/>
  <c r="E58"/>
  <c r="E50"/>
  <c r="E68"/>
  <c r="E59"/>
  <c r="E51"/>
  <c r="E69"/>
  <c r="E60"/>
  <c r="E52"/>
  <c r="E54"/>
  <c r="E70"/>
  <c r="F41"/>
  <c r="E53"/>
  <c r="E65"/>
  <c r="E64"/>
  <c r="E27" i="6" l="1"/>
  <c r="C15" i="5" s="1"/>
  <c r="C19" s="1"/>
  <c r="C22" s="1"/>
  <c r="C23" s="1"/>
  <c r="F30" s="1"/>
  <c r="C19" i="2"/>
  <c r="C22" s="1"/>
  <c r="C23" s="1"/>
  <c r="F30" s="1"/>
  <c r="F31" s="1"/>
  <c r="J40" i="1"/>
  <c r="J32"/>
  <c r="J41"/>
  <c r="J30"/>
  <c r="J31"/>
  <c r="J39"/>
  <c r="F31" i="5" l="1"/>
  <c r="F34" s="1"/>
  <c r="F34" i="2"/>
</calcChain>
</file>

<file path=xl/sharedStrings.xml><?xml version="1.0" encoding="utf-8"?>
<sst xmlns="http://schemas.openxmlformats.org/spreadsheetml/2006/main" count="907" uniqueCount="455">
  <si>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</si>
  <si>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</si>
  <si>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</si>
  <si>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</si>
  <si>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</si>
  <si>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</si>
  <si>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</si>
  <si>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</si>
  <si>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</si>
  <si>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</si>
  <si>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</si>
  <si>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</si>
  <si>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</si>
  <si>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</si>
  <si>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</si>
  <si>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</si>
  <si>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</si>
  <si>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</si>
  <si>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</si>
  <si>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</si>
  <si>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</si>
  <si>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</si>
  <si>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</si>
  <si>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</si>
  <si>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</si>
  <si>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</si>
  <si>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</si>
  <si>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</si>
  <si>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</si>
  <si>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</si>
  <si>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</si>
  <si>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</si>
  <si>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</si>
  <si>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</si>
  <si>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</si>
  <si>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</si>
  <si>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</si>
  <si>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</si>
  <si>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</si>
  <si>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</si>
  <si>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</si>
  <si>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</si>
  <si>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</si>
  <si>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</si>
  <si>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</si>
  <si>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</si>
  <si>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</si>
  <si>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</si>
  <si>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</si>
  <si>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</si>
  <si>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</si>
  <si>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</si>
  <si>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</si>
  <si>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</si>
  <si>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</si>
  <si>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</si>
  <si>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</si>
  <si>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</si>
  <si>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</si>
  <si>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</si>
  <si>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</si>
  <si>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</si>
  <si>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</si>
  <si>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</si>
  <si>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</si>
  <si>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</si>
  <si>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</si>
  <si>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</si>
  <si>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</si>
  <si>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</si>
  <si>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</si>
  <si>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</si>
  <si>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</si>
  <si>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</si>
  <si>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</si>
  <si>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</si>
  <si>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</si>
  <si>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</si>
  <si>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</si>
  <si>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</si>
  <si>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</si>
  <si>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</si>
  <si>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</si>
  <si>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</si>
  <si>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</si>
  <si>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</si>
  <si>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</si>
  <si>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</si>
  <si>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</si>
  <si>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</si>
  <si>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</si>
  <si>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</si>
  <si>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</si>
  <si>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</si>
  <si>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</si>
  <si>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</si>
  <si>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</si>
  <si>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</si>
  <si>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</si>
  <si>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</si>
  <si>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SLEPÝ ROZPOČET</t>
  </si>
  <si>
    <t>Slepý rozpočet</t>
  </si>
  <si>
    <t>26-2020</t>
  </si>
  <si>
    <t>PK a PPK kontejnery v městě Kroměříži</t>
  </si>
  <si>
    <t>26-2020 PK a PPK kontejnery v městě Kroměříži</t>
  </si>
  <si>
    <t>SO 00</t>
  </si>
  <si>
    <t>Vedlejší náklady</t>
  </si>
  <si>
    <t>SO 00 Vedlejší náklady</t>
  </si>
  <si>
    <t>815</t>
  </si>
  <si>
    <t>m3</t>
  </si>
  <si>
    <t>00</t>
  </si>
  <si>
    <t>Ostatní náklady</t>
  </si>
  <si>
    <t>00 Ostatní náklady</t>
  </si>
  <si>
    <t>005124010T00</t>
  </si>
  <si>
    <t xml:space="preserve">Koordinační činnost </t>
  </si>
  <si>
    <t>kpl</t>
  </si>
  <si>
    <t>005211030T00</t>
  </si>
  <si>
    <t xml:space="preserve">Dočasná dopravní opatření </t>
  </si>
  <si>
    <t>D+M dočasného dopravního značení, vč.pronájmu po dobu stavby. / signalizační zařízení u záboru chodníku případně části vozovky/ Zajištění vydání stanovení přechodné i místní úpravy provozu na pozemních komunikacích.</t>
  </si>
  <si>
    <t>005241020T00</t>
  </si>
  <si>
    <t xml:space="preserve">Geodetické zaměření skutečného stavu </t>
  </si>
  <si>
    <t>geodetické vytýčení staveniště , vytýčení výškových a polohopisných bodů stavby, kontrolní zaměření rýh a ploch sanace vč. zaměření skutečného provedení stavby se zákresem do katastrální mapy</t>
  </si>
  <si>
    <t>053103000T00</t>
  </si>
  <si>
    <t xml:space="preserve">Správní a místní poplatky </t>
  </si>
  <si>
    <t>zajištění zvláštního užívání komunikací při realizaci stavby , úhrada vyměřených poplatků a nájemného</t>
  </si>
  <si>
    <t>053103001T00</t>
  </si>
  <si>
    <t xml:space="preserve">Dokumentace skutečného provedení </t>
  </si>
  <si>
    <t>Náklady zhotovitele , které vzniknou v souvislosti s povinnostmi zhotovitele při předání a převzetí díla-</t>
  </si>
  <si>
    <t>náklady na vyhotovení dokumentace skutečného provedení stavby a její předání objednateli v požadované formě a požadovaném počtu</t>
  </si>
  <si>
    <t>053103010T00</t>
  </si>
  <si>
    <t>Zajištění kladných závazných stanovisek dotčených orgánů státní správy</t>
  </si>
  <si>
    <t>k vydání kolaudačního souhlasu stavby</t>
  </si>
  <si>
    <t>091704000T00</t>
  </si>
  <si>
    <t>Náklady na údržbu,čištění a opravu komunikací po dobu výstavby</t>
  </si>
  <si>
    <t>091704001T00</t>
  </si>
  <si>
    <t>Náklady na úklid staveniště, zajištění proti prašnosti</t>
  </si>
  <si>
    <t>091704003T00</t>
  </si>
  <si>
    <t>Přemístění stávajících kontejnerů na místo určené investorem</t>
  </si>
  <si>
    <t>náhradní stanoviště stávajících kontejnerů po dobu výstavby vč. jejich následujícího odvozu po zprovoznění  nových kontejnerů , zajistí objednatel mimo tento rozpočet- viz TZ</t>
  </si>
  <si>
    <t>091704004T00</t>
  </si>
  <si>
    <t>Mobilní oplocení - zajištění bezpečnosti 3500/2000 mm + betonové patky</t>
  </si>
  <si>
    <t>zabezpečení staveniště proti pohybu cizích osob</t>
  </si>
  <si>
    <t>000</t>
  </si>
  <si>
    <t>000 Vedlejší náklady</t>
  </si>
  <si>
    <t>005111021T00</t>
  </si>
  <si>
    <t>Vytýčení stávajících inženýrských sítí a stavby před zahájením zemních prací</t>
  </si>
  <si>
    <t>dotčené podzemní inženýrské sítě jsou v zájmovém</t>
  </si>
  <si>
    <t>území stavby</t>
  </si>
  <si>
    <t>005121010T00</t>
  </si>
  <si>
    <t>Vybudování zařízení staveniště provoz a odstranění zařízení staveniště</t>
  </si>
  <si>
    <t>případné  zřízení objektů ZS a přípojek NN a vody s měřením pro ZS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</si>
  <si>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</si>
  <si>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</si>
  <si>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</si>
  <si>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</si>
  <si>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</si>
  <si>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</si>
  <si>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</si>
  <si>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</si>
  <si>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Kroměříž</t>
  </si>
  <si>
    <t>ENVIprojekt CZECH s.r.o.</t>
  </si>
  <si>
    <t>26-2020 Vedlejší náklady</t>
  </si>
  <si>
    <t>SO 01.</t>
  </si>
  <si>
    <t>Stanoviště STA 4- Malý val</t>
  </si>
  <si>
    <t>SO 01. Stanoviště STA 4- Malý val</t>
  </si>
  <si>
    <t>Stanoviště STA 4- malý val</t>
  </si>
  <si>
    <t>11</t>
  </si>
  <si>
    <t>Přípravné a přidružené práce</t>
  </si>
  <si>
    <t>11 Přípravné a přidružené práce</t>
  </si>
  <si>
    <t>113106121R00</t>
  </si>
  <si>
    <t xml:space="preserve">Rozebrání dlažeb z betonových dlaždic na sucho </t>
  </si>
  <si>
    <t>m2</t>
  </si>
  <si>
    <t>pro další použití</t>
  </si>
  <si>
    <t>113106221R00</t>
  </si>
  <si>
    <t xml:space="preserve">Rozebrání dlažeb z drobných kostek v kam. těženém </t>
  </si>
  <si>
    <t>113107318R00</t>
  </si>
  <si>
    <t xml:space="preserve">Odstranění podkladu pl. 50 m2,kam.těžené tl.18 cm </t>
  </si>
  <si>
    <t>2*2,50</t>
  </si>
  <si>
    <t>113109315R00</t>
  </si>
  <si>
    <t xml:space="preserve">Odstranění podkladu pl.50 m2, bet.prostý tl.15 cm </t>
  </si>
  <si>
    <t>opěrné lože pod obrubníky</t>
  </si>
  <si>
    <t>7,50*2*0,20</t>
  </si>
  <si>
    <t>113111118R00</t>
  </si>
  <si>
    <t xml:space="preserve">Odstranění podkladu pl.50 m2,kam.zpev.cem.tl.18 cm </t>
  </si>
  <si>
    <t>113201111R00</t>
  </si>
  <si>
    <t xml:space="preserve">Vytrhání obrubníků chodníkových a parkových </t>
  </si>
  <si>
    <t>m</t>
  </si>
  <si>
    <t>113202111R00</t>
  </si>
  <si>
    <t xml:space="preserve">Vytrhání obrub obrubníků silničních </t>
  </si>
  <si>
    <t>115101201R00</t>
  </si>
  <si>
    <t xml:space="preserve">Čerpání vody na výšku do 10 m, přítok do 500 l/min </t>
  </si>
  <si>
    <t>h</t>
  </si>
  <si>
    <t>115101301R00</t>
  </si>
  <si>
    <t xml:space="preserve">Pohotovost čerp.soupravy, výška 10 m, přítok 500 l </t>
  </si>
  <si>
    <t>den</t>
  </si>
  <si>
    <t>12</t>
  </si>
  <si>
    <t>Odkopávky a prokopávky</t>
  </si>
  <si>
    <t>12 Odkopávky a prokopávky</t>
  </si>
  <si>
    <t>121101101R00</t>
  </si>
  <si>
    <t xml:space="preserve">Sejmutí ornice s přemístěním do 50 m </t>
  </si>
  <si>
    <t>pro opětovné použití</t>
  </si>
  <si>
    <t>(2,00*2+20,00)*0,20</t>
  </si>
  <si>
    <t>122201101R00</t>
  </si>
  <si>
    <t xml:space="preserve">Odkopávky nezapažené v hor. 3 do 100 m3 </t>
  </si>
  <si>
    <t>2,00*0,20*2</t>
  </si>
  <si>
    <t>13</t>
  </si>
  <si>
    <t>Hloubené vykopávky</t>
  </si>
  <si>
    <t>13 Hloubené vykopávky</t>
  </si>
  <si>
    <t>131201201R00</t>
  </si>
  <si>
    <t xml:space="preserve">Hloubení zapažených jam v hor.3 do 100 m3 </t>
  </si>
  <si>
    <t>50%:20,00*2,85*0,5</t>
  </si>
  <si>
    <t>131201209R00</t>
  </si>
  <si>
    <t xml:space="preserve">Příplatek za lepivost - hloubení zapaž.jam v hor.3 </t>
  </si>
  <si>
    <t>131301201R00</t>
  </si>
  <si>
    <t xml:space="preserve">Hloubení zapažených jam v hor.4 do 100 m3 </t>
  </si>
  <si>
    <t>40%:20,00*2,85*0,4</t>
  </si>
  <si>
    <t>131301209R00</t>
  </si>
  <si>
    <t xml:space="preserve">Příplatek za lepivost - hloubení zapaž.jam v hor.4 </t>
  </si>
  <si>
    <t>131401201R00</t>
  </si>
  <si>
    <t xml:space="preserve">Hloubení zapažených jam v hor.5 do 100 m3 </t>
  </si>
  <si>
    <t>10%:20,00*2,85*0,1</t>
  </si>
  <si>
    <t>15</t>
  </si>
  <si>
    <t>Roubení</t>
  </si>
  <si>
    <t>15 Roubení</t>
  </si>
  <si>
    <t>151201201R00</t>
  </si>
  <si>
    <t xml:space="preserve">Pažení stěn výkopu - zátažné - hloubky do 4 m </t>
  </si>
  <si>
    <t>(6,595+2,865)*2*3,25</t>
  </si>
  <si>
    <t>151201211R00</t>
  </si>
  <si>
    <t xml:space="preserve">Odstranění pažení stěn - zátažné - hl. do 4 m </t>
  </si>
  <si>
    <t>151201301R00</t>
  </si>
  <si>
    <t xml:space="preserve">Rozepření stěn pažení - zátažné -  hl. do 4 m </t>
  </si>
  <si>
    <t>20,00*3,25</t>
  </si>
  <si>
    <t>151201311R00</t>
  </si>
  <si>
    <t xml:space="preserve">Odstranění rozepření stěn - zátažné - hl. do 4 m </t>
  </si>
  <si>
    <t>151201401R00</t>
  </si>
  <si>
    <t>Vzepření stěn pažení - zátažné - hl. do 4 m vč. přepažení</t>
  </si>
  <si>
    <t>151201411R00</t>
  </si>
  <si>
    <t xml:space="preserve">Odstranění vzepření stěn - zátažné - hl. do 4 m </t>
  </si>
  <si>
    <t>151501501R00</t>
  </si>
  <si>
    <t xml:space="preserve">Přepažení rozepření - zátažné - hl. do 4 m </t>
  </si>
  <si>
    <t>2. přepažení</t>
  </si>
  <si>
    <t>16</t>
  </si>
  <si>
    <t>Přemístění výkopku</t>
  </si>
  <si>
    <t>16 Přemístění výkopku</t>
  </si>
  <si>
    <t>161101102R00</t>
  </si>
  <si>
    <t xml:space="preserve">Svislé přemístění výkopku z hor.1-4 do 4,0 m </t>
  </si>
  <si>
    <t>jáma- 90 %:20,00*2,85*0,90</t>
  </si>
  <si>
    <t>161101152R00</t>
  </si>
  <si>
    <t xml:space="preserve">Svislé přemístění výkopku z hor.5-7 do 4,0 m </t>
  </si>
  <si>
    <t>jáma- 10 %:20,00*2,85*0,10</t>
  </si>
  <si>
    <t>162701105R00</t>
  </si>
  <si>
    <t xml:space="preserve">Vodorovné přemístění výkopku z hor.1-4 do 10000 m </t>
  </si>
  <si>
    <t>90%- jáma:20,00*2,85*0,9</t>
  </si>
  <si>
    <t>odkopávka :0,80</t>
  </si>
  <si>
    <t>162701155R00</t>
  </si>
  <si>
    <t xml:space="preserve">Vodorovné přemístění výkopku z hor.5-7 do 10000 m </t>
  </si>
  <si>
    <t>10%- jáma:20,00*2,85*0,10</t>
  </si>
  <si>
    <t>17</t>
  </si>
  <si>
    <t>Konstrukce ze zemin</t>
  </si>
  <si>
    <t>17 Konstrukce ze zemin</t>
  </si>
  <si>
    <t>171201101R00</t>
  </si>
  <si>
    <t xml:space="preserve">Uložení sypaniny do násypů nezhutněných </t>
  </si>
  <si>
    <t>jáma:20,00*2,85</t>
  </si>
  <si>
    <t>odkopávka:0,80</t>
  </si>
  <si>
    <t>175101201R00</t>
  </si>
  <si>
    <t xml:space="preserve">Obsyp objektu bez prohození sypaniny </t>
  </si>
  <si>
    <t>20,00*2,85</t>
  </si>
  <si>
    <t>odpočet kontejner:-5,00*2-3,00*1</t>
  </si>
  <si>
    <t>podkl.beton 100 mm:-2,865*6,595*0,10</t>
  </si>
  <si>
    <t>kamenivo 100 mm:-2,865*6,595*0,10</t>
  </si>
  <si>
    <t>58344197</t>
  </si>
  <si>
    <t>Štěrkodrtě frakce 0-63 A</t>
  </si>
  <si>
    <t>t</t>
  </si>
  <si>
    <t>Začátek provozního součtu</t>
  </si>
  <si>
    <t>podkl.beton:-2,865*6,595*0,10</t>
  </si>
  <si>
    <t>kamenivo:-1,8895</t>
  </si>
  <si>
    <t>Konec provozního součtu</t>
  </si>
  <si>
    <t>+1% ztratné:40,2210*1,80*1,01</t>
  </si>
  <si>
    <t>18</t>
  </si>
  <si>
    <t>Povrchové úpravy terénu</t>
  </si>
  <si>
    <t>18 Povrchové úpravy terénu</t>
  </si>
  <si>
    <t>180402112R00</t>
  </si>
  <si>
    <t xml:space="preserve">Založení trávníku parkového výsevem svah do 1:2 </t>
  </si>
  <si>
    <t>2*2,00</t>
  </si>
  <si>
    <t>181101102R00</t>
  </si>
  <si>
    <t xml:space="preserve">Úprava pláně v zářezech v hor. 1-4, se zhutněním </t>
  </si>
  <si>
    <t>181301102R00</t>
  </si>
  <si>
    <t xml:space="preserve">Rozprostření ornice, rovina, tl. 10-15 cm </t>
  </si>
  <si>
    <t>182001121R00</t>
  </si>
  <si>
    <t xml:space="preserve">Plošná úprava terénu, nerovnosti do 15 cm v rovině </t>
  </si>
  <si>
    <t>182303114T00</t>
  </si>
  <si>
    <t xml:space="preserve">Rozprostření substrátu tl. do 5 cm v rovině </t>
  </si>
  <si>
    <t>184807111R00</t>
  </si>
  <si>
    <t xml:space="preserve">Ochrana stromu bedněním - zřízení </t>
  </si>
  <si>
    <t>184807112R00</t>
  </si>
  <si>
    <t xml:space="preserve">Ochrana stromu bedněním - odstranění </t>
  </si>
  <si>
    <t>185804312R00</t>
  </si>
  <si>
    <t xml:space="preserve">Zalití vodou plochy nad 20 m2 </t>
  </si>
  <si>
    <t>15 litrů/m2</t>
  </si>
  <si>
    <t>4,00*15/1000*2</t>
  </si>
  <si>
    <t>00572497</t>
  </si>
  <si>
    <t>Směs travní  zátěžová</t>
  </si>
  <si>
    <t>kg</t>
  </si>
  <si>
    <t>4*25/1000*1,10</t>
  </si>
  <si>
    <t>08211320</t>
  </si>
  <si>
    <t>Voda pitná - vodné</t>
  </si>
  <si>
    <t>4,00*15/1000*2*1,10</t>
  </si>
  <si>
    <t>10364200</t>
  </si>
  <si>
    <t>Ornice pro pozemkové úpravy</t>
  </si>
  <si>
    <t>4,00*0,15</t>
  </si>
  <si>
    <t>10371500</t>
  </si>
  <si>
    <t>Substrát zahradnický B  VL- 20 mm</t>
  </si>
  <si>
    <t>4,00*0,05*1,10</t>
  </si>
  <si>
    <t>19</t>
  </si>
  <si>
    <t>Hloubení pro podzemní stěny a doly</t>
  </si>
  <si>
    <t>19 Hloubení pro podzemní stěny a doly</t>
  </si>
  <si>
    <t>199000002R00</t>
  </si>
  <si>
    <t xml:space="preserve">Poplatek za skládku horniny 1- 4 </t>
  </si>
  <si>
    <t>199000003R00</t>
  </si>
  <si>
    <t xml:space="preserve">Poplatek za skládku horniny 5 - 7 </t>
  </si>
  <si>
    <t>21</t>
  </si>
  <si>
    <t>Úprava podloží a základ.spáry</t>
  </si>
  <si>
    <t>21 Úprava podloží a základ.spáry</t>
  </si>
  <si>
    <t>215901101RT5</t>
  </si>
  <si>
    <t>Zhutnění podloží z hornin nesoudržných do 92% PS vibrační deskou</t>
  </si>
  <si>
    <t>27</t>
  </si>
  <si>
    <t>Základy</t>
  </si>
  <si>
    <t>27 Základy</t>
  </si>
  <si>
    <t>271531113R00</t>
  </si>
  <si>
    <t xml:space="preserve">Polštář  z kameniva hr. drceného 16-32 mm </t>
  </si>
  <si>
    <t>zámk.dlažba:9,50*(0,20+0,28)*0,5</t>
  </si>
  <si>
    <t>kontejnery</t>
  </si>
  <si>
    <t>20,00*0,10*1,01</t>
  </si>
  <si>
    <t>273313611R00</t>
  </si>
  <si>
    <t xml:space="preserve">Beton základových desek prostý C 16/20 XO </t>
  </si>
  <si>
    <t>podkladní</t>
  </si>
  <si>
    <t>podkladní:20,00*0,10*1,01</t>
  </si>
  <si>
    <t>273323312T00</t>
  </si>
  <si>
    <t>Montáž ŽB vany pro podzemní část kontejneru- součást kontejneru vysokopecní arm.beton</t>
  </si>
  <si>
    <t>273361921RT9</t>
  </si>
  <si>
    <t>Výztuž základových desek ze svařovaných sítí průměr drátu  8,0, oka 150/150 mm KY80</t>
  </si>
  <si>
    <t>podkladní beton</t>
  </si>
  <si>
    <t>20,00*5,40*1,40/1000</t>
  </si>
  <si>
    <t>38</t>
  </si>
  <si>
    <t>Kompletní konstrukce</t>
  </si>
  <si>
    <t>38 Kompletní konstrukce</t>
  </si>
  <si>
    <t>388996181R00</t>
  </si>
  <si>
    <t xml:space="preserve">Chránička kabelu  do DN 160 mm, výkop </t>
  </si>
  <si>
    <t>6,60+2*1,00</t>
  </si>
  <si>
    <t>56</t>
  </si>
  <si>
    <t>Podkladní vrstvy komunikací a zpevněných ploch</t>
  </si>
  <si>
    <t>56 Podkladní vrstvy komunikací a zpevněných ploch</t>
  </si>
  <si>
    <t>564851112R00</t>
  </si>
  <si>
    <t xml:space="preserve">Podklad ze štěrkodrti po zhutnění tloušťky 16 cm </t>
  </si>
  <si>
    <t>zprůměrovaná tloušťka</t>
  </si>
  <si>
    <t>pod dlažbu:2,50</t>
  </si>
  <si>
    <t>žul.kostky:3,00</t>
  </si>
  <si>
    <t>567122111R00</t>
  </si>
  <si>
    <t xml:space="preserve">Podklad z kameniva zpev.cementem KZC 1 tl.10 cm </t>
  </si>
  <si>
    <t>žul.kostky:3</t>
  </si>
  <si>
    <t>567211108R00</t>
  </si>
  <si>
    <t xml:space="preserve">Podklad z prostého betonu tř. I  tloušťky do 8 cm </t>
  </si>
  <si>
    <t>pod kostky 60/60:7,00</t>
  </si>
  <si>
    <t>100/100:3</t>
  </si>
  <si>
    <t>59</t>
  </si>
  <si>
    <t>Dlažby a předlažby komunikací</t>
  </si>
  <si>
    <t>59 Dlažby a předlažby komunikací</t>
  </si>
  <si>
    <t>591241111R00</t>
  </si>
  <si>
    <t xml:space="preserve">Kladení dlažby drobné kostky, lože z MC tl. 5 cm </t>
  </si>
  <si>
    <t>10/10 cm</t>
  </si>
  <si>
    <t>stáv.z demontáže:3,00</t>
  </si>
  <si>
    <t>6/6 cm</t>
  </si>
  <si>
    <t>nová:(1,665*1,665-0,635*0,77)*3*1,05</t>
  </si>
  <si>
    <t>596111111R00</t>
  </si>
  <si>
    <t xml:space="preserve">Kladení bet.dlažby  1barva, lože z kam.do 4 cm </t>
  </si>
  <si>
    <t>materiál zákazníka 300/300/40 mm</t>
  </si>
  <si>
    <t>596215040R00</t>
  </si>
  <si>
    <t xml:space="preserve">Kladení zámkové dlažby tl. 8 cm do drtě tl. 4 cm </t>
  </si>
  <si>
    <t>šedá</t>
  </si>
  <si>
    <t>58380190</t>
  </si>
  <si>
    <t>Žulová kostka  řezaná 6x6x4 cm</t>
  </si>
  <si>
    <t>(1,665*1,665-0,635*0,77)*3*1,05</t>
  </si>
  <si>
    <t>592451170</t>
  </si>
  <si>
    <t>Dlažba  zámková 20x10x8 cm přírodní</t>
  </si>
  <si>
    <t>u kontejnerů</t>
  </si>
  <si>
    <t>9,50*1,10</t>
  </si>
  <si>
    <t>63</t>
  </si>
  <si>
    <t>Podlahy a podlahové konstrukce</t>
  </si>
  <si>
    <t>63 Podlahy a podlahové konstrukce</t>
  </si>
  <si>
    <t>631316115R00</t>
  </si>
  <si>
    <t xml:space="preserve">Postřik nových beton. podlah proti prvotn. vysych. </t>
  </si>
  <si>
    <t>deska a lože</t>
  </si>
  <si>
    <t>20,00+25,00</t>
  </si>
  <si>
    <t>632921911R00</t>
  </si>
  <si>
    <t>Dlažba z dlaždic betonových do písku, tl. 40 mm vč.dlažby</t>
  </si>
  <si>
    <t>1,25 m2 ze stávající rozebrané</t>
  </si>
  <si>
    <t>1,25 m2 nová dlažba 300/300/40 mm</t>
  </si>
  <si>
    <t>91</t>
  </si>
  <si>
    <t>Doplňující práce na komunikaci</t>
  </si>
  <si>
    <t>91 Doplňující práce na komunikaci</t>
  </si>
  <si>
    <t>915711112R00</t>
  </si>
  <si>
    <t xml:space="preserve">Vodorovné značení dělících čar š.12 cm silnovrstvé </t>
  </si>
  <si>
    <t>V12c- zákaz zastavení, barva žlutá</t>
  </si>
  <si>
    <t>917161111R00</t>
  </si>
  <si>
    <t xml:space="preserve">Osazení lež. obrub.kamen. s opěrou, lože z C 12/15 </t>
  </si>
  <si>
    <t>materiál zákazníka</t>
  </si>
  <si>
    <t>917862111R00</t>
  </si>
  <si>
    <t xml:space="preserve">Osazení stojat. obrub.bet. s opěrou,lože z C 12/15 </t>
  </si>
  <si>
    <t>59217422</t>
  </si>
  <si>
    <t>Obrubník chodníkový ABO 15-10 1000/80/200</t>
  </si>
  <si>
    <t>kus</t>
  </si>
  <si>
    <t>94</t>
  </si>
  <si>
    <t>Lešení a stavební výtahy</t>
  </si>
  <si>
    <t>94 Lešení a stavební výtahy</t>
  </si>
  <si>
    <t>171156610600</t>
  </si>
  <si>
    <t>Jeřáb mobil. na autopodvozku</t>
  </si>
  <si>
    <t>Sh</t>
  </si>
  <si>
    <t>97</t>
  </si>
  <si>
    <t>Prorážení otvorů</t>
  </si>
  <si>
    <t>97 Prorážení otvorů</t>
  </si>
  <si>
    <t>979024441R00</t>
  </si>
  <si>
    <t xml:space="preserve">Očištění vybour. obrubníků všech loží a výplní </t>
  </si>
  <si>
    <t>7,50*2</t>
  </si>
  <si>
    <t>979054441R00</t>
  </si>
  <si>
    <t xml:space="preserve">Očištění vybour. dlaždic s výplní kamen. těženým </t>
  </si>
  <si>
    <t>979071121R00</t>
  </si>
  <si>
    <t xml:space="preserve">Očištění vybour. kostek drobných s výplní kam. těž </t>
  </si>
  <si>
    <t>99</t>
  </si>
  <si>
    <t>Staveništní přesun hmot</t>
  </si>
  <si>
    <t>99 Staveništní přesun hmot</t>
  </si>
  <si>
    <t>998223011R00</t>
  </si>
  <si>
    <t xml:space="preserve">Přesun hmot, pozemní komunikace, kryt dlážděný </t>
  </si>
  <si>
    <t>792</t>
  </si>
  <si>
    <t>Mobiliář</t>
  </si>
  <si>
    <t>792 Mobiliář</t>
  </si>
  <si>
    <t>792000232T00</t>
  </si>
  <si>
    <t xml:space="preserve">Dodávka a montáž sběrných kontejnerů Q5 </t>
  </si>
  <si>
    <t>792000233T00</t>
  </si>
  <si>
    <t xml:space="preserve">Dodávka a montáž sběrných kontejnerů Q3 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</si>
  <si>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</si>
  <si>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</si>
  <si>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</si>
  <si>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</si>
  <si>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</si>
  <si>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</si>
  <si>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</si>
  <si>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979087212R00</t>
  </si>
  <si>
    <t xml:space="preserve">Nakládání suti na dopravní prostředky </t>
  </si>
  <si>
    <t>979990001R00</t>
  </si>
  <si>
    <t xml:space="preserve">Poplatek za skládku stavební suti </t>
  </si>
  <si>
    <t>26-2020 Stanoviště STA 4- malý val</t>
  </si>
  <si>
    <t>Slepý rozpočet stavby</t>
  </si>
  <si>
    <t>Velké náměstí 115</t>
  </si>
  <si>
    <t>Kroměříž</t>
  </si>
  <si>
    <t>76701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</si>
</sst>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6" xfId="1" applyFont="1" applyBorder="1"/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4" fillId="6" borderId="65" xfId="1" applyNumberFormat="1" applyFont="1" applyFill="1" applyBorder="1" applyAlignment="1">
      <alignment horizontal="right" wrapText="1"/>
    </xf>
    <xf numFmtId="49" fontId="14" fillId="6" borderId="63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90"/>
  <sheetViews>
    <sheetView showGridLines="0" tabSelected="1" topLeftCell="B1" zoomScaleNormal="100" zoomScaleSheetLayoutView="75" workbookViewId="0"/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451</v>
      </c>
      <c r="E2" s="5"/>
      <c r="F2" s="4"/>
      <c r="G2" s="6"/>
      <c r="H2" s="7" t="s">
        <v>0</v>
      </c>
      <c r="I2" s="8">
        <f ca="1">TODAY()</f>
        <v>44097</v>
      </c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102</v>
      </c>
      <c r="E5" s="13" t="s">
        <v>103</v>
      </c>
      <c r="F5" s="14"/>
      <c r="G5" s="15"/>
      <c r="H5" s="14"/>
      <c r="I5" s="15"/>
      <c r="O5" s="8"/>
    </row>
    <row r="7" spans="2:15">
      <c r="C7" s="16" t="s">
        <v>3</v>
      </c>
      <c r="D7" s="17" t="s">
        <v>159</v>
      </c>
      <c r="H7" s="18" t="s">
        <v>4</v>
      </c>
      <c r="J7" s="17"/>
      <c r="K7" s="17"/>
    </row>
    <row r="8" spans="2:15">
      <c r="D8" s="17" t="s">
        <v>452</v>
      </c>
      <c r="H8" s="18" t="s">
        <v>5</v>
      </c>
      <c r="J8" s="17"/>
      <c r="K8" s="17"/>
    </row>
    <row r="9" spans="2:15">
      <c r="C9" s="18" t="s">
        <v>454</v>
      </c>
      <c r="D9" s="17" t="s">
        <v>453</v>
      </c>
      <c r="H9" s="18"/>
      <c r="J9" s="17"/>
    </row>
    <row r="10" spans="2:15">
      <c r="H10" s="18"/>
      <c r="J10" s="17"/>
    </row>
    <row r="11" spans="2:15">
      <c r="C11" s="16" t="s">
        <v>6</v>
      </c>
      <c r="D11" s="17"/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ROUND(G32,0)</f>
        <v>0</v>
      </c>
      <c r="J19" s="35"/>
      <c r="K19" s="36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ROUND(H32,0)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>
      <c r="B30" s="60" t="s">
        <v>105</v>
      </c>
      <c r="C30" s="61" t="s">
        <v>106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:I31" si="0">(G30*SazbaDPH1)/100+(H30*SazbaDPH2)/100</f>
        <v>0</v>
      </c>
      <c r="J30" s="67" t="str">
        <f t="shared" ref="J30:J31" si="1">IF(CelkemObjekty=0,"",F30/CelkemObjekty*100)</f>
        <v/>
      </c>
    </row>
    <row r="31" spans="2:12">
      <c r="B31" s="68" t="s">
        <v>162</v>
      </c>
      <c r="C31" s="69" t="s">
        <v>163</v>
      </c>
      <c r="D31" s="70"/>
      <c r="E31" s="71"/>
      <c r="F31" s="72">
        <f t="shared" ref="F31" si="2">G31+H31+I31</f>
        <v>0</v>
      </c>
      <c r="G31" s="73">
        <v>0</v>
      </c>
      <c r="H31" s="74">
        <v>0</v>
      </c>
      <c r="I31" s="74">
        <f t="shared" si="0"/>
        <v>0</v>
      </c>
      <c r="J31" s="67" t="str">
        <f t="shared" si="1"/>
        <v/>
      </c>
    </row>
    <row r="32" spans="2:12" ht="17.25" customHeight="1">
      <c r="B32" s="75" t="s">
        <v>19</v>
      </c>
      <c r="C32" s="76"/>
      <c r="D32" s="77"/>
      <c r="E32" s="78"/>
      <c r="F32" s="79">
        <f>SUM(F30:F31)</f>
        <v>0</v>
      </c>
      <c r="G32" s="79">
        <f>SUM(G30:G31)</f>
        <v>0</v>
      </c>
      <c r="H32" s="79">
        <f>SUM(H30:H31)</f>
        <v>0</v>
      </c>
      <c r="I32" s="79">
        <f>SUM(I30:I31)</f>
        <v>0</v>
      </c>
      <c r="J32" s="80" t="str">
        <f t="shared" ref="J32" si="3">IF(CelkemObjekty=0,"",F32/CelkemObjekty*100)</f>
        <v/>
      </c>
    </row>
    <row r="33" spans="2:11">
      <c r="B33" s="81"/>
      <c r="C33" s="81"/>
      <c r="D33" s="81"/>
      <c r="E33" s="81"/>
      <c r="F33" s="81"/>
      <c r="G33" s="81"/>
      <c r="H33" s="81"/>
      <c r="I33" s="81"/>
      <c r="J33" s="81"/>
      <c r="K33" s="81"/>
    </row>
    <row r="34" spans="2:11" ht="9.75" customHeight="1">
      <c r="B34" s="81"/>
      <c r="C34" s="81"/>
      <c r="D34" s="81"/>
      <c r="E34" s="81"/>
      <c r="F34" s="81"/>
      <c r="G34" s="81"/>
      <c r="H34" s="81"/>
      <c r="I34" s="81"/>
      <c r="J34" s="81"/>
      <c r="K34" s="81"/>
    </row>
    <row r="35" spans="2:11" ht="7.5" customHeight="1"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2:11" ht="18">
      <c r="B36" s="13" t="s">
        <v>20</v>
      </c>
      <c r="C36" s="53"/>
      <c r="D36" s="53"/>
      <c r="E36" s="53"/>
      <c r="F36" s="53"/>
      <c r="G36" s="53"/>
      <c r="H36" s="53"/>
      <c r="I36" s="53"/>
      <c r="J36" s="53"/>
      <c r="K36" s="81"/>
    </row>
    <row r="37" spans="2:11">
      <c r="K37" s="81"/>
    </row>
    <row r="38" spans="2:11" ht="25.5">
      <c r="B38" s="82" t="s">
        <v>21</v>
      </c>
      <c r="C38" s="83" t="s">
        <v>22</v>
      </c>
      <c r="D38" s="56"/>
      <c r="E38" s="57"/>
      <c r="F38" s="58" t="s">
        <v>17</v>
      </c>
      <c r="G38" s="59" t="str">
        <f>CONCATENATE("Základ DPH ",SazbaDPH1," %")</f>
        <v>Základ DPH 15 %</v>
      </c>
      <c r="H38" s="58" t="str">
        <f>CONCATENATE("Základ DPH ",SazbaDPH2," %")</f>
        <v>Základ DPH 21 %</v>
      </c>
      <c r="I38" s="59" t="s">
        <v>18</v>
      </c>
      <c r="J38" s="58" t="s">
        <v>12</v>
      </c>
    </row>
    <row r="39" spans="2:11">
      <c r="B39" s="84" t="s">
        <v>105</v>
      </c>
      <c r="C39" s="85" t="s">
        <v>161</v>
      </c>
      <c r="D39" s="62"/>
      <c r="E39" s="63"/>
      <c r="F39" s="64">
        <f>G39+H39+I39</f>
        <v>0</v>
      </c>
      <c r="G39" s="65">
        <v>0</v>
      </c>
      <c r="H39" s="66">
        <v>0</v>
      </c>
      <c r="I39" s="73">
        <f t="shared" ref="I39:I40" si="4">(G39*SazbaDPH1)/100+(H39*SazbaDPH2)/100</f>
        <v>0</v>
      </c>
      <c r="J39" s="67" t="str">
        <f t="shared" ref="J39:J40" si="5">IF(CelkemObjekty=0,"",F39/CelkemObjekty*100)</f>
        <v/>
      </c>
    </row>
    <row r="40" spans="2:11">
      <c r="B40" s="86" t="s">
        <v>162</v>
      </c>
      <c r="C40" s="87" t="s">
        <v>450</v>
      </c>
      <c r="D40" s="70"/>
      <c r="E40" s="71"/>
      <c r="F40" s="72">
        <f t="shared" ref="F40" si="6">G40+H40+I40</f>
        <v>0</v>
      </c>
      <c r="G40" s="73">
        <v>0</v>
      </c>
      <c r="H40" s="74">
        <v>0</v>
      </c>
      <c r="I40" s="73">
        <f t="shared" si="4"/>
        <v>0</v>
      </c>
      <c r="J40" s="67" t="str">
        <f t="shared" si="5"/>
        <v/>
      </c>
    </row>
    <row r="41" spans="2:11">
      <c r="B41" s="75" t="s">
        <v>19</v>
      </c>
      <c r="C41" s="76"/>
      <c r="D41" s="77"/>
      <c r="E41" s="78"/>
      <c r="F41" s="79">
        <f>SUM(F39:F40)</f>
        <v>0</v>
      </c>
      <c r="G41" s="88">
        <f>SUM(G39:G40)</f>
        <v>0</v>
      </c>
      <c r="H41" s="79">
        <f>SUM(H39:H40)</f>
        <v>0</v>
      </c>
      <c r="I41" s="88">
        <f>SUM(I39:I40)</f>
        <v>0</v>
      </c>
      <c r="J41" s="80" t="str">
        <f t="shared" ref="J41" si="7">IF(CelkemObjekty=0,"",F41/CelkemObjekty*100)</f>
        <v/>
      </c>
    </row>
    <row r="42" spans="2:11" ht="9" customHeight="1"/>
    <row r="43" spans="2:11" ht="6" customHeight="1"/>
    <row r="44" spans="2:11" ht="3" customHeight="1"/>
    <row r="45" spans="2:11" ht="6.75" customHeight="1"/>
    <row r="46" spans="2:11" ht="20.25" customHeight="1">
      <c r="B46" s="13" t="s">
        <v>23</v>
      </c>
      <c r="C46" s="53"/>
      <c r="D46" s="53"/>
      <c r="E46" s="53"/>
      <c r="F46" s="53"/>
      <c r="G46" s="53"/>
      <c r="H46" s="53"/>
      <c r="I46" s="53"/>
      <c r="J46" s="53"/>
    </row>
    <row r="47" spans="2:11" ht="9" customHeight="1"/>
    <row r="48" spans="2:11">
      <c r="B48" s="55" t="s">
        <v>24</v>
      </c>
      <c r="C48" s="56"/>
      <c r="D48" s="56"/>
      <c r="E48" s="58" t="s">
        <v>12</v>
      </c>
      <c r="F48" s="58" t="s">
        <v>25</v>
      </c>
      <c r="G48" s="59" t="s">
        <v>26</v>
      </c>
      <c r="H48" s="58" t="s">
        <v>27</v>
      </c>
      <c r="I48" s="59" t="s">
        <v>28</v>
      </c>
      <c r="J48" s="89" t="s">
        <v>29</v>
      </c>
    </row>
    <row r="49" spans="2:10">
      <c r="B49" s="60" t="s">
        <v>110</v>
      </c>
      <c r="C49" s="61" t="s">
        <v>111</v>
      </c>
      <c r="D49" s="62"/>
      <c r="E49" s="90" t="str">
        <f>IF(SUM(SoucetDilu)=0,"",SUM(F49:J49)/SUM(SoucetDilu)*100)</f>
        <v/>
      </c>
      <c r="F49" s="66">
        <v>0</v>
      </c>
      <c r="G49" s="65">
        <v>0</v>
      </c>
      <c r="H49" s="66">
        <v>0</v>
      </c>
      <c r="I49" s="65">
        <v>0</v>
      </c>
      <c r="J49" s="66">
        <v>0</v>
      </c>
    </row>
    <row r="50" spans="2:10">
      <c r="B50" s="68" t="s">
        <v>142</v>
      </c>
      <c r="C50" s="69" t="s">
        <v>106</v>
      </c>
      <c r="D50" s="70"/>
      <c r="E50" s="91" t="str">
        <f>IF(SUM(SoucetDilu)=0,"",SUM(F50:J50)/SUM(SoucetDilu)*100)</f>
        <v/>
      </c>
      <c r="F50" s="74">
        <v>0</v>
      </c>
      <c r="G50" s="73">
        <v>0</v>
      </c>
      <c r="H50" s="74">
        <v>0</v>
      </c>
      <c r="I50" s="73">
        <v>0</v>
      </c>
      <c r="J50" s="74">
        <v>0</v>
      </c>
    </row>
    <row r="51" spans="2:10">
      <c r="B51" s="68" t="s">
        <v>166</v>
      </c>
      <c r="C51" s="69" t="s">
        <v>167</v>
      </c>
      <c r="D51" s="70"/>
      <c r="E51" s="91" t="str">
        <f>IF(SUM(SoucetDilu)=0,"",SUM(F51:J51)/SUM(SoucetDilu)*100)</f>
        <v/>
      </c>
      <c r="F51" s="74">
        <v>0</v>
      </c>
      <c r="G51" s="73">
        <v>0</v>
      </c>
      <c r="H51" s="74">
        <v>0</v>
      </c>
      <c r="I51" s="73">
        <v>0</v>
      </c>
      <c r="J51" s="74">
        <v>0</v>
      </c>
    </row>
    <row r="52" spans="2:10">
      <c r="B52" s="68" t="s">
        <v>195</v>
      </c>
      <c r="C52" s="69" t="s">
        <v>196</v>
      </c>
      <c r="D52" s="70"/>
      <c r="E52" s="91" t="str">
        <f>IF(SUM(SoucetDilu)=0,"",SUM(F52:J52)/SUM(SoucetDilu)*100)</f>
        <v/>
      </c>
      <c r="F52" s="74">
        <v>0</v>
      </c>
      <c r="G52" s="73">
        <v>0</v>
      </c>
      <c r="H52" s="74">
        <v>0</v>
      </c>
      <c r="I52" s="73">
        <v>0</v>
      </c>
      <c r="J52" s="74">
        <v>0</v>
      </c>
    </row>
    <row r="53" spans="2:10">
      <c r="B53" s="68" t="s">
        <v>205</v>
      </c>
      <c r="C53" s="69" t="s">
        <v>206</v>
      </c>
      <c r="D53" s="70"/>
      <c r="E53" s="91" t="str">
        <f>IF(SUM(SoucetDilu)=0,"",SUM(F53:J53)/SUM(SoucetDilu)*100)</f>
        <v/>
      </c>
      <c r="F53" s="74">
        <v>0</v>
      </c>
      <c r="G53" s="73">
        <v>0</v>
      </c>
      <c r="H53" s="74">
        <v>0</v>
      </c>
      <c r="I53" s="73">
        <v>0</v>
      </c>
      <c r="J53" s="74">
        <v>0</v>
      </c>
    </row>
    <row r="54" spans="2:10">
      <c r="B54" s="68" t="s">
        <v>221</v>
      </c>
      <c r="C54" s="69" t="s">
        <v>222</v>
      </c>
      <c r="D54" s="70"/>
      <c r="E54" s="91" t="str">
        <f>IF(SUM(SoucetDilu)=0,"",SUM(F54:J54)/SUM(SoucetDilu)*100)</f>
        <v/>
      </c>
      <c r="F54" s="74">
        <v>0</v>
      </c>
      <c r="G54" s="73">
        <v>0</v>
      </c>
      <c r="H54" s="74">
        <v>0</v>
      </c>
      <c r="I54" s="73">
        <v>0</v>
      </c>
      <c r="J54" s="74">
        <v>0</v>
      </c>
    </row>
    <row r="55" spans="2:10">
      <c r="B55" s="68" t="s">
        <v>241</v>
      </c>
      <c r="C55" s="69" t="s">
        <v>242</v>
      </c>
      <c r="D55" s="70"/>
      <c r="E55" s="91" t="str">
        <f>IF(SUM(SoucetDilu)=0,"",SUM(F55:J55)/SUM(SoucetDilu)*100)</f>
        <v/>
      </c>
      <c r="F55" s="74">
        <v>0</v>
      </c>
      <c r="G55" s="73">
        <v>0</v>
      </c>
      <c r="H55" s="74">
        <v>0</v>
      </c>
      <c r="I55" s="73">
        <v>0</v>
      </c>
      <c r="J55" s="74">
        <v>0</v>
      </c>
    </row>
    <row r="56" spans="2:10">
      <c r="B56" s="68" t="s">
        <v>257</v>
      </c>
      <c r="C56" s="69" t="s">
        <v>258</v>
      </c>
      <c r="D56" s="70"/>
      <c r="E56" s="91" t="str">
        <f>IF(SUM(SoucetDilu)=0,"",SUM(F56:J56)/SUM(SoucetDilu)*100)</f>
        <v/>
      </c>
      <c r="F56" s="74">
        <v>0</v>
      </c>
      <c r="G56" s="73">
        <v>0</v>
      </c>
      <c r="H56" s="74">
        <v>0</v>
      </c>
      <c r="I56" s="73">
        <v>0</v>
      </c>
      <c r="J56" s="74">
        <v>0</v>
      </c>
    </row>
    <row r="57" spans="2:10">
      <c r="B57" s="68" t="s">
        <v>278</v>
      </c>
      <c r="C57" s="69" t="s">
        <v>279</v>
      </c>
      <c r="D57" s="70"/>
      <c r="E57" s="91" t="str">
        <f>IF(SUM(SoucetDilu)=0,"",SUM(F57:J57)/SUM(SoucetDilu)*100)</f>
        <v/>
      </c>
      <c r="F57" s="74">
        <v>0</v>
      </c>
      <c r="G57" s="73">
        <v>0</v>
      </c>
      <c r="H57" s="74">
        <v>0</v>
      </c>
      <c r="I57" s="73">
        <v>0</v>
      </c>
      <c r="J57" s="74">
        <v>0</v>
      </c>
    </row>
    <row r="58" spans="2:10">
      <c r="B58" s="68" t="s">
        <v>313</v>
      </c>
      <c r="C58" s="69" t="s">
        <v>314</v>
      </c>
      <c r="D58" s="70"/>
      <c r="E58" s="91" t="str">
        <f>IF(SUM(SoucetDilu)=0,"",SUM(F58:J58)/SUM(SoucetDilu)*100)</f>
        <v/>
      </c>
      <c r="F58" s="74">
        <v>0</v>
      </c>
      <c r="G58" s="73">
        <v>0</v>
      </c>
      <c r="H58" s="74">
        <v>0</v>
      </c>
      <c r="I58" s="73">
        <v>0</v>
      </c>
      <c r="J58" s="74">
        <v>0</v>
      </c>
    </row>
    <row r="59" spans="2:10">
      <c r="B59" s="68" t="s">
        <v>320</v>
      </c>
      <c r="C59" s="69" t="s">
        <v>321</v>
      </c>
      <c r="D59" s="70"/>
      <c r="E59" s="91" t="str">
        <f>IF(SUM(SoucetDilu)=0,"",SUM(F59:J59)/SUM(SoucetDilu)*100)</f>
        <v/>
      </c>
      <c r="F59" s="74">
        <v>0</v>
      </c>
      <c r="G59" s="73">
        <v>0</v>
      </c>
      <c r="H59" s="74">
        <v>0</v>
      </c>
      <c r="I59" s="73">
        <v>0</v>
      </c>
      <c r="J59" s="74">
        <v>0</v>
      </c>
    </row>
    <row r="60" spans="2:10">
      <c r="B60" s="68" t="s">
        <v>325</v>
      </c>
      <c r="C60" s="69" t="s">
        <v>326</v>
      </c>
      <c r="D60" s="70"/>
      <c r="E60" s="91" t="str">
        <f>IF(SUM(SoucetDilu)=0,"",SUM(F60:J60)/SUM(SoucetDilu)*100)</f>
        <v/>
      </c>
      <c r="F60" s="74">
        <v>0</v>
      </c>
      <c r="G60" s="73">
        <v>0</v>
      </c>
      <c r="H60" s="74">
        <v>0</v>
      </c>
      <c r="I60" s="73">
        <v>0</v>
      </c>
      <c r="J60" s="74">
        <v>0</v>
      </c>
    </row>
    <row r="61" spans="2:10">
      <c r="B61" s="68" t="s">
        <v>343</v>
      </c>
      <c r="C61" s="69" t="s">
        <v>344</v>
      </c>
      <c r="D61" s="70"/>
      <c r="E61" s="91" t="str">
        <f>IF(SUM(SoucetDilu)=0,"",SUM(F61:J61)/SUM(SoucetDilu)*100)</f>
        <v/>
      </c>
      <c r="F61" s="74">
        <v>0</v>
      </c>
      <c r="G61" s="73">
        <v>0</v>
      </c>
      <c r="H61" s="74">
        <v>0</v>
      </c>
      <c r="I61" s="73">
        <v>0</v>
      </c>
      <c r="J61" s="74">
        <v>0</v>
      </c>
    </row>
    <row r="62" spans="2:10">
      <c r="B62" s="68" t="s">
        <v>349</v>
      </c>
      <c r="C62" s="69" t="s">
        <v>350</v>
      </c>
      <c r="D62" s="70"/>
      <c r="E62" s="91" t="str">
        <f>IF(SUM(SoucetDilu)=0,"",SUM(F62:J62)/SUM(SoucetDilu)*100)</f>
        <v/>
      </c>
      <c r="F62" s="74">
        <v>0</v>
      </c>
      <c r="G62" s="73">
        <v>0</v>
      </c>
      <c r="H62" s="74">
        <v>0</v>
      </c>
      <c r="I62" s="73">
        <v>0</v>
      </c>
      <c r="J62" s="74">
        <v>0</v>
      </c>
    </row>
    <row r="63" spans="2:10">
      <c r="B63" s="68" t="s">
        <v>364</v>
      </c>
      <c r="C63" s="69" t="s">
        <v>365</v>
      </c>
      <c r="D63" s="70"/>
      <c r="E63" s="91" t="str">
        <f>IF(SUM(SoucetDilu)=0,"",SUM(F63:J63)/SUM(SoucetDilu)*100)</f>
        <v/>
      </c>
      <c r="F63" s="74">
        <v>0</v>
      </c>
      <c r="G63" s="73">
        <v>0</v>
      </c>
      <c r="H63" s="74">
        <v>0</v>
      </c>
      <c r="I63" s="73">
        <v>0</v>
      </c>
      <c r="J63" s="74">
        <v>0</v>
      </c>
    </row>
    <row r="64" spans="2:10">
      <c r="B64" s="68" t="s">
        <v>386</v>
      </c>
      <c r="C64" s="69" t="s">
        <v>387</v>
      </c>
      <c r="D64" s="70"/>
      <c r="E64" s="91" t="str">
        <f>IF(SUM(SoucetDilu)=0,"",SUM(F64:J64)/SUM(SoucetDilu)*100)</f>
        <v/>
      </c>
      <c r="F64" s="74">
        <v>0</v>
      </c>
      <c r="G64" s="73">
        <v>0</v>
      </c>
      <c r="H64" s="74">
        <v>0</v>
      </c>
      <c r="I64" s="73">
        <v>0</v>
      </c>
      <c r="J64" s="74">
        <v>0</v>
      </c>
    </row>
    <row r="65" spans="2:10">
      <c r="B65" s="68" t="s">
        <v>432</v>
      </c>
      <c r="C65" s="69" t="s">
        <v>433</v>
      </c>
      <c r="D65" s="70"/>
      <c r="E65" s="91" t="str">
        <f>IF(SUM(SoucetDilu)=0,"",SUM(F65:J65)/SUM(SoucetDilu)*100)</f>
        <v/>
      </c>
      <c r="F65" s="74">
        <v>0</v>
      </c>
      <c r="G65" s="73">
        <v>0</v>
      </c>
      <c r="H65" s="74">
        <v>0</v>
      </c>
      <c r="I65" s="73">
        <v>0</v>
      </c>
      <c r="J65" s="74">
        <v>0</v>
      </c>
    </row>
    <row r="66" spans="2:10">
      <c r="B66" s="68" t="s">
        <v>397</v>
      </c>
      <c r="C66" s="69" t="s">
        <v>398</v>
      </c>
      <c r="D66" s="70"/>
      <c r="E66" s="91" t="str">
        <f>IF(SUM(SoucetDilu)=0,"",SUM(F66:J66)/SUM(SoucetDilu)*100)</f>
        <v/>
      </c>
      <c r="F66" s="74">
        <v>0</v>
      </c>
      <c r="G66" s="73">
        <v>0</v>
      </c>
      <c r="H66" s="74">
        <v>0</v>
      </c>
      <c r="I66" s="73">
        <v>0</v>
      </c>
      <c r="J66" s="74">
        <v>0</v>
      </c>
    </row>
    <row r="67" spans="2:10">
      <c r="B67" s="68" t="s">
        <v>411</v>
      </c>
      <c r="C67" s="69" t="s">
        <v>412</v>
      </c>
      <c r="D67" s="70"/>
      <c r="E67" s="91" t="str">
        <f>IF(SUM(SoucetDilu)=0,"",SUM(F67:J67)/SUM(SoucetDilu)*100)</f>
        <v/>
      </c>
      <c r="F67" s="74">
        <v>0</v>
      </c>
      <c r="G67" s="73">
        <v>0</v>
      </c>
      <c r="H67" s="74">
        <v>0</v>
      </c>
      <c r="I67" s="73">
        <v>0</v>
      </c>
      <c r="J67" s="74">
        <v>0</v>
      </c>
    </row>
    <row r="68" spans="2:10">
      <c r="B68" s="68" t="s">
        <v>417</v>
      </c>
      <c r="C68" s="69" t="s">
        <v>418</v>
      </c>
      <c r="D68" s="70"/>
      <c r="E68" s="91" t="str">
        <f>IF(SUM(SoucetDilu)=0,"",SUM(F68:J68)/SUM(SoucetDilu)*100)</f>
        <v/>
      </c>
      <c r="F68" s="74">
        <v>0</v>
      </c>
      <c r="G68" s="73">
        <v>0</v>
      </c>
      <c r="H68" s="74">
        <v>0</v>
      </c>
      <c r="I68" s="73">
        <v>0</v>
      </c>
      <c r="J68" s="74">
        <v>0</v>
      </c>
    </row>
    <row r="69" spans="2:10">
      <c r="B69" s="68" t="s">
        <v>427</v>
      </c>
      <c r="C69" s="69" t="s">
        <v>428</v>
      </c>
      <c r="D69" s="70"/>
      <c r="E69" s="91" t="str">
        <f>IF(SUM(SoucetDilu)=0,"",SUM(F69:J69)/SUM(SoucetDilu)*100)</f>
        <v/>
      </c>
      <c r="F69" s="74">
        <v>0</v>
      </c>
      <c r="G69" s="73">
        <v>0</v>
      </c>
      <c r="H69" s="74">
        <v>0</v>
      </c>
      <c r="I69" s="73">
        <v>0</v>
      </c>
      <c r="J69" s="74">
        <v>0</v>
      </c>
    </row>
    <row r="70" spans="2:10">
      <c r="B70" s="68" t="s">
        <v>439</v>
      </c>
      <c r="C70" s="69" t="s">
        <v>440</v>
      </c>
      <c r="D70" s="70"/>
      <c r="E70" s="91" t="str">
        <f>IF(SUM(SoucetDilu)=0,"",SUM(F70:J70)/SUM(SoucetDilu)*100)</f>
        <v/>
      </c>
      <c r="F70" s="74">
        <v>0</v>
      </c>
      <c r="G70" s="73">
        <v>0</v>
      </c>
      <c r="H70" s="74">
        <v>0</v>
      </c>
      <c r="I70" s="73">
        <v>0</v>
      </c>
      <c r="J70" s="74">
        <v>0</v>
      </c>
    </row>
    <row r="71" spans="2:10">
      <c r="B71" s="75" t="s">
        <v>19</v>
      </c>
      <c r="C71" s="76"/>
      <c r="D71" s="77"/>
      <c r="E71" s="92" t="str">
        <f>IF(SUM(SoucetDilu)=0,"",SUM(F71:J71)/SUM(SoucetDilu)*100)</f>
        <v/>
      </c>
      <c r="F71" s="79">
        <f>SUM(F49:F70)</f>
        <v>0</v>
      </c>
      <c r="G71" s="88">
        <f>SUM(G49:G70)</f>
        <v>0</v>
      </c>
      <c r="H71" s="79">
        <f>SUM(H49:H70)</f>
        <v>0</v>
      </c>
      <c r="I71" s="88">
        <f>SUM(I49:I70)</f>
        <v>0</v>
      </c>
      <c r="J71" s="79">
        <f>SUM(J49:J70)</f>
        <v>0</v>
      </c>
    </row>
    <row r="73" spans="2:10" ht="2.25" customHeight="1"/>
    <row r="74" spans="2:10" ht="1.5" customHeight="1"/>
    <row r="75" spans="2:10" ht="0.75" customHeight="1"/>
    <row r="76" spans="2:10" ht="0.75" customHeight="1"/>
    <row r="77" spans="2:10" ht="0.75" customHeight="1"/>
    <row r="78" spans="2:10" ht="18">
      <c r="B78" s="13" t="s">
        <v>30</v>
      </c>
      <c r="C78" s="53"/>
      <c r="D78" s="53"/>
      <c r="E78" s="53"/>
      <c r="F78" s="53"/>
      <c r="G78" s="53"/>
      <c r="H78" s="53"/>
      <c r="I78" s="53"/>
      <c r="J78" s="53"/>
    </row>
    <row r="80" spans="2:10">
      <c r="B80" s="55" t="s">
        <v>31</v>
      </c>
      <c r="C80" s="56"/>
      <c r="D80" s="56"/>
      <c r="E80" s="93"/>
      <c r="F80" s="94"/>
      <c r="G80" s="59"/>
      <c r="H80" s="58" t="s">
        <v>17</v>
      </c>
      <c r="I80" s="1"/>
      <c r="J80" s="1"/>
    </row>
    <row r="81" spans="2:10">
      <c r="B81" s="60" t="s">
        <v>151</v>
      </c>
      <c r="C81" s="61"/>
      <c r="D81" s="62"/>
      <c r="E81" s="95"/>
      <c r="F81" s="96"/>
      <c r="G81" s="65"/>
      <c r="H81" s="66">
        <v>0</v>
      </c>
      <c r="I81" s="1"/>
      <c r="J81" s="1"/>
    </row>
    <row r="82" spans="2:10">
      <c r="B82" s="68" t="s">
        <v>152</v>
      </c>
      <c r="C82" s="69"/>
      <c r="D82" s="70"/>
      <c r="E82" s="97"/>
      <c r="F82" s="98"/>
      <c r="G82" s="73"/>
      <c r="H82" s="74">
        <v>0</v>
      </c>
      <c r="I82" s="1"/>
      <c r="J82" s="1"/>
    </row>
    <row r="83" spans="2:10">
      <c r="B83" s="68" t="s">
        <v>153</v>
      </c>
      <c r="C83" s="69"/>
      <c r="D83" s="70"/>
      <c r="E83" s="97"/>
      <c r="F83" s="98"/>
      <c r="G83" s="73"/>
      <c r="H83" s="74">
        <v>0</v>
      </c>
      <c r="I83" s="1"/>
      <c r="J83" s="1"/>
    </row>
    <row r="84" spans="2:10">
      <c r="B84" s="68" t="s">
        <v>154</v>
      </c>
      <c r="C84" s="69"/>
      <c r="D84" s="70"/>
      <c r="E84" s="97"/>
      <c r="F84" s="98"/>
      <c r="G84" s="73"/>
      <c r="H84" s="74">
        <v>0</v>
      </c>
      <c r="I84" s="1"/>
      <c r="J84" s="1"/>
    </row>
    <row r="85" spans="2:10">
      <c r="B85" s="68" t="s">
        <v>155</v>
      </c>
      <c r="C85" s="69"/>
      <c r="D85" s="70"/>
      <c r="E85" s="97"/>
      <c r="F85" s="98"/>
      <c r="G85" s="73"/>
      <c r="H85" s="74">
        <v>0</v>
      </c>
      <c r="I85" s="1"/>
      <c r="J85" s="1"/>
    </row>
    <row r="86" spans="2:10">
      <c r="B86" s="68" t="s">
        <v>156</v>
      </c>
      <c r="C86" s="69"/>
      <c r="D86" s="70"/>
      <c r="E86" s="97"/>
      <c r="F86" s="98"/>
      <c r="G86" s="73"/>
      <c r="H86" s="74">
        <v>0</v>
      </c>
      <c r="I86" s="1"/>
      <c r="J86" s="1"/>
    </row>
    <row r="87" spans="2:10">
      <c r="B87" s="68" t="s">
        <v>157</v>
      </c>
      <c r="C87" s="69"/>
      <c r="D87" s="70"/>
      <c r="E87" s="97"/>
      <c r="F87" s="98"/>
      <c r="G87" s="73"/>
      <c r="H87" s="74">
        <v>0</v>
      </c>
      <c r="I87" s="1"/>
      <c r="J87" s="1"/>
    </row>
    <row r="88" spans="2:10">
      <c r="B88" s="68" t="s">
        <v>158</v>
      </c>
      <c r="C88" s="69"/>
      <c r="D88" s="70"/>
      <c r="E88" s="97"/>
      <c r="F88" s="98"/>
      <c r="G88" s="73"/>
      <c r="H88" s="74">
        <v>0</v>
      </c>
      <c r="I88" s="1"/>
      <c r="J88" s="1"/>
    </row>
    <row r="89" spans="2:10">
      <c r="B89" s="75" t="s">
        <v>19</v>
      </c>
      <c r="C89" s="76"/>
      <c r="D89" s="77"/>
      <c r="E89" s="99"/>
      <c r="F89" s="100"/>
      <c r="G89" s="88"/>
      <c r="H89" s="79">
        <f>SUM(H81:H88)</f>
        <v>0</v>
      </c>
      <c r="I89" s="1"/>
      <c r="J89" s="1"/>
    </row>
    <row r="90" spans="2:10">
      <c r="I90" s="1"/>
      <c r="J90" s="1"/>
    </row>
  </sheetData>
  <sortState ref="B831:K852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106</v>
      </c>
      <c r="E2" s="106"/>
      <c r="F2" s="107" t="s">
        <v>33</v>
      </c>
      <c r="G2" s="108" t="s">
        <v>108</v>
      </c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105</v>
      </c>
      <c r="B5" s="118"/>
      <c r="C5" s="119" t="s">
        <v>106</v>
      </c>
      <c r="D5" s="120"/>
      <c r="E5" s="118"/>
      <c r="F5" s="113" t="s">
        <v>36</v>
      </c>
      <c r="G5" s="114" t="s">
        <v>109</v>
      </c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160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159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00 26-2020 Rek'!E9</f>
        <v>0</v>
      </c>
      <c r="D15" s="160" t="str">
        <f>'SO 00 26-2020 Rek'!A14</f>
        <v>Ztížené výrobní podmínky</v>
      </c>
      <c r="E15" s="161"/>
      <c r="F15" s="162"/>
      <c r="G15" s="159">
        <f>'SO 00 26-2020 Rek'!I14</f>
        <v>0</v>
      </c>
    </row>
    <row r="16" spans="1:57" ht="15.95" customHeight="1">
      <c r="A16" s="157" t="s">
        <v>52</v>
      </c>
      <c r="B16" s="158" t="s">
        <v>53</v>
      </c>
      <c r="C16" s="159">
        <f>'SO 00 26-2020 Rek'!F9</f>
        <v>0</v>
      </c>
      <c r="D16" s="109" t="str">
        <f>'SO 00 26-2020 Rek'!A15</f>
        <v>Oborová přirážka</v>
      </c>
      <c r="E16" s="163"/>
      <c r="F16" s="164"/>
      <c r="G16" s="159">
        <f>'SO 00 26-2020 Rek'!I15</f>
        <v>0</v>
      </c>
    </row>
    <row r="17" spans="1:7" ht="15.95" customHeight="1">
      <c r="A17" s="157" t="s">
        <v>54</v>
      </c>
      <c r="B17" s="158" t="s">
        <v>55</v>
      </c>
      <c r="C17" s="159">
        <f>'SO 00 26-2020 Rek'!H9</f>
        <v>0</v>
      </c>
      <c r="D17" s="109" t="str">
        <f>'SO 00 26-2020 Rek'!A16</f>
        <v>Přesun stavebních kapacit</v>
      </c>
      <c r="E17" s="163"/>
      <c r="F17" s="164"/>
      <c r="G17" s="159">
        <f>'SO 00 26-2020 Rek'!I16</f>
        <v>0</v>
      </c>
    </row>
    <row r="18" spans="1:7" ht="15.95" customHeight="1">
      <c r="A18" s="165" t="s">
        <v>56</v>
      </c>
      <c r="B18" s="166" t="s">
        <v>57</v>
      </c>
      <c r="C18" s="159">
        <f>'SO 00 26-2020 Rek'!G9</f>
        <v>0</v>
      </c>
      <c r="D18" s="109" t="str">
        <f>'SO 00 26-2020 Rek'!A17</f>
        <v>Mimostaveništní doprava</v>
      </c>
      <c r="E18" s="163"/>
      <c r="F18" s="164"/>
      <c r="G18" s="159">
        <f>'SO 00 26-2020 Rek'!I17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00 26-2020 Rek'!A18</f>
        <v>Zařízení staveniště</v>
      </c>
      <c r="E19" s="163"/>
      <c r="F19" s="164"/>
      <c r="G19" s="159">
        <f>'SO 00 26-2020 Rek'!I18</f>
        <v>0</v>
      </c>
    </row>
    <row r="20" spans="1:7" ht="15.95" customHeight="1">
      <c r="A20" s="167"/>
      <c r="B20" s="158"/>
      <c r="C20" s="159"/>
      <c r="D20" s="109" t="str">
        <f>'SO 00 26-2020 Rek'!A19</f>
        <v>Provoz investora</v>
      </c>
      <c r="E20" s="163"/>
      <c r="F20" s="164"/>
      <c r="G20" s="159">
        <f>'SO 00 26-2020 Rek'!I19</f>
        <v>0</v>
      </c>
    </row>
    <row r="21" spans="1:7" ht="15.95" customHeight="1">
      <c r="A21" s="167" t="s">
        <v>29</v>
      </c>
      <c r="B21" s="158"/>
      <c r="C21" s="159">
        <f>'SO 00 26-2020 Rek'!I9</f>
        <v>0</v>
      </c>
      <c r="D21" s="109" t="str">
        <f>'SO 00 26-2020 Rek'!A20</f>
        <v>Kompletační činnost (IČD)</v>
      </c>
      <c r="E21" s="163"/>
      <c r="F21" s="164"/>
      <c r="G21" s="159">
        <f>'SO 00 26-2020 Rek'!I20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00 26-2020 Rek'!H22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57" ht="13.5" thickBot="1">
      <c r="A2" s="213" t="s">
        <v>76</v>
      </c>
      <c r="B2" s="214"/>
      <c r="C2" s="215" t="s">
        <v>107</v>
      </c>
      <c r="D2" s="216"/>
      <c r="E2" s="217"/>
      <c r="F2" s="216"/>
      <c r="G2" s="218" t="s">
        <v>106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>
      <c r="A7" s="332" t="str">
        <f>'SO 00 26-2020 Pol'!B7</f>
        <v>00</v>
      </c>
      <c r="B7" s="70" t="str">
        <f>'SO 00 26-2020 Pol'!C7</f>
        <v>Ostatní náklady</v>
      </c>
      <c r="D7" s="230"/>
      <c r="E7" s="333">
        <f>'SO 00 26-2020 Pol'!BA28</f>
        <v>0</v>
      </c>
      <c r="F7" s="334">
        <f>'SO 00 26-2020 Pol'!BB28</f>
        <v>0</v>
      </c>
      <c r="G7" s="334">
        <f>'SO 00 26-2020 Pol'!BC28</f>
        <v>0</v>
      </c>
      <c r="H7" s="334">
        <f>'SO 00 26-2020 Pol'!BD28</f>
        <v>0</v>
      </c>
      <c r="I7" s="335">
        <f>'SO 00 26-2020 Pol'!BE28</f>
        <v>0</v>
      </c>
    </row>
    <row r="8" spans="1:57" s="137" customFormat="1" ht="13.5" thickBot="1">
      <c r="A8" s="332" t="str">
        <f>'SO 00 26-2020 Pol'!B29</f>
        <v>000</v>
      </c>
      <c r="B8" s="70" t="str">
        <f>'SO 00 26-2020 Pol'!C29</f>
        <v>Vedlejší náklady</v>
      </c>
      <c r="D8" s="230"/>
      <c r="E8" s="333">
        <f>'SO 00 26-2020 Pol'!BA35</f>
        <v>0</v>
      </c>
      <c r="F8" s="334">
        <f>'SO 00 26-2020 Pol'!BB35</f>
        <v>0</v>
      </c>
      <c r="G8" s="334">
        <f>'SO 00 26-2020 Pol'!BC35</f>
        <v>0</v>
      </c>
      <c r="H8" s="334">
        <f>'SO 00 26-2020 Pol'!BD35</f>
        <v>0</v>
      </c>
      <c r="I8" s="335">
        <f>'SO 00 26-2020 Pol'!BE35</f>
        <v>0</v>
      </c>
    </row>
    <row r="9" spans="1:57" s="14" customFormat="1" ht="13.5" thickBot="1">
      <c r="A9" s="231"/>
      <c r="B9" s="232" t="s">
        <v>79</v>
      </c>
      <c r="C9" s="232"/>
      <c r="D9" s="233"/>
      <c r="E9" s="234">
        <f>SUM(E7:E8)</f>
        <v>0</v>
      </c>
      <c r="F9" s="235">
        <f>SUM(F7:F8)</f>
        <v>0</v>
      </c>
      <c r="G9" s="235">
        <f>SUM(G7:G8)</f>
        <v>0</v>
      </c>
      <c r="H9" s="235">
        <f>SUM(H7:H8)</f>
        <v>0</v>
      </c>
      <c r="I9" s="236">
        <f>SUM(I7:I8)</f>
        <v>0</v>
      </c>
    </row>
    <row r="10" spans="1:57">
      <c r="A10" s="137"/>
      <c r="B10" s="137"/>
      <c r="C10" s="137"/>
      <c r="D10" s="137"/>
      <c r="E10" s="137"/>
      <c r="F10" s="137"/>
      <c r="G10" s="137"/>
      <c r="H10" s="137"/>
      <c r="I10" s="137"/>
    </row>
    <row r="11" spans="1:57" ht="19.5" customHeight="1">
      <c r="A11" s="222" t="s">
        <v>80</v>
      </c>
      <c r="B11" s="222"/>
      <c r="C11" s="222"/>
      <c r="D11" s="222"/>
      <c r="E11" s="222"/>
      <c r="F11" s="222"/>
      <c r="G11" s="237"/>
      <c r="H11" s="222"/>
      <c r="I11" s="222"/>
      <c r="BA11" s="143"/>
      <c r="BB11" s="143"/>
      <c r="BC11" s="143"/>
      <c r="BD11" s="143"/>
      <c r="BE11" s="143"/>
    </row>
    <row r="12" spans="1:57" ht="13.5" thickBot="1"/>
    <row r="13" spans="1:57">
      <c r="A13" s="175" t="s">
        <v>81</v>
      </c>
      <c r="B13" s="176"/>
      <c r="C13" s="176"/>
      <c r="D13" s="238"/>
      <c r="E13" s="239" t="s">
        <v>82</v>
      </c>
      <c r="F13" s="240" t="s">
        <v>12</v>
      </c>
      <c r="G13" s="241" t="s">
        <v>83</v>
      </c>
      <c r="H13" s="242"/>
      <c r="I13" s="243" t="s">
        <v>82</v>
      </c>
    </row>
    <row r="14" spans="1:57">
      <c r="A14" s="167" t="s">
        <v>151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>
      <c r="A15" s="167" t="s">
        <v>152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>
      <c r="A16" s="167" t="s">
        <v>153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>
      <c r="A17" s="167" t="s">
        <v>154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0</v>
      </c>
    </row>
    <row r="18" spans="1:53">
      <c r="A18" s="167" t="s">
        <v>155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>
      <c r="A19" s="167" t="s">
        <v>156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1</v>
      </c>
    </row>
    <row r="20" spans="1:53">
      <c r="A20" s="167" t="s">
        <v>157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>
      <c r="A21" s="167" t="s">
        <v>158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2</v>
      </c>
    </row>
    <row r="22" spans="1:53" ht="13.5" thickBot="1">
      <c r="A22" s="250"/>
      <c r="B22" s="251" t="s">
        <v>84</v>
      </c>
      <c r="C22" s="252"/>
      <c r="D22" s="253"/>
      <c r="E22" s="254"/>
      <c r="F22" s="255"/>
      <c r="G22" s="255"/>
      <c r="H22" s="256">
        <f>SUM(I14:I21)</f>
        <v>0</v>
      </c>
      <c r="I22" s="257"/>
    </row>
    <row r="24" spans="1:53">
      <c r="B24" s="14"/>
      <c r="F24" s="258"/>
      <c r="G24" s="259"/>
      <c r="H24" s="259"/>
      <c r="I24" s="54"/>
    </row>
    <row r="25" spans="1:53">
      <c r="F25" s="258"/>
      <c r="G25" s="259"/>
      <c r="H25" s="259"/>
      <c r="I25" s="54"/>
    </row>
    <row r="26" spans="1:53">
      <c r="F26" s="258"/>
      <c r="G26" s="259"/>
      <c r="H26" s="259"/>
      <c r="I26" s="54"/>
    </row>
    <row r="27" spans="1:53">
      <c r="F27" s="258"/>
      <c r="G27" s="259"/>
      <c r="H27" s="259"/>
      <c r="I27" s="54"/>
    </row>
    <row r="28" spans="1:53">
      <c r="F28" s="258"/>
      <c r="G28" s="259"/>
      <c r="H28" s="259"/>
      <c r="I28" s="54"/>
    </row>
    <row r="29" spans="1:53"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08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00 26-2020 Rek'!H1</f>
        <v>26-2020</v>
      </c>
      <c r="G3" s="268"/>
    </row>
    <row r="4" spans="1:80" ht="13.5" thickBot="1">
      <c r="A4" s="269" t="s">
        <v>76</v>
      </c>
      <c r="B4" s="214"/>
      <c r="C4" s="215" t="s">
        <v>107</v>
      </c>
      <c r="D4" s="270"/>
      <c r="E4" s="271" t="str">
        <f>'SO 00 26-2020 Rek'!G2</f>
        <v>Vedlejší náklady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110</v>
      </c>
      <c r="C7" s="284" t="s">
        <v>111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113</v>
      </c>
      <c r="C8" s="295" t="s">
        <v>114</v>
      </c>
      <c r="D8" s="296" t="s">
        <v>115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116</v>
      </c>
      <c r="C9" s="295" t="s">
        <v>117</v>
      </c>
      <c r="D9" s="296" t="s">
        <v>115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 ht="33.75">
      <c r="A10" s="301"/>
      <c r="B10" s="302"/>
      <c r="C10" s="303" t="s">
        <v>118</v>
      </c>
      <c r="D10" s="304"/>
      <c r="E10" s="304"/>
      <c r="F10" s="304"/>
      <c r="G10" s="305"/>
      <c r="I10" s="306"/>
      <c r="K10" s="306"/>
      <c r="L10" s="307" t="s">
        <v>118</v>
      </c>
      <c r="O10" s="292">
        <v>3</v>
      </c>
    </row>
    <row r="11" spans="1:80">
      <c r="A11" s="301"/>
      <c r="B11" s="302"/>
      <c r="C11" s="303"/>
      <c r="D11" s="304"/>
      <c r="E11" s="304"/>
      <c r="F11" s="304"/>
      <c r="G11" s="305"/>
      <c r="I11" s="306"/>
      <c r="K11" s="306"/>
      <c r="L11" s="307"/>
      <c r="O11" s="292">
        <v>3</v>
      </c>
    </row>
    <row r="12" spans="1:80">
      <c r="A12" s="293">
        <v>3</v>
      </c>
      <c r="B12" s="294" t="s">
        <v>119</v>
      </c>
      <c r="C12" s="295" t="s">
        <v>120</v>
      </c>
      <c r="D12" s="296" t="s">
        <v>115</v>
      </c>
      <c r="E12" s="297">
        <v>1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 ht="22.5">
      <c r="A13" s="301"/>
      <c r="B13" s="302"/>
      <c r="C13" s="303" t="s">
        <v>121</v>
      </c>
      <c r="D13" s="304"/>
      <c r="E13" s="304"/>
      <c r="F13" s="304"/>
      <c r="G13" s="305"/>
      <c r="I13" s="306"/>
      <c r="K13" s="306"/>
      <c r="L13" s="307" t="s">
        <v>121</v>
      </c>
      <c r="O13" s="292">
        <v>3</v>
      </c>
    </row>
    <row r="14" spans="1:80">
      <c r="A14" s="293">
        <v>4</v>
      </c>
      <c r="B14" s="294" t="s">
        <v>122</v>
      </c>
      <c r="C14" s="295" t="s">
        <v>123</v>
      </c>
      <c r="D14" s="296" t="s">
        <v>115</v>
      </c>
      <c r="E14" s="297">
        <v>1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301"/>
      <c r="B15" s="302"/>
      <c r="C15" s="303" t="s">
        <v>124</v>
      </c>
      <c r="D15" s="304"/>
      <c r="E15" s="304"/>
      <c r="F15" s="304"/>
      <c r="G15" s="305"/>
      <c r="I15" s="306"/>
      <c r="K15" s="306"/>
      <c r="L15" s="307" t="s">
        <v>124</v>
      </c>
      <c r="O15" s="292">
        <v>3</v>
      </c>
    </row>
    <row r="16" spans="1:80">
      <c r="A16" s="293">
        <v>5</v>
      </c>
      <c r="B16" s="294" t="s">
        <v>125</v>
      </c>
      <c r="C16" s="295" t="s">
        <v>126</v>
      </c>
      <c r="D16" s="296" t="s">
        <v>115</v>
      </c>
      <c r="E16" s="297">
        <v>1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2"/>
      <c r="C17" s="303" t="s">
        <v>127</v>
      </c>
      <c r="D17" s="304"/>
      <c r="E17" s="304"/>
      <c r="F17" s="304"/>
      <c r="G17" s="305"/>
      <c r="I17" s="306"/>
      <c r="K17" s="306"/>
      <c r="L17" s="307" t="s">
        <v>127</v>
      </c>
      <c r="O17" s="292">
        <v>3</v>
      </c>
    </row>
    <row r="18" spans="1:80" ht="22.5">
      <c r="A18" s="301"/>
      <c r="B18" s="302"/>
      <c r="C18" s="303" t="s">
        <v>128</v>
      </c>
      <c r="D18" s="304"/>
      <c r="E18" s="304"/>
      <c r="F18" s="304"/>
      <c r="G18" s="305"/>
      <c r="I18" s="306"/>
      <c r="K18" s="306"/>
      <c r="L18" s="307" t="s">
        <v>128</v>
      </c>
      <c r="O18" s="292">
        <v>3</v>
      </c>
    </row>
    <row r="19" spans="1:80" ht="22.5">
      <c r="A19" s="293">
        <v>6</v>
      </c>
      <c r="B19" s="294" t="s">
        <v>129</v>
      </c>
      <c r="C19" s="295" t="s">
        <v>130</v>
      </c>
      <c r="D19" s="296" t="s">
        <v>115</v>
      </c>
      <c r="E19" s="297">
        <v>1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301"/>
      <c r="B20" s="302"/>
      <c r="C20" s="303" t="s">
        <v>131</v>
      </c>
      <c r="D20" s="304"/>
      <c r="E20" s="304"/>
      <c r="F20" s="304"/>
      <c r="G20" s="305"/>
      <c r="I20" s="306"/>
      <c r="K20" s="306"/>
      <c r="L20" s="307" t="s">
        <v>131</v>
      </c>
      <c r="O20" s="292">
        <v>3</v>
      </c>
    </row>
    <row r="21" spans="1:80" ht="22.5">
      <c r="A21" s="293">
        <v>7</v>
      </c>
      <c r="B21" s="294" t="s">
        <v>132</v>
      </c>
      <c r="C21" s="295" t="s">
        <v>133</v>
      </c>
      <c r="D21" s="296" t="s">
        <v>115</v>
      </c>
      <c r="E21" s="297">
        <v>1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293">
        <v>8</v>
      </c>
      <c r="B22" s="294" t="s">
        <v>134</v>
      </c>
      <c r="C22" s="295" t="s">
        <v>135</v>
      </c>
      <c r="D22" s="296" t="s">
        <v>115</v>
      </c>
      <c r="E22" s="297">
        <v>1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2"/>
      <c r="C23" s="303"/>
      <c r="D23" s="304"/>
      <c r="E23" s="304"/>
      <c r="F23" s="304"/>
      <c r="G23" s="305"/>
      <c r="I23" s="306"/>
      <c r="K23" s="306"/>
      <c r="L23" s="307"/>
      <c r="O23" s="292">
        <v>3</v>
      </c>
    </row>
    <row r="24" spans="1:80" ht="22.5">
      <c r="A24" s="293">
        <v>9</v>
      </c>
      <c r="B24" s="294" t="s">
        <v>136</v>
      </c>
      <c r="C24" s="295" t="s">
        <v>137</v>
      </c>
      <c r="D24" s="296" t="s">
        <v>115</v>
      </c>
      <c r="E24" s="297">
        <v>1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 ht="22.5">
      <c r="A25" s="301"/>
      <c r="B25" s="302"/>
      <c r="C25" s="303" t="s">
        <v>138</v>
      </c>
      <c r="D25" s="304"/>
      <c r="E25" s="304"/>
      <c r="F25" s="304"/>
      <c r="G25" s="305"/>
      <c r="I25" s="306"/>
      <c r="K25" s="306"/>
      <c r="L25" s="307" t="s">
        <v>138</v>
      </c>
      <c r="O25" s="292">
        <v>3</v>
      </c>
    </row>
    <row r="26" spans="1:80" ht="22.5">
      <c r="A26" s="293">
        <v>10</v>
      </c>
      <c r="B26" s="294" t="s">
        <v>139</v>
      </c>
      <c r="C26" s="295" t="s">
        <v>140</v>
      </c>
      <c r="D26" s="296" t="s">
        <v>115</v>
      </c>
      <c r="E26" s="297">
        <v>1</v>
      </c>
      <c r="F26" s="297">
        <v>0</v>
      </c>
      <c r="G26" s="298">
        <f>E26*F26</f>
        <v>0</v>
      </c>
      <c r="H26" s="299">
        <v>0.01</v>
      </c>
      <c r="I26" s="300">
        <f>E26*H26</f>
        <v>0.01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01"/>
      <c r="B27" s="302"/>
      <c r="C27" s="303" t="s">
        <v>141</v>
      </c>
      <c r="D27" s="304"/>
      <c r="E27" s="304"/>
      <c r="F27" s="304"/>
      <c r="G27" s="305"/>
      <c r="I27" s="306"/>
      <c r="K27" s="306"/>
      <c r="L27" s="307" t="s">
        <v>141</v>
      </c>
      <c r="O27" s="292">
        <v>3</v>
      </c>
    </row>
    <row r="28" spans="1:80">
      <c r="A28" s="316"/>
      <c r="B28" s="317" t="s">
        <v>99</v>
      </c>
      <c r="C28" s="318" t="s">
        <v>112</v>
      </c>
      <c r="D28" s="319"/>
      <c r="E28" s="320"/>
      <c r="F28" s="321"/>
      <c r="G28" s="322">
        <f>SUM(G7:G27)</f>
        <v>0</v>
      </c>
      <c r="H28" s="323"/>
      <c r="I28" s="324">
        <f>SUM(I7:I27)</f>
        <v>0.01</v>
      </c>
      <c r="J28" s="323"/>
      <c r="K28" s="324">
        <f>SUM(K7:K27)</f>
        <v>0</v>
      </c>
      <c r="O28" s="292">
        <v>4</v>
      </c>
      <c r="BA28" s="325">
        <f>SUM(BA7:BA27)</f>
        <v>0</v>
      </c>
      <c r="BB28" s="325">
        <f>SUM(BB7:BB27)</f>
        <v>0</v>
      </c>
      <c r="BC28" s="325">
        <f>SUM(BC7:BC27)</f>
        <v>0</v>
      </c>
      <c r="BD28" s="325">
        <f>SUM(BD7:BD27)</f>
        <v>0</v>
      </c>
      <c r="BE28" s="325">
        <f>SUM(BE7:BE27)</f>
        <v>0</v>
      </c>
    </row>
    <row r="29" spans="1:80">
      <c r="A29" s="282" t="s">
        <v>97</v>
      </c>
      <c r="B29" s="283" t="s">
        <v>142</v>
      </c>
      <c r="C29" s="284" t="s">
        <v>106</v>
      </c>
      <c r="D29" s="285"/>
      <c r="E29" s="286"/>
      <c r="F29" s="286"/>
      <c r="G29" s="287"/>
      <c r="H29" s="288"/>
      <c r="I29" s="289"/>
      <c r="J29" s="290"/>
      <c r="K29" s="291"/>
      <c r="O29" s="292">
        <v>1</v>
      </c>
    </row>
    <row r="30" spans="1:80" ht="22.5">
      <c r="A30" s="293">
        <v>11</v>
      </c>
      <c r="B30" s="294" t="s">
        <v>144</v>
      </c>
      <c r="C30" s="295" t="s">
        <v>145</v>
      </c>
      <c r="D30" s="296" t="s">
        <v>115</v>
      </c>
      <c r="E30" s="297">
        <v>1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0</v>
      </c>
      <c r="K30" s="300">
        <f>E30*J30</f>
        <v>0</v>
      </c>
      <c r="O30" s="292">
        <v>2</v>
      </c>
      <c r="AA30" s="261">
        <v>1</v>
      </c>
      <c r="AB30" s="261">
        <v>1</v>
      </c>
      <c r="AC30" s="261">
        <v>1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1</v>
      </c>
    </row>
    <row r="31" spans="1:80">
      <c r="A31" s="301"/>
      <c r="B31" s="302"/>
      <c r="C31" s="303" t="s">
        <v>146</v>
      </c>
      <c r="D31" s="304"/>
      <c r="E31" s="304"/>
      <c r="F31" s="304"/>
      <c r="G31" s="305"/>
      <c r="I31" s="306"/>
      <c r="K31" s="306"/>
      <c r="L31" s="307" t="s">
        <v>146</v>
      </c>
      <c r="O31" s="292">
        <v>3</v>
      </c>
    </row>
    <row r="32" spans="1:80">
      <c r="A32" s="301"/>
      <c r="B32" s="302"/>
      <c r="C32" s="303" t="s">
        <v>147</v>
      </c>
      <c r="D32" s="304"/>
      <c r="E32" s="304"/>
      <c r="F32" s="304"/>
      <c r="G32" s="305"/>
      <c r="I32" s="306"/>
      <c r="K32" s="306"/>
      <c r="L32" s="307" t="s">
        <v>147</v>
      </c>
      <c r="O32" s="292">
        <v>3</v>
      </c>
    </row>
    <row r="33" spans="1:80" ht="22.5">
      <c r="A33" s="293">
        <v>12</v>
      </c>
      <c r="B33" s="294" t="s">
        <v>148</v>
      </c>
      <c r="C33" s="295" t="s">
        <v>149</v>
      </c>
      <c r="D33" s="296" t="s">
        <v>115</v>
      </c>
      <c r="E33" s="297">
        <v>1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301"/>
      <c r="B34" s="302"/>
      <c r="C34" s="303" t="s">
        <v>150</v>
      </c>
      <c r="D34" s="304"/>
      <c r="E34" s="304"/>
      <c r="F34" s="304"/>
      <c r="G34" s="305"/>
      <c r="I34" s="306"/>
      <c r="K34" s="306"/>
      <c r="L34" s="307" t="s">
        <v>150</v>
      </c>
      <c r="O34" s="292">
        <v>3</v>
      </c>
    </row>
    <row r="35" spans="1:80">
      <c r="A35" s="316"/>
      <c r="B35" s="317" t="s">
        <v>99</v>
      </c>
      <c r="C35" s="318" t="s">
        <v>143</v>
      </c>
      <c r="D35" s="319"/>
      <c r="E35" s="320"/>
      <c r="F35" s="321"/>
      <c r="G35" s="322">
        <f>SUM(G29:G34)</f>
        <v>0</v>
      </c>
      <c r="H35" s="323"/>
      <c r="I35" s="324">
        <f>SUM(I29:I34)</f>
        <v>0</v>
      </c>
      <c r="J35" s="323"/>
      <c r="K35" s="324">
        <f>SUM(K29:K34)</f>
        <v>0</v>
      </c>
      <c r="O35" s="292">
        <v>4</v>
      </c>
      <c r="BA35" s="325">
        <f>SUM(BA29:BA34)</f>
        <v>0</v>
      </c>
      <c r="BB35" s="325">
        <f>SUM(BB29:BB34)</f>
        <v>0</v>
      </c>
      <c r="BC35" s="325">
        <f>SUM(BC29:BC34)</f>
        <v>0</v>
      </c>
      <c r="BD35" s="325">
        <f>SUM(BD29:BD34)</f>
        <v>0</v>
      </c>
      <c r="BE35" s="325">
        <f>SUM(BE29:BE34)</f>
        <v>0</v>
      </c>
    </row>
    <row r="36" spans="1:80">
      <c r="E36" s="261"/>
    </row>
    <row r="37" spans="1:80">
      <c r="E37" s="261"/>
    </row>
    <row r="38" spans="1:80">
      <c r="E38" s="261"/>
    </row>
    <row r="39" spans="1:80">
      <c r="E39" s="261"/>
    </row>
    <row r="40" spans="1:80">
      <c r="E40" s="261"/>
    </row>
    <row r="41" spans="1:80">
      <c r="E41" s="261"/>
    </row>
    <row r="42" spans="1:80">
      <c r="E42" s="261"/>
    </row>
    <row r="43" spans="1:80">
      <c r="E43" s="261"/>
    </row>
    <row r="44" spans="1:80">
      <c r="E44" s="261"/>
    </row>
    <row r="45" spans="1:80">
      <c r="E45" s="261"/>
    </row>
    <row r="46" spans="1:80">
      <c r="E46" s="261"/>
    </row>
    <row r="47" spans="1:80">
      <c r="E47" s="261"/>
    </row>
    <row r="48" spans="1:80">
      <c r="E48" s="261"/>
    </row>
    <row r="49" spans="1:7">
      <c r="E49" s="261"/>
    </row>
    <row r="50" spans="1:7">
      <c r="E50" s="261"/>
    </row>
    <row r="51" spans="1:7">
      <c r="E51" s="261"/>
    </row>
    <row r="52" spans="1:7">
      <c r="E52" s="261"/>
    </row>
    <row r="53" spans="1:7">
      <c r="E53" s="261"/>
    </row>
    <row r="54" spans="1:7">
      <c r="E54" s="261"/>
    </row>
    <row r="55" spans="1:7">
      <c r="E55" s="261"/>
    </row>
    <row r="56" spans="1:7">
      <c r="E56" s="261"/>
    </row>
    <row r="57" spans="1:7">
      <c r="E57" s="261"/>
    </row>
    <row r="58" spans="1:7">
      <c r="E58" s="261"/>
    </row>
    <row r="59" spans="1:7">
      <c r="A59" s="315"/>
      <c r="B59" s="315"/>
      <c r="C59" s="315"/>
      <c r="D59" s="315"/>
      <c r="E59" s="315"/>
      <c r="F59" s="315"/>
      <c r="G59" s="315"/>
    </row>
    <row r="60" spans="1:7">
      <c r="A60" s="315"/>
      <c r="B60" s="315"/>
      <c r="C60" s="315"/>
      <c r="D60" s="315"/>
      <c r="E60" s="315"/>
      <c r="F60" s="315"/>
      <c r="G60" s="315"/>
    </row>
    <row r="61" spans="1:7">
      <c r="A61" s="315"/>
      <c r="B61" s="315"/>
      <c r="C61" s="315"/>
      <c r="D61" s="315"/>
      <c r="E61" s="315"/>
      <c r="F61" s="315"/>
      <c r="G61" s="315"/>
    </row>
    <row r="62" spans="1:7">
      <c r="A62" s="315"/>
      <c r="B62" s="315"/>
      <c r="C62" s="315"/>
      <c r="D62" s="315"/>
      <c r="E62" s="315"/>
      <c r="F62" s="315"/>
      <c r="G62" s="315"/>
    </row>
    <row r="63" spans="1:7">
      <c r="E63" s="261"/>
    </row>
    <row r="64" spans="1:7">
      <c r="E64" s="261"/>
    </row>
    <row r="65" spans="5:5">
      <c r="E65" s="261"/>
    </row>
    <row r="66" spans="5:5">
      <c r="E66" s="261"/>
    </row>
    <row r="67" spans="5:5">
      <c r="E67" s="261"/>
    </row>
    <row r="68" spans="5:5">
      <c r="E68" s="261"/>
    </row>
    <row r="69" spans="5:5">
      <c r="E69" s="261"/>
    </row>
    <row r="70" spans="5:5">
      <c r="E70" s="261"/>
    </row>
    <row r="71" spans="5:5">
      <c r="E71" s="261"/>
    </row>
    <row r="72" spans="5:5">
      <c r="E72" s="261"/>
    </row>
    <row r="73" spans="5:5">
      <c r="E73" s="261"/>
    </row>
    <row r="74" spans="5:5">
      <c r="E74" s="261"/>
    </row>
    <row r="75" spans="5:5">
      <c r="E75" s="261"/>
    </row>
    <row r="76" spans="5:5">
      <c r="E76" s="261"/>
    </row>
    <row r="77" spans="5:5">
      <c r="E77" s="261"/>
    </row>
    <row r="78" spans="5:5">
      <c r="E78" s="261"/>
    </row>
    <row r="79" spans="5:5">
      <c r="E79" s="261"/>
    </row>
    <row r="80" spans="5:5">
      <c r="E80" s="261"/>
    </row>
    <row r="81" spans="1:7">
      <c r="E81" s="261"/>
    </row>
    <row r="82" spans="1:7">
      <c r="E82" s="261"/>
    </row>
    <row r="83" spans="1:7">
      <c r="E83" s="261"/>
    </row>
    <row r="84" spans="1:7">
      <c r="E84" s="261"/>
    </row>
    <row r="85" spans="1:7">
      <c r="E85" s="261"/>
    </row>
    <row r="86" spans="1:7">
      <c r="E86" s="261"/>
    </row>
    <row r="87" spans="1:7">
      <c r="E87" s="261"/>
    </row>
    <row r="88" spans="1:7">
      <c r="E88" s="261"/>
    </row>
    <row r="89" spans="1:7">
      <c r="E89" s="261"/>
    </row>
    <row r="90" spans="1:7">
      <c r="E90" s="261"/>
    </row>
    <row r="91" spans="1:7">
      <c r="E91" s="261"/>
    </row>
    <row r="92" spans="1:7">
      <c r="E92" s="261"/>
    </row>
    <row r="93" spans="1:7">
      <c r="E93" s="261"/>
    </row>
    <row r="94" spans="1:7">
      <c r="A94" s="326"/>
      <c r="B94" s="326"/>
    </row>
    <row r="95" spans="1:7">
      <c r="A95" s="315"/>
      <c r="B95" s="315"/>
      <c r="C95" s="327"/>
      <c r="D95" s="327"/>
      <c r="E95" s="328"/>
      <c r="F95" s="327"/>
      <c r="G95" s="329"/>
    </row>
    <row r="96" spans="1:7">
      <c r="A96" s="330"/>
      <c r="B96" s="330"/>
      <c r="C96" s="315"/>
      <c r="D96" s="315"/>
      <c r="E96" s="331"/>
      <c r="F96" s="315"/>
      <c r="G96" s="315"/>
    </row>
    <row r="97" spans="1:7">
      <c r="A97" s="315"/>
      <c r="B97" s="315"/>
      <c r="C97" s="315"/>
      <c r="D97" s="315"/>
      <c r="E97" s="331"/>
      <c r="F97" s="315"/>
      <c r="G97" s="315"/>
    </row>
    <row r="98" spans="1:7">
      <c r="A98" s="315"/>
      <c r="B98" s="315"/>
      <c r="C98" s="315"/>
      <c r="D98" s="315"/>
      <c r="E98" s="331"/>
      <c r="F98" s="315"/>
      <c r="G98" s="315"/>
    </row>
    <row r="99" spans="1:7">
      <c r="A99" s="315"/>
      <c r="B99" s="315"/>
      <c r="C99" s="315"/>
      <c r="D99" s="315"/>
      <c r="E99" s="331"/>
      <c r="F99" s="315"/>
      <c r="G99" s="315"/>
    </row>
    <row r="100" spans="1:7">
      <c r="A100" s="315"/>
      <c r="B100" s="315"/>
      <c r="C100" s="315"/>
      <c r="D100" s="315"/>
      <c r="E100" s="331"/>
      <c r="F100" s="315"/>
      <c r="G100" s="315"/>
    </row>
    <row r="101" spans="1:7">
      <c r="A101" s="315"/>
      <c r="B101" s="315"/>
      <c r="C101" s="315"/>
      <c r="D101" s="315"/>
      <c r="E101" s="331"/>
      <c r="F101" s="315"/>
      <c r="G101" s="315"/>
    </row>
    <row r="102" spans="1:7">
      <c r="A102" s="315"/>
      <c r="B102" s="315"/>
      <c r="C102" s="315"/>
      <c r="D102" s="315"/>
      <c r="E102" s="331"/>
      <c r="F102" s="315"/>
      <c r="G102" s="315"/>
    </row>
    <row r="103" spans="1:7">
      <c r="A103" s="315"/>
      <c r="B103" s="315"/>
      <c r="C103" s="315"/>
      <c r="D103" s="315"/>
      <c r="E103" s="331"/>
      <c r="F103" s="315"/>
      <c r="G103" s="315"/>
    </row>
    <row r="104" spans="1:7">
      <c r="A104" s="315"/>
      <c r="B104" s="315"/>
      <c r="C104" s="315"/>
      <c r="D104" s="315"/>
      <c r="E104" s="331"/>
      <c r="F104" s="315"/>
      <c r="G104" s="315"/>
    </row>
    <row r="105" spans="1:7">
      <c r="A105" s="315"/>
      <c r="B105" s="315"/>
      <c r="C105" s="315"/>
      <c r="D105" s="315"/>
      <c r="E105" s="331"/>
      <c r="F105" s="315"/>
      <c r="G105" s="315"/>
    </row>
    <row r="106" spans="1:7">
      <c r="A106" s="315"/>
      <c r="B106" s="315"/>
      <c r="C106" s="315"/>
      <c r="D106" s="315"/>
      <c r="E106" s="331"/>
      <c r="F106" s="315"/>
      <c r="G106" s="315"/>
    </row>
    <row r="107" spans="1:7">
      <c r="A107" s="315"/>
      <c r="B107" s="315"/>
      <c r="C107" s="315"/>
      <c r="D107" s="315"/>
      <c r="E107" s="331"/>
      <c r="F107" s="315"/>
      <c r="G107" s="315"/>
    </row>
    <row r="108" spans="1:7">
      <c r="A108" s="315"/>
      <c r="B108" s="315"/>
      <c r="C108" s="315"/>
      <c r="D108" s="315"/>
      <c r="E108" s="331"/>
      <c r="F108" s="315"/>
      <c r="G108" s="315"/>
    </row>
  </sheetData>
  <mergeCells count="17">
    <mergeCell ref="C31:G31"/>
    <mergeCell ref="C32:G32"/>
    <mergeCell ref="C34:G34"/>
    <mergeCell ref="C17:G17"/>
    <mergeCell ref="C18:G18"/>
    <mergeCell ref="C20:G20"/>
    <mergeCell ref="C23:G23"/>
    <mergeCell ref="C25:G25"/>
    <mergeCell ref="C27:G27"/>
    <mergeCell ref="A1:G1"/>
    <mergeCell ref="A3:B3"/>
    <mergeCell ref="A4:B4"/>
    <mergeCell ref="E4:G4"/>
    <mergeCell ref="C10:G10"/>
    <mergeCell ref="C11:G11"/>
    <mergeCell ref="C13:G13"/>
    <mergeCell ref="C15:G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165</v>
      </c>
      <c r="E2" s="106"/>
      <c r="F2" s="107" t="s">
        <v>33</v>
      </c>
      <c r="G2" s="108" t="s">
        <v>108</v>
      </c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162</v>
      </c>
      <c r="B5" s="118"/>
      <c r="C5" s="119" t="s">
        <v>163</v>
      </c>
      <c r="D5" s="120"/>
      <c r="E5" s="118"/>
      <c r="F5" s="113" t="s">
        <v>36</v>
      </c>
      <c r="G5" s="114" t="s">
        <v>109</v>
      </c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160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159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01. 26-2020 Rek'!E27</f>
        <v>0</v>
      </c>
      <c r="D15" s="160" t="str">
        <f>'SO 01. 26-2020 Rek'!A32</f>
        <v>Ztížené výrobní podmínky</v>
      </c>
      <c r="E15" s="161"/>
      <c r="F15" s="162"/>
      <c r="G15" s="159">
        <f>'SO 01. 26-2020 Rek'!I32</f>
        <v>0</v>
      </c>
    </row>
    <row r="16" spans="1:57" ht="15.95" customHeight="1">
      <c r="A16" s="157" t="s">
        <v>52</v>
      </c>
      <c r="B16" s="158" t="s">
        <v>53</v>
      </c>
      <c r="C16" s="159">
        <f>'SO 01. 26-2020 Rek'!F27</f>
        <v>0</v>
      </c>
      <c r="D16" s="109" t="str">
        <f>'SO 01. 26-2020 Rek'!A33</f>
        <v>Oborová přirážka</v>
      </c>
      <c r="E16" s="163"/>
      <c r="F16" s="164"/>
      <c r="G16" s="159">
        <f>'SO 01. 26-2020 Rek'!I33</f>
        <v>0</v>
      </c>
    </row>
    <row r="17" spans="1:7" ht="15.95" customHeight="1">
      <c r="A17" s="157" t="s">
        <v>54</v>
      </c>
      <c r="B17" s="158" t="s">
        <v>55</v>
      </c>
      <c r="C17" s="159">
        <f>'SO 01. 26-2020 Rek'!H27</f>
        <v>0</v>
      </c>
      <c r="D17" s="109" t="str">
        <f>'SO 01. 26-2020 Rek'!A34</f>
        <v>Přesun stavebních kapacit</v>
      </c>
      <c r="E17" s="163"/>
      <c r="F17" s="164"/>
      <c r="G17" s="159">
        <f>'SO 01. 26-2020 Rek'!I34</f>
        <v>0</v>
      </c>
    </row>
    <row r="18" spans="1:7" ht="15.95" customHeight="1">
      <c r="A18" s="165" t="s">
        <v>56</v>
      </c>
      <c r="B18" s="166" t="s">
        <v>57</v>
      </c>
      <c r="C18" s="159">
        <f>'SO 01. 26-2020 Rek'!G27</f>
        <v>0</v>
      </c>
      <c r="D18" s="109" t="str">
        <f>'SO 01. 26-2020 Rek'!A35</f>
        <v>Mimostaveništní doprava</v>
      </c>
      <c r="E18" s="163"/>
      <c r="F18" s="164"/>
      <c r="G18" s="159">
        <f>'SO 01. 26-2020 Rek'!I35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01. 26-2020 Rek'!A36</f>
        <v>Zařízení staveniště</v>
      </c>
      <c r="E19" s="163"/>
      <c r="F19" s="164"/>
      <c r="G19" s="159">
        <f>'SO 01. 26-2020 Rek'!I36</f>
        <v>0</v>
      </c>
    </row>
    <row r="20" spans="1:7" ht="15.95" customHeight="1">
      <c r="A20" s="167"/>
      <c r="B20" s="158"/>
      <c r="C20" s="159"/>
      <c r="D20" s="109" t="str">
        <f>'SO 01. 26-2020 Rek'!A37</f>
        <v>Provoz investora</v>
      </c>
      <c r="E20" s="163"/>
      <c r="F20" s="164"/>
      <c r="G20" s="159">
        <f>'SO 01. 26-2020 Rek'!I37</f>
        <v>0</v>
      </c>
    </row>
    <row r="21" spans="1:7" ht="15.95" customHeight="1">
      <c r="A21" s="167" t="s">
        <v>29</v>
      </c>
      <c r="B21" s="158"/>
      <c r="C21" s="159">
        <f>'SO 01. 26-2020 Rek'!I27</f>
        <v>0</v>
      </c>
      <c r="D21" s="109" t="str">
        <f>'SO 01. 26-2020 Rek'!A38</f>
        <v>Kompletační činnost (IČD)</v>
      </c>
      <c r="E21" s="163"/>
      <c r="F21" s="164"/>
      <c r="G21" s="159">
        <f>'SO 01. 26-2020 Rek'!I38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01. 26-2020 Rek'!H40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91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164</v>
      </c>
      <c r="D2" s="216"/>
      <c r="E2" s="217"/>
      <c r="F2" s="216"/>
      <c r="G2" s="218" t="s">
        <v>165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01. 26-2020 Pol'!B7</f>
        <v>11</v>
      </c>
      <c r="B7" s="70" t="str">
        <f>'SO 01. 26-2020 Pol'!C7</f>
        <v>Přípravné a přidružené práce</v>
      </c>
      <c r="D7" s="230"/>
      <c r="E7" s="333">
        <f>'SO 01. 26-2020 Pol'!BA22</f>
        <v>0</v>
      </c>
      <c r="F7" s="334">
        <f>'SO 01. 26-2020 Pol'!BB22</f>
        <v>0</v>
      </c>
      <c r="G7" s="334">
        <f>'SO 01. 26-2020 Pol'!BC22</f>
        <v>0</v>
      </c>
      <c r="H7" s="334">
        <f>'SO 01. 26-2020 Pol'!BD22</f>
        <v>0</v>
      </c>
      <c r="I7" s="335">
        <f>'SO 01. 26-2020 Pol'!BE22</f>
        <v>0</v>
      </c>
    </row>
    <row r="8" spans="1:9" s="137" customFormat="1">
      <c r="A8" s="332" t="str">
        <f>'SO 01. 26-2020 Pol'!B23</f>
        <v>12</v>
      </c>
      <c r="B8" s="70" t="str">
        <f>'SO 01. 26-2020 Pol'!C23</f>
        <v>Odkopávky a prokopávky</v>
      </c>
      <c r="D8" s="230"/>
      <c r="E8" s="333">
        <f>'SO 01. 26-2020 Pol'!BA29</f>
        <v>0</v>
      </c>
      <c r="F8" s="334">
        <f>'SO 01. 26-2020 Pol'!BB29</f>
        <v>0</v>
      </c>
      <c r="G8" s="334">
        <f>'SO 01. 26-2020 Pol'!BC29</f>
        <v>0</v>
      </c>
      <c r="H8" s="334">
        <f>'SO 01. 26-2020 Pol'!BD29</f>
        <v>0</v>
      </c>
      <c r="I8" s="335">
        <f>'SO 01. 26-2020 Pol'!BE29</f>
        <v>0</v>
      </c>
    </row>
    <row r="9" spans="1:9" s="137" customFormat="1">
      <c r="A9" s="332" t="str">
        <f>'SO 01. 26-2020 Pol'!B30</f>
        <v>13</v>
      </c>
      <c r="B9" s="70" t="str">
        <f>'SO 01. 26-2020 Pol'!C30</f>
        <v>Hloubené vykopávky</v>
      </c>
      <c r="D9" s="230"/>
      <c r="E9" s="333">
        <f>'SO 01. 26-2020 Pol'!BA40</f>
        <v>0</v>
      </c>
      <c r="F9" s="334">
        <f>'SO 01. 26-2020 Pol'!BB40</f>
        <v>0</v>
      </c>
      <c r="G9" s="334">
        <f>'SO 01. 26-2020 Pol'!BC40</f>
        <v>0</v>
      </c>
      <c r="H9" s="334">
        <f>'SO 01. 26-2020 Pol'!BD40</f>
        <v>0</v>
      </c>
      <c r="I9" s="335">
        <f>'SO 01. 26-2020 Pol'!BE40</f>
        <v>0</v>
      </c>
    </row>
    <row r="10" spans="1:9" s="137" customFormat="1">
      <c r="A10" s="332" t="str">
        <f>'SO 01. 26-2020 Pol'!B41</f>
        <v>15</v>
      </c>
      <c r="B10" s="70" t="str">
        <f>'SO 01. 26-2020 Pol'!C41</f>
        <v>Roubení</v>
      </c>
      <c r="D10" s="230"/>
      <c r="E10" s="333">
        <f>'SO 01. 26-2020 Pol'!BA54</f>
        <v>0</v>
      </c>
      <c r="F10" s="334">
        <f>'SO 01. 26-2020 Pol'!BB54</f>
        <v>0</v>
      </c>
      <c r="G10" s="334">
        <f>'SO 01. 26-2020 Pol'!BC54</f>
        <v>0</v>
      </c>
      <c r="H10" s="334">
        <f>'SO 01. 26-2020 Pol'!BD54</f>
        <v>0</v>
      </c>
      <c r="I10" s="335">
        <f>'SO 01. 26-2020 Pol'!BE54</f>
        <v>0</v>
      </c>
    </row>
    <row r="11" spans="1:9" s="137" customFormat="1">
      <c r="A11" s="332" t="str">
        <f>'SO 01. 26-2020 Pol'!B55</f>
        <v>16</v>
      </c>
      <c r="B11" s="70" t="str">
        <f>'SO 01. 26-2020 Pol'!C55</f>
        <v>Přemístění výkopku</v>
      </c>
      <c r="D11" s="230"/>
      <c r="E11" s="333">
        <f>'SO 01. 26-2020 Pol'!BA65</f>
        <v>0</v>
      </c>
      <c r="F11" s="334">
        <f>'SO 01. 26-2020 Pol'!BB65</f>
        <v>0</v>
      </c>
      <c r="G11" s="334">
        <f>'SO 01. 26-2020 Pol'!BC65</f>
        <v>0</v>
      </c>
      <c r="H11" s="334">
        <f>'SO 01. 26-2020 Pol'!BD65</f>
        <v>0</v>
      </c>
      <c r="I11" s="335">
        <f>'SO 01. 26-2020 Pol'!BE65</f>
        <v>0</v>
      </c>
    </row>
    <row r="12" spans="1:9" s="137" customFormat="1">
      <c r="A12" s="332" t="str">
        <f>'SO 01. 26-2020 Pol'!B66</f>
        <v>17</v>
      </c>
      <c r="B12" s="70" t="str">
        <f>'SO 01. 26-2020 Pol'!C66</f>
        <v>Konstrukce ze zemin</v>
      </c>
      <c r="D12" s="230"/>
      <c r="E12" s="333">
        <f>'SO 01. 26-2020 Pol'!BA83</f>
        <v>0</v>
      </c>
      <c r="F12" s="334">
        <f>'SO 01. 26-2020 Pol'!BB83</f>
        <v>0</v>
      </c>
      <c r="G12" s="334">
        <f>'SO 01. 26-2020 Pol'!BC83</f>
        <v>0</v>
      </c>
      <c r="H12" s="334">
        <f>'SO 01. 26-2020 Pol'!BD83</f>
        <v>0</v>
      </c>
      <c r="I12" s="335">
        <f>'SO 01. 26-2020 Pol'!BE83</f>
        <v>0</v>
      </c>
    </row>
    <row r="13" spans="1:9" s="137" customFormat="1">
      <c r="A13" s="332" t="str">
        <f>'SO 01. 26-2020 Pol'!B84</f>
        <v>18</v>
      </c>
      <c r="B13" s="70" t="str">
        <f>'SO 01. 26-2020 Pol'!C84</f>
        <v>Povrchové úpravy terénu</v>
      </c>
      <c r="D13" s="230"/>
      <c r="E13" s="333">
        <f>'SO 01. 26-2020 Pol'!BA106</f>
        <v>0</v>
      </c>
      <c r="F13" s="334">
        <f>'SO 01. 26-2020 Pol'!BB106</f>
        <v>0</v>
      </c>
      <c r="G13" s="334">
        <f>'SO 01. 26-2020 Pol'!BC106</f>
        <v>0</v>
      </c>
      <c r="H13" s="334">
        <f>'SO 01. 26-2020 Pol'!BD106</f>
        <v>0</v>
      </c>
      <c r="I13" s="335">
        <f>'SO 01. 26-2020 Pol'!BE106</f>
        <v>0</v>
      </c>
    </row>
    <row r="14" spans="1:9" s="137" customFormat="1">
      <c r="A14" s="332" t="str">
        <f>'SO 01. 26-2020 Pol'!B107</f>
        <v>19</v>
      </c>
      <c r="B14" s="70" t="str">
        <f>'SO 01. 26-2020 Pol'!C107</f>
        <v>Hloubení pro podzemní stěny a doly</v>
      </c>
      <c r="D14" s="230"/>
      <c r="E14" s="333">
        <f>'SO 01. 26-2020 Pol'!BA113</f>
        <v>0</v>
      </c>
      <c r="F14" s="334">
        <f>'SO 01. 26-2020 Pol'!BB113</f>
        <v>0</v>
      </c>
      <c r="G14" s="334">
        <f>'SO 01. 26-2020 Pol'!BC113</f>
        <v>0</v>
      </c>
      <c r="H14" s="334">
        <f>'SO 01. 26-2020 Pol'!BD113</f>
        <v>0</v>
      </c>
      <c r="I14" s="335">
        <f>'SO 01. 26-2020 Pol'!BE113</f>
        <v>0</v>
      </c>
    </row>
    <row r="15" spans="1:9" s="137" customFormat="1">
      <c r="A15" s="332" t="str">
        <f>'SO 01. 26-2020 Pol'!B114</f>
        <v>21</v>
      </c>
      <c r="B15" s="70" t="str">
        <f>'SO 01. 26-2020 Pol'!C114</f>
        <v>Úprava podloží a základ.spáry</v>
      </c>
      <c r="D15" s="230"/>
      <c r="E15" s="333">
        <f>'SO 01. 26-2020 Pol'!BA116</f>
        <v>0</v>
      </c>
      <c r="F15" s="334">
        <f>'SO 01. 26-2020 Pol'!BB116</f>
        <v>0</v>
      </c>
      <c r="G15" s="334">
        <f>'SO 01. 26-2020 Pol'!BC116</f>
        <v>0</v>
      </c>
      <c r="H15" s="334">
        <f>'SO 01. 26-2020 Pol'!BD116</f>
        <v>0</v>
      </c>
      <c r="I15" s="335">
        <f>'SO 01. 26-2020 Pol'!BE116</f>
        <v>0</v>
      </c>
    </row>
    <row r="16" spans="1:9" s="137" customFormat="1">
      <c r="A16" s="332" t="str">
        <f>'SO 01. 26-2020 Pol'!B117</f>
        <v>27</v>
      </c>
      <c r="B16" s="70" t="str">
        <f>'SO 01. 26-2020 Pol'!C117</f>
        <v>Základy</v>
      </c>
      <c r="D16" s="230"/>
      <c r="E16" s="333">
        <f>'SO 01. 26-2020 Pol'!BA130</f>
        <v>0</v>
      </c>
      <c r="F16" s="334">
        <f>'SO 01. 26-2020 Pol'!BB130</f>
        <v>0</v>
      </c>
      <c r="G16" s="334">
        <f>'SO 01. 26-2020 Pol'!BC130</f>
        <v>0</v>
      </c>
      <c r="H16" s="334">
        <f>'SO 01. 26-2020 Pol'!BD130</f>
        <v>0</v>
      </c>
      <c r="I16" s="335">
        <f>'SO 01. 26-2020 Pol'!BE130</f>
        <v>0</v>
      </c>
    </row>
    <row r="17" spans="1:57" s="137" customFormat="1">
      <c r="A17" s="332" t="str">
        <f>'SO 01. 26-2020 Pol'!B131</f>
        <v>38</v>
      </c>
      <c r="B17" s="70" t="str">
        <f>'SO 01. 26-2020 Pol'!C131</f>
        <v>Kompletní konstrukce</v>
      </c>
      <c r="D17" s="230"/>
      <c r="E17" s="333">
        <f>'SO 01. 26-2020 Pol'!BA134</f>
        <v>0</v>
      </c>
      <c r="F17" s="334">
        <f>'SO 01. 26-2020 Pol'!BB134</f>
        <v>0</v>
      </c>
      <c r="G17" s="334">
        <f>'SO 01. 26-2020 Pol'!BC134</f>
        <v>0</v>
      </c>
      <c r="H17" s="334">
        <f>'SO 01. 26-2020 Pol'!BD134</f>
        <v>0</v>
      </c>
      <c r="I17" s="335">
        <f>'SO 01. 26-2020 Pol'!BE134</f>
        <v>0</v>
      </c>
    </row>
    <row r="18" spans="1:57" s="137" customFormat="1">
      <c r="A18" s="332" t="str">
        <f>'SO 01. 26-2020 Pol'!B135</f>
        <v>56</v>
      </c>
      <c r="B18" s="70" t="str">
        <f>'SO 01. 26-2020 Pol'!C135</f>
        <v>Podkladní vrstvy komunikací a zpevněných ploch</v>
      </c>
      <c r="D18" s="230"/>
      <c r="E18" s="333">
        <f>'SO 01. 26-2020 Pol'!BA145</f>
        <v>0</v>
      </c>
      <c r="F18" s="334">
        <f>'SO 01. 26-2020 Pol'!BB145</f>
        <v>0</v>
      </c>
      <c r="G18" s="334">
        <f>'SO 01. 26-2020 Pol'!BC145</f>
        <v>0</v>
      </c>
      <c r="H18" s="334">
        <f>'SO 01. 26-2020 Pol'!BD145</f>
        <v>0</v>
      </c>
      <c r="I18" s="335">
        <f>'SO 01. 26-2020 Pol'!BE145</f>
        <v>0</v>
      </c>
    </row>
    <row r="19" spans="1:57" s="137" customFormat="1">
      <c r="A19" s="332" t="str">
        <f>'SO 01. 26-2020 Pol'!B146</f>
        <v>59</v>
      </c>
      <c r="B19" s="70" t="str">
        <f>'SO 01. 26-2020 Pol'!C146</f>
        <v>Dlažby a předlažby komunikací</v>
      </c>
      <c r="D19" s="230"/>
      <c r="E19" s="333">
        <f>'SO 01. 26-2020 Pol'!BA162</f>
        <v>0</v>
      </c>
      <c r="F19" s="334">
        <f>'SO 01. 26-2020 Pol'!BB162</f>
        <v>0</v>
      </c>
      <c r="G19" s="334">
        <f>'SO 01. 26-2020 Pol'!BC162</f>
        <v>0</v>
      </c>
      <c r="H19" s="334">
        <f>'SO 01. 26-2020 Pol'!BD162</f>
        <v>0</v>
      </c>
      <c r="I19" s="335">
        <f>'SO 01. 26-2020 Pol'!BE162</f>
        <v>0</v>
      </c>
    </row>
    <row r="20" spans="1:57" s="137" customFormat="1">
      <c r="A20" s="332" t="str">
        <f>'SO 01. 26-2020 Pol'!B163</f>
        <v>63</v>
      </c>
      <c r="B20" s="70" t="str">
        <f>'SO 01. 26-2020 Pol'!C163</f>
        <v>Podlahy a podlahové konstrukce</v>
      </c>
      <c r="D20" s="230"/>
      <c r="E20" s="333">
        <f>'SO 01. 26-2020 Pol'!BA170</f>
        <v>0</v>
      </c>
      <c r="F20" s="334">
        <f>'SO 01. 26-2020 Pol'!BB170</f>
        <v>0</v>
      </c>
      <c r="G20" s="334">
        <f>'SO 01. 26-2020 Pol'!BC170</f>
        <v>0</v>
      </c>
      <c r="H20" s="334">
        <f>'SO 01. 26-2020 Pol'!BD170</f>
        <v>0</v>
      </c>
      <c r="I20" s="335">
        <f>'SO 01. 26-2020 Pol'!BE170</f>
        <v>0</v>
      </c>
    </row>
    <row r="21" spans="1:57" s="137" customFormat="1">
      <c r="A21" s="332" t="str">
        <f>'SO 01. 26-2020 Pol'!B171</f>
        <v>91</v>
      </c>
      <c r="B21" s="70" t="str">
        <f>'SO 01. 26-2020 Pol'!C171</f>
        <v>Doplňující práce na komunikaci</v>
      </c>
      <c r="D21" s="230"/>
      <c r="E21" s="333">
        <f>'SO 01. 26-2020 Pol'!BA178</f>
        <v>0</v>
      </c>
      <c r="F21" s="334">
        <f>'SO 01. 26-2020 Pol'!BB178</f>
        <v>0</v>
      </c>
      <c r="G21" s="334">
        <f>'SO 01. 26-2020 Pol'!BC178</f>
        <v>0</v>
      </c>
      <c r="H21" s="334">
        <f>'SO 01. 26-2020 Pol'!BD178</f>
        <v>0</v>
      </c>
      <c r="I21" s="335">
        <f>'SO 01. 26-2020 Pol'!BE178</f>
        <v>0</v>
      </c>
    </row>
    <row r="22" spans="1:57" s="137" customFormat="1">
      <c r="A22" s="332" t="str">
        <f>'SO 01. 26-2020 Pol'!B179</f>
        <v>94</v>
      </c>
      <c r="B22" s="70" t="str">
        <f>'SO 01. 26-2020 Pol'!C179</f>
        <v>Lešení a stavební výtahy</v>
      </c>
      <c r="D22" s="230"/>
      <c r="E22" s="333">
        <f>'SO 01. 26-2020 Pol'!BA182</f>
        <v>0</v>
      </c>
      <c r="F22" s="334">
        <f>'SO 01. 26-2020 Pol'!BB182</f>
        <v>0</v>
      </c>
      <c r="G22" s="334">
        <f>'SO 01. 26-2020 Pol'!BC182</f>
        <v>0</v>
      </c>
      <c r="H22" s="334">
        <f>'SO 01. 26-2020 Pol'!BD182</f>
        <v>0</v>
      </c>
      <c r="I22" s="335">
        <f>'SO 01. 26-2020 Pol'!BE182</f>
        <v>0</v>
      </c>
    </row>
    <row r="23" spans="1:57" s="137" customFormat="1">
      <c r="A23" s="332" t="str">
        <f>'SO 01. 26-2020 Pol'!B183</f>
        <v>97</v>
      </c>
      <c r="B23" s="70" t="str">
        <f>'SO 01. 26-2020 Pol'!C183</f>
        <v>Prorážení otvorů</v>
      </c>
      <c r="D23" s="230"/>
      <c r="E23" s="333">
        <f>'SO 01. 26-2020 Pol'!BA188</f>
        <v>0</v>
      </c>
      <c r="F23" s="334">
        <f>'SO 01. 26-2020 Pol'!BB188</f>
        <v>0</v>
      </c>
      <c r="G23" s="334">
        <f>'SO 01. 26-2020 Pol'!BC188</f>
        <v>0</v>
      </c>
      <c r="H23" s="334">
        <f>'SO 01. 26-2020 Pol'!BD188</f>
        <v>0</v>
      </c>
      <c r="I23" s="335">
        <f>'SO 01. 26-2020 Pol'!BE188</f>
        <v>0</v>
      </c>
    </row>
    <row r="24" spans="1:57" s="137" customFormat="1">
      <c r="A24" s="332" t="str">
        <f>'SO 01. 26-2020 Pol'!B189</f>
        <v>99</v>
      </c>
      <c r="B24" s="70" t="str">
        <f>'SO 01. 26-2020 Pol'!C189</f>
        <v>Staveništní přesun hmot</v>
      </c>
      <c r="D24" s="230"/>
      <c r="E24" s="333">
        <f>'SO 01. 26-2020 Pol'!BA191</f>
        <v>0</v>
      </c>
      <c r="F24" s="334">
        <f>'SO 01. 26-2020 Pol'!BB191</f>
        <v>0</v>
      </c>
      <c r="G24" s="334">
        <f>'SO 01. 26-2020 Pol'!BC191</f>
        <v>0</v>
      </c>
      <c r="H24" s="334">
        <f>'SO 01. 26-2020 Pol'!BD191</f>
        <v>0</v>
      </c>
      <c r="I24" s="335">
        <f>'SO 01. 26-2020 Pol'!BE191</f>
        <v>0</v>
      </c>
    </row>
    <row r="25" spans="1:57" s="137" customFormat="1">
      <c r="A25" s="332" t="str">
        <f>'SO 01. 26-2020 Pol'!B192</f>
        <v>792</v>
      </c>
      <c r="B25" s="70" t="str">
        <f>'SO 01. 26-2020 Pol'!C192</f>
        <v>Mobiliář</v>
      </c>
      <c r="D25" s="230"/>
      <c r="E25" s="333">
        <f>'SO 01. 26-2020 Pol'!BA195</f>
        <v>0</v>
      </c>
      <c r="F25" s="334">
        <f>'SO 01. 26-2020 Pol'!BB195</f>
        <v>0</v>
      </c>
      <c r="G25" s="334">
        <f>'SO 01. 26-2020 Pol'!BC195</f>
        <v>0</v>
      </c>
      <c r="H25" s="334">
        <f>'SO 01. 26-2020 Pol'!BD195</f>
        <v>0</v>
      </c>
      <c r="I25" s="335">
        <f>'SO 01. 26-2020 Pol'!BE195</f>
        <v>0</v>
      </c>
    </row>
    <row r="26" spans="1:57" s="137" customFormat="1" ht="13.5" thickBot="1">
      <c r="A26" s="332" t="str">
        <f>'SO 01. 26-2020 Pol'!B196</f>
        <v>D96</v>
      </c>
      <c r="B26" s="70" t="str">
        <f>'SO 01. 26-2020 Pol'!C196</f>
        <v>Přesuny suti a vybouraných hmot</v>
      </c>
      <c r="D26" s="230"/>
      <c r="E26" s="333">
        <f>'SO 01. 26-2020 Pol'!BA202</f>
        <v>0</v>
      </c>
      <c r="F26" s="334">
        <f>'SO 01. 26-2020 Pol'!BB202</f>
        <v>0</v>
      </c>
      <c r="G26" s="334">
        <f>'SO 01. 26-2020 Pol'!BC202</f>
        <v>0</v>
      </c>
      <c r="H26" s="334">
        <f>'SO 01. 26-2020 Pol'!BD202</f>
        <v>0</v>
      </c>
      <c r="I26" s="335">
        <f>'SO 01. 26-2020 Pol'!BE202</f>
        <v>0</v>
      </c>
    </row>
    <row r="27" spans="1:57" s="14" customFormat="1" ht="13.5" thickBot="1">
      <c r="A27" s="231"/>
      <c r="B27" s="232" t="s">
        <v>79</v>
      </c>
      <c r="C27" s="232"/>
      <c r="D27" s="233"/>
      <c r="E27" s="234">
        <f>SUM(E7:E26)</f>
        <v>0</v>
      </c>
      <c r="F27" s="235">
        <f>SUM(F7:F26)</f>
        <v>0</v>
      </c>
      <c r="G27" s="235">
        <f>SUM(G7:G26)</f>
        <v>0</v>
      </c>
      <c r="H27" s="235">
        <f>SUM(H7:H26)</f>
        <v>0</v>
      </c>
      <c r="I27" s="236">
        <f>SUM(I7:I26)</f>
        <v>0</v>
      </c>
    </row>
    <row r="28" spans="1:57">
      <c r="A28" s="137"/>
      <c r="B28" s="137"/>
      <c r="C28" s="137"/>
      <c r="D28" s="137"/>
      <c r="E28" s="137"/>
      <c r="F28" s="137"/>
      <c r="G28" s="137"/>
      <c r="H28" s="137"/>
      <c r="I28" s="137"/>
    </row>
    <row r="29" spans="1:57" ht="19.5" customHeight="1">
      <c r="A29" s="222" t="s">
        <v>80</v>
      </c>
      <c r="B29" s="222"/>
      <c r="C29" s="222"/>
      <c r="D29" s="222"/>
      <c r="E29" s="222"/>
      <c r="F29" s="222"/>
      <c r="G29" s="237"/>
      <c r="H29" s="222"/>
      <c r="I29" s="222"/>
      <c r="BA29" s="143"/>
      <c r="BB29" s="143"/>
      <c r="BC29" s="143"/>
      <c r="BD29" s="143"/>
      <c r="BE29" s="143"/>
    </row>
    <row r="30" spans="1:57" ht="13.5" thickBot="1"/>
    <row r="31" spans="1:57">
      <c r="A31" s="175" t="s">
        <v>81</v>
      </c>
      <c r="B31" s="176"/>
      <c r="C31" s="176"/>
      <c r="D31" s="238"/>
      <c r="E31" s="239" t="s">
        <v>82</v>
      </c>
      <c r="F31" s="240" t="s">
        <v>12</v>
      </c>
      <c r="G31" s="241" t="s">
        <v>83</v>
      </c>
      <c r="H31" s="242"/>
      <c r="I31" s="243" t="s">
        <v>82</v>
      </c>
    </row>
    <row r="32" spans="1:57">
      <c r="A32" s="167" t="s">
        <v>151</v>
      </c>
      <c r="B32" s="158"/>
      <c r="C32" s="158"/>
      <c r="D32" s="244"/>
      <c r="E32" s="245"/>
      <c r="F32" s="246"/>
      <c r="G32" s="247">
        <v>0</v>
      </c>
      <c r="H32" s="248"/>
      <c r="I32" s="249">
        <f>E32+F32*G32/100</f>
        <v>0</v>
      </c>
      <c r="BA32" s="1">
        <v>0</v>
      </c>
    </row>
    <row r="33" spans="1:53">
      <c r="A33" s="167" t="s">
        <v>152</v>
      </c>
      <c r="B33" s="158"/>
      <c r="C33" s="158"/>
      <c r="D33" s="244"/>
      <c r="E33" s="245"/>
      <c r="F33" s="246"/>
      <c r="G33" s="247">
        <v>0</v>
      </c>
      <c r="H33" s="248"/>
      <c r="I33" s="249">
        <f>E33+F33*G33/100</f>
        <v>0</v>
      </c>
      <c r="BA33" s="1">
        <v>0</v>
      </c>
    </row>
    <row r="34" spans="1:53">
      <c r="A34" s="167" t="s">
        <v>153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>
      <c r="A35" s="167" t="s">
        <v>154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155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1</v>
      </c>
    </row>
    <row r="37" spans="1:53">
      <c r="A37" s="167" t="s">
        <v>156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1</v>
      </c>
    </row>
    <row r="38" spans="1:53">
      <c r="A38" s="167" t="s">
        <v>157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2</v>
      </c>
    </row>
    <row r="39" spans="1:53">
      <c r="A39" s="167" t="s">
        <v>158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2</v>
      </c>
    </row>
    <row r="40" spans="1:53" ht="13.5" thickBot="1">
      <c r="A40" s="250"/>
      <c r="B40" s="251" t="s">
        <v>84</v>
      </c>
      <c r="C40" s="252"/>
      <c r="D40" s="253"/>
      <c r="E40" s="254"/>
      <c r="F40" s="255"/>
      <c r="G40" s="255"/>
      <c r="H40" s="256">
        <f>SUM(I32:I39)</f>
        <v>0</v>
      </c>
      <c r="I40" s="257"/>
    </row>
    <row r="42" spans="1:53">
      <c r="B42" s="14"/>
      <c r="F42" s="258"/>
      <c r="G42" s="259"/>
      <c r="H42" s="259"/>
      <c r="I42" s="54"/>
    </row>
    <row r="43" spans="1:53">
      <c r="F43" s="258"/>
      <c r="G43" s="259"/>
      <c r="H43" s="259"/>
      <c r="I43" s="54"/>
    </row>
    <row r="44" spans="1:53"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</sheetData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275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01. 26-2020 Rek'!H1</f>
        <v>26-2020</v>
      </c>
      <c r="G3" s="268"/>
    </row>
    <row r="4" spans="1:80" ht="13.5" thickBot="1">
      <c r="A4" s="269" t="s">
        <v>76</v>
      </c>
      <c r="B4" s="214"/>
      <c r="C4" s="215" t="s">
        <v>164</v>
      </c>
      <c r="D4" s="270"/>
      <c r="E4" s="271" t="str">
        <f>'SO 01. 26-2020 Rek'!G2</f>
        <v>Stanoviště STA 4- malý val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166</v>
      </c>
      <c r="C7" s="284" t="s">
        <v>167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169</v>
      </c>
      <c r="C8" s="295" t="s">
        <v>170</v>
      </c>
      <c r="D8" s="296" t="s">
        <v>171</v>
      </c>
      <c r="E8" s="297">
        <v>2.5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-0.13800000000000001</v>
      </c>
      <c r="K8" s="300">
        <f>E8*J8</f>
        <v>-0.34500000000000003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2"/>
      <c r="C9" s="303" t="s">
        <v>172</v>
      </c>
      <c r="D9" s="304"/>
      <c r="E9" s="304"/>
      <c r="F9" s="304"/>
      <c r="G9" s="305"/>
      <c r="I9" s="306"/>
      <c r="K9" s="306"/>
      <c r="L9" s="307" t="s">
        <v>172</v>
      </c>
      <c r="O9" s="292">
        <v>3</v>
      </c>
    </row>
    <row r="10" spans="1:80">
      <c r="A10" s="293">
        <v>2</v>
      </c>
      <c r="B10" s="294" t="s">
        <v>173</v>
      </c>
      <c r="C10" s="295" t="s">
        <v>174</v>
      </c>
      <c r="D10" s="296" t="s">
        <v>171</v>
      </c>
      <c r="E10" s="297">
        <v>2.5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-0.2</v>
      </c>
      <c r="K10" s="300">
        <f>E10*J10</f>
        <v>-0.5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293">
        <v>3</v>
      </c>
      <c r="B11" s="294" t="s">
        <v>175</v>
      </c>
      <c r="C11" s="295" t="s">
        <v>176</v>
      </c>
      <c r="D11" s="296" t="s">
        <v>171</v>
      </c>
      <c r="E11" s="297">
        <v>5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-0.39600000000000002</v>
      </c>
      <c r="K11" s="300">
        <f>E11*J11</f>
        <v>-1.98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301"/>
      <c r="B12" s="308"/>
      <c r="C12" s="309" t="s">
        <v>177</v>
      </c>
      <c r="D12" s="310"/>
      <c r="E12" s="311">
        <v>5</v>
      </c>
      <c r="F12" s="312"/>
      <c r="G12" s="313"/>
      <c r="H12" s="314"/>
      <c r="I12" s="306"/>
      <c r="J12" s="315"/>
      <c r="K12" s="306"/>
      <c r="M12" s="307" t="s">
        <v>177</v>
      </c>
      <c r="O12" s="292"/>
    </row>
    <row r="13" spans="1:80">
      <c r="A13" s="293">
        <v>4</v>
      </c>
      <c r="B13" s="294" t="s">
        <v>178</v>
      </c>
      <c r="C13" s="295" t="s">
        <v>179</v>
      </c>
      <c r="D13" s="296" t="s">
        <v>171</v>
      </c>
      <c r="E13" s="297">
        <v>3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-0.36</v>
      </c>
      <c r="K13" s="300">
        <f>E13*J13</f>
        <v>-1.08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301"/>
      <c r="B14" s="302"/>
      <c r="C14" s="303" t="s">
        <v>180</v>
      </c>
      <c r="D14" s="304"/>
      <c r="E14" s="304"/>
      <c r="F14" s="304"/>
      <c r="G14" s="305"/>
      <c r="I14" s="306"/>
      <c r="K14" s="306"/>
      <c r="L14" s="307" t="s">
        <v>180</v>
      </c>
      <c r="O14" s="292">
        <v>3</v>
      </c>
    </row>
    <row r="15" spans="1:80">
      <c r="A15" s="301"/>
      <c r="B15" s="308"/>
      <c r="C15" s="309" t="s">
        <v>181</v>
      </c>
      <c r="D15" s="310"/>
      <c r="E15" s="311">
        <v>3</v>
      </c>
      <c r="F15" s="312"/>
      <c r="G15" s="313"/>
      <c r="H15" s="314"/>
      <c r="I15" s="306"/>
      <c r="J15" s="315"/>
      <c r="K15" s="306"/>
      <c r="M15" s="307" t="s">
        <v>181</v>
      </c>
      <c r="O15" s="292"/>
    </row>
    <row r="16" spans="1:80">
      <c r="A16" s="293">
        <v>5</v>
      </c>
      <c r="B16" s="294" t="s">
        <v>182</v>
      </c>
      <c r="C16" s="295" t="s">
        <v>183</v>
      </c>
      <c r="D16" s="296" t="s">
        <v>171</v>
      </c>
      <c r="E16" s="297">
        <v>5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-0.45977000000000001</v>
      </c>
      <c r="K16" s="300">
        <f>E16*J16</f>
        <v>-2.2988499999999998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8"/>
      <c r="C17" s="309" t="s">
        <v>177</v>
      </c>
      <c r="D17" s="310"/>
      <c r="E17" s="311">
        <v>5</v>
      </c>
      <c r="F17" s="312"/>
      <c r="G17" s="313"/>
      <c r="H17" s="314"/>
      <c r="I17" s="306"/>
      <c r="J17" s="315"/>
      <c r="K17" s="306"/>
      <c r="M17" s="307" t="s">
        <v>177</v>
      </c>
      <c r="O17" s="292"/>
    </row>
    <row r="18" spans="1:80">
      <c r="A18" s="293">
        <v>6</v>
      </c>
      <c r="B18" s="294" t="s">
        <v>184</v>
      </c>
      <c r="C18" s="295" t="s">
        <v>185</v>
      </c>
      <c r="D18" s="296" t="s">
        <v>186</v>
      </c>
      <c r="E18" s="297">
        <v>7.5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-0.22</v>
      </c>
      <c r="K18" s="300">
        <f>E18*J18</f>
        <v>-1.65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293">
        <v>7</v>
      </c>
      <c r="B19" s="294" t="s">
        <v>187</v>
      </c>
      <c r="C19" s="295" t="s">
        <v>188</v>
      </c>
      <c r="D19" s="296" t="s">
        <v>186</v>
      </c>
      <c r="E19" s="297">
        <v>7.5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-0.27</v>
      </c>
      <c r="K19" s="300">
        <f>E19*J19</f>
        <v>-2.0250000000000004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293">
        <v>8</v>
      </c>
      <c r="B20" s="294" t="s">
        <v>189</v>
      </c>
      <c r="C20" s="295" t="s">
        <v>190</v>
      </c>
      <c r="D20" s="296" t="s">
        <v>191</v>
      </c>
      <c r="E20" s="297">
        <v>40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293">
        <v>9</v>
      </c>
      <c r="B21" s="294" t="s">
        <v>192</v>
      </c>
      <c r="C21" s="295" t="s">
        <v>193</v>
      </c>
      <c r="D21" s="296" t="s">
        <v>194</v>
      </c>
      <c r="E21" s="297">
        <v>12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316"/>
      <c r="B22" s="317" t="s">
        <v>99</v>
      </c>
      <c r="C22" s="318" t="s">
        <v>168</v>
      </c>
      <c r="D22" s="319"/>
      <c r="E22" s="320"/>
      <c r="F22" s="321"/>
      <c r="G22" s="322">
        <f>SUM(G7:G21)</f>
        <v>0</v>
      </c>
      <c r="H22" s="323"/>
      <c r="I22" s="324">
        <f>SUM(I7:I21)</f>
        <v>0</v>
      </c>
      <c r="J22" s="323"/>
      <c r="K22" s="324">
        <f>SUM(K7:K21)</f>
        <v>-9.8788499999999999</v>
      </c>
      <c r="O22" s="292">
        <v>4</v>
      </c>
      <c r="BA22" s="325">
        <f>SUM(BA7:BA21)</f>
        <v>0</v>
      </c>
      <c r="BB22" s="325">
        <f>SUM(BB7:BB21)</f>
        <v>0</v>
      </c>
      <c r="BC22" s="325">
        <f>SUM(BC7:BC21)</f>
        <v>0</v>
      </c>
      <c r="BD22" s="325">
        <f>SUM(BD7:BD21)</f>
        <v>0</v>
      </c>
      <c r="BE22" s="325">
        <f>SUM(BE7:BE21)</f>
        <v>0</v>
      </c>
    </row>
    <row r="23" spans="1:80">
      <c r="A23" s="282" t="s">
        <v>97</v>
      </c>
      <c r="B23" s="283" t="s">
        <v>195</v>
      </c>
      <c r="C23" s="284" t="s">
        <v>196</v>
      </c>
      <c r="D23" s="285"/>
      <c r="E23" s="286"/>
      <c r="F23" s="286"/>
      <c r="G23" s="287"/>
      <c r="H23" s="288"/>
      <c r="I23" s="289"/>
      <c r="J23" s="290"/>
      <c r="K23" s="291"/>
      <c r="O23" s="292">
        <v>1</v>
      </c>
    </row>
    <row r="24" spans="1:80">
      <c r="A24" s="293">
        <v>10</v>
      </c>
      <c r="B24" s="294" t="s">
        <v>198</v>
      </c>
      <c r="C24" s="295" t="s">
        <v>199</v>
      </c>
      <c r="D24" s="296" t="s">
        <v>109</v>
      </c>
      <c r="E24" s="297">
        <v>4.8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301"/>
      <c r="B25" s="302"/>
      <c r="C25" s="303" t="s">
        <v>200</v>
      </c>
      <c r="D25" s="304"/>
      <c r="E25" s="304"/>
      <c r="F25" s="304"/>
      <c r="G25" s="305"/>
      <c r="I25" s="306"/>
      <c r="K25" s="306"/>
      <c r="L25" s="307" t="s">
        <v>200</v>
      </c>
      <c r="O25" s="292">
        <v>3</v>
      </c>
    </row>
    <row r="26" spans="1:80">
      <c r="A26" s="301"/>
      <c r="B26" s="308"/>
      <c r="C26" s="309" t="s">
        <v>201</v>
      </c>
      <c r="D26" s="310"/>
      <c r="E26" s="311">
        <v>4.8</v>
      </c>
      <c r="F26" s="312"/>
      <c r="G26" s="313"/>
      <c r="H26" s="314"/>
      <c r="I26" s="306"/>
      <c r="J26" s="315"/>
      <c r="K26" s="306"/>
      <c r="M26" s="307" t="s">
        <v>201</v>
      </c>
      <c r="O26" s="292"/>
    </row>
    <row r="27" spans="1:80">
      <c r="A27" s="293">
        <v>11</v>
      </c>
      <c r="B27" s="294" t="s">
        <v>202</v>
      </c>
      <c r="C27" s="295" t="s">
        <v>203</v>
      </c>
      <c r="D27" s="296" t="s">
        <v>109</v>
      </c>
      <c r="E27" s="297">
        <v>0.8</v>
      </c>
      <c r="F27" s="297">
        <v>0</v>
      </c>
      <c r="G27" s="298">
        <f>E27*F27</f>
        <v>0</v>
      </c>
      <c r="H27" s="299">
        <v>0</v>
      </c>
      <c r="I27" s="300">
        <f>E27*H27</f>
        <v>0</v>
      </c>
      <c r="J27" s="299">
        <v>0</v>
      </c>
      <c r="K27" s="300">
        <f>E27*J27</f>
        <v>0</v>
      </c>
      <c r="O27" s="292">
        <v>2</v>
      </c>
      <c r="AA27" s="261">
        <v>1</v>
      </c>
      <c r="AB27" s="261">
        <v>1</v>
      </c>
      <c r="AC27" s="261">
        <v>1</v>
      </c>
      <c r="AZ27" s="261">
        <v>1</v>
      </c>
      <c r="BA27" s="261">
        <f>IF(AZ27=1,G27,0)</f>
        <v>0</v>
      </c>
      <c r="BB27" s="261">
        <f>IF(AZ27=2,G27,0)</f>
        <v>0</v>
      </c>
      <c r="BC27" s="261">
        <f>IF(AZ27=3,G27,0)</f>
        <v>0</v>
      </c>
      <c r="BD27" s="261">
        <f>IF(AZ27=4,G27,0)</f>
        <v>0</v>
      </c>
      <c r="BE27" s="261">
        <f>IF(AZ27=5,G27,0)</f>
        <v>0</v>
      </c>
      <c r="CA27" s="292">
        <v>1</v>
      </c>
      <c r="CB27" s="292">
        <v>1</v>
      </c>
    </row>
    <row r="28" spans="1:80">
      <c r="A28" s="301"/>
      <c r="B28" s="308"/>
      <c r="C28" s="309" t="s">
        <v>204</v>
      </c>
      <c r="D28" s="310"/>
      <c r="E28" s="311">
        <v>0.8</v>
      </c>
      <c r="F28" s="312"/>
      <c r="G28" s="313"/>
      <c r="H28" s="314"/>
      <c r="I28" s="306"/>
      <c r="J28" s="315"/>
      <c r="K28" s="306"/>
      <c r="M28" s="307" t="s">
        <v>204</v>
      </c>
      <c r="O28" s="292"/>
    </row>
    <row r="29" spans="1:80">
      <c r="A29" s="316"/>
      <c r="B29" s="317" t="s">
        <v>99</v>
      </c>
      <c r="C29" s="318" t="s">
        <v>197</v>
      </c>
      <c r="D29" s="319"/>
      <c r="E29" s="320"/>
      <c r="F29" s="321"/>
      <c r="G29" s="322">
        <f>SUM(G23:G28)</f>
        <v>0</v>
      </c>
      <c r="H29" s="323"/>
      <c r="I29" s="324">
        <f>SUM(I23:I28)</f>
        <v>0</v>
      </c>
      <c r="J29" s="323"/>
      <c r="K29" s="324">
        <f>SUM(K23:K28)</f>
        <v>0</v>
      </c>
      <c r="O29" s="292">
        <v>4</v>
      </c>
      <c r="BA29" s="325">
        <f>SUM(BA23:BA28)</f>
        <v>0</v>
      </c>
      <c r="BB29" s="325">
        <f>SUM(BB23:BB28)</f>
        <v>0</v>
      </c>
      <c r="BC29" s="325">
        <f>SUM(BC23:BC28)</f>
        <v>0</v>
      </c>
      <c r="BD29" s="325">
        <f>SUM(BD23:BD28)</f>
        <v>0</v>
      </c>
      <c r="BE29" s="325">
        <f>SUM(BE23:BE28)</f>
        <v>0</v>
      </c>
    </row>
    <row r="30" spans="1:80">
      <c r="A30" s="282" t="s">
        <v>97</v>
      </c>
      <c r="B30" s="283" t="s">
        <v>205</v>
      </c>
      <c r="C30" s="284" t="s">
        <v>206</v>
      </c>
      <c r="D30" s="285"/>
      <c r="E30" s="286"/>
      <c r="F30" s="286"/>
      <c r="G30" s="287"/>
      <c r="H30" s="288"/>
      <c r="I30" s="289"/>
      <c r="J30" s="290"/>
      <c r="K30" s="291"/>
      <c r="O30" s="292">
        <v>1</v>
      </c>
    </row>
    <row r="31" spans="1:80">
      <c r="A31" s="293">
        <v>12</v>
      </c>
      <c r="B31" s="294" t="s">
        <v>208</v>
      </c>
      <c r="C31" s="295" t="s">
        <v>209</v>
      </c>
      <c r="D31" s="296" t="s">
        <v>109</v>
      </c>
      <c r="E31" s="297">
        <v>28.5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>
        <v>0</v>
      </c>
      <c r="K31" s="300">
        <f>E31*J31</f>
        <v>0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301"/>
      <c r="B32" s="308"/>
      <c r="C32" s="309" t="s">
        <v>210</v>
      </c>
      <c r="D32" s="310"/>
      <c r="E32" s="311">
        <v>28.5</v>
      </c>
      <c r="F32" s="312"/>
      <c r="G32" s="313"/>
      <c r="H32" s="314"/>
      <c r="I32" s="306"/>
      <c r="J32" s="315"/>
      <c r="K32" s="306"/>
      <c r="M32" s="307" t="s">
        <v>210</v>
      </c>
      <c r="O32" s="292"/>
    </row>
    <row r="33" spans="1:80">
      <c r="A33" s="293">
        <v>13</v>
      </c>
      <c r="B33" s="294" t="s">
        <v>211</v>
      </c>
      <c r="C33" s="295" t="s">
        <v>212</v>
      </c>
      <c r="D33" s="296" t="s">
        <v>109</v>
      </c>
      <c r="E33" s="297">
        <v>28.5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293">
        <v>14</v>
      </c>
      <c r="B34" s="294" t="s">
        <v>213</v>
      </c>
      <c r="C34" s="295" t="s">
        <v>214</v>
      </c>
      <c r="D34" s="296" t="s">
        <v>109</v>
      </c>
      <c r="E34" s="297">
        <v>22.8</v>
      </c>
      <c r="F34" s="297">
        <v>0</v>
      </c>
      <c r="G34" s="298">
        <f>E34*F34</f>
        <v>0</v>
      </c>
      <c r="H34" s="299">
        <v>0</v>
      </c>
      <c r="I34" s="300">
        <f>E34*H34</f>
        <v>0</v>
      </c>
      <c r="J34" s="299">
        <v>0</v>
      </c>
      <c r="K34" s="300">
        <f>E34*J34</f>
        <v>0</v>
      </c>
      <c r="O34" s="292">
        <v>2</v>
      </c>
      <c r="AA34" s="261">
        <v>1</v>
      </c>
      <c r="AB34" s="261">
        <v>1</v>
      </c>
      <c r="AC34" s="261">
        <v>1</v>
      </c>
      <c r="AZ34" s="261">
        <v>1</v>
      </c>
      <c r="BA34" s="261">
        <f>IF(AZ34=1,G34,0)</f>
        <v>0</v>
      </c>
      <c r="BB34" s="261">
        <f>IF(AZ34=2,G34,0)</f>
        <v>0</v>
      </c>
      <c r="BC34" s="261">
        <f>IF(AZ34=3,G34,0)</f>
        <v>0</v>
      </c>
      <c r="BD34" s="261">
        <f>IF(AZ34=4,G34,0)</f>
        <v>0</v>
      </c>
      <c r="BE34" s="261">
        <f>IF(AZ34=5,G34,0)</f>
        <v>0</v>
      </c>
      <c r="CA34" s="292">
        <v>1</v>
      </c>
      <c r="CB34" s="292">
        <v>1</v>
      </c>
    </row>
    <row r="35" spans="1:80">
      <c r="A35" s="301"/>
      <c r="B35" s="308"/>
      <c r="C35" s="309" t="s">
        <v>215</v>
      </c>
      <c r="D35" s="310"/>
      <c r="E35" s="311">
        <v>22.8</v>
      </c>
      <c r="F35" s="312"/>
      <c r="G35" s="313"/>
      <c r="H35" s="314"/>
      <c r="I35" s="306"/>
      <c r="J35" s="315"/>
      <c r="K35" s="306"/>
      <c r="M35" s="307" t="s">
        <v>215</v>
      </c>
      <c r="O35" s="292"/>
    </row>
    <row r="36" spans="1:80">
      <c r="A36" s="293">
        <v>15</v>
      </c>
      <c r="B36" s="294" t="s">
        <v>216</v>
      </c>
      <c r="C36" s="295" t="s">
        <v>217</v>
      </c>
      <c r="D36" s="296" t="s">
        <v>109</v>
      </c>
      <c r="E36" s="297">
        <v>22.8</v>
      </c>
      <c r="F36" s="297">
        <v>0</v>
      </c>
      <c r="G36" s="298">
        <f>E36*F36</f>
        <v>0</v>
      </c>
      <c r="H36" s="299">
        <v>0</v>
      </c>
      <c r="I36" s="300">
        <f>E36*H36</f>
        <v>0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1</v>
      </c>
      <c r="AC36" s="261">
        <v>1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1</v>
      </c>
    </row>
    <row r="37" spans="1:80">
      <c r="A37" s="293">
        <v>16</v>
      </c>
      <c r="B37" s="294" t="s">
        <v>218</v>
      </c>
      <c r="C37" s="295" t="s">
        <v>219</v>
      </c>
      <c r="D37" s="296" t="s">
        <v>109</v>
      </c>
      <c r="E37" s="297">
        <v>5.7</v>
      </c>
      <c r="F37" s="297">
        <v>0</v>
      </c>
      <c r="G37" s="298">
        <f>E37*F37</f>
        <v>0</v>
      </c>
      <c r="H37" s="299">
        <v>3.5000000000000001E-3</v>
      </c>
      <c r="I37" s="300">
        <f>E37*H37</f>
        <v>1.9950000000000002E-2</v>
      </c>
      <c r="J37" s="299">
        <v>0</v>
      </c>
      <c r="K37" s="300">
        <f>E37*J37</f>
        <v>0</v>
      </c>
      <c r="O37" s="292">
        <v>2</v>
      </c>
      <c r="AA37" s="261">
        <v>1</v>
      </c>
      <c r="AB37" s="261">
        <v>1</v>
      </c>
      <c r="AC37" s="261">
        <v>1</v>
      </c>
      <c r="AZ37" s="261">
        <v>1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</v>
      </c>
      <c r="CB37" s="292">
        <v>1</v>
      </c>
    </row>
    <row r="38" spans="1:80">
      <c r="A38" s="301"/>
      <c r="B38" s="302"/>
      <c r="C38" s="303"/>
      <c r="D38" s="304"/>
      <c r="E38" s="304"/>
      <c r="F38" s="304"/>
      <c r="G38" s="305"/>
      <c r="I38" s="306"/>
      <c r="K38" s="306"/>
      <c r="L38" s="307"/>
      <c r="O38" s="292">
        <v>3</v>
      </c>
    </row>
    <row r="39" spans="1:80">
      <c r="A39" s="301"/>
      <c r="B39" s="308"/>
      <c r="C39" s="309" t="s">
        <v>220</v>
      </c>
      <c r="D39" s="310"/>
      <c r="E39" s="311">
        <v>5.7</v>
      </c>
      <c r="F39" s="312"/>
      <c r="G39" s="313"/>
      <c r="H39" s="314"/>
      <c r="I39" s="306"/>
      <c r="J39" s="315"/>
      <c r="K39" s="306"/>
      <c r="M39" s="307" t="s">
        <v>220</v>
      </c>
      <c r="O39" s="292"/>
    </row>
    <row r="40" spans="1:80">
      <c r="A40" s="316"/>
      <c r="B40" s="317" t="s">
        <v>99</v>
      </c>
      <c r="C40" s="318" t="s">
        <v>207</v>
      </c>
      <c r="D40" s="319"/>
      <c r="E40" s="320"/>
      <c r="F40" s="321"/>
      <c r="G40" s="322">
        <f>SUM(G30:G39)</f>
        <v>0</v>
      </c>
      <c r="H40" s="323"/>
      <c r="I40" s="324">
        <f>SUM(I30:I39)</f>
        <v>1.9950000000000002E-2</v>
      </c>
      <c r="J40" s="323"/>
      <c r="K40" s="324">
        <f>SUM(K30:K39)</f>
        <v>0</v>
      </c>
      <c r="O40" s="292">
        <v>4</v>
      </c>
      <c r="BA40" s="325">
        <f>SUM(BA30:BA39)</f>
        <v>0</v>
      </c>
      <c r="BB40" s="325">
        <f>SUM(BB30:BB39)</f>
        <v>0</v>
      </c>
      <c r="BC40" s="325">
        <f>SUM(BC30:BC39)</f>
        <v>0</v>
      </c>
      <c r="BD40" s="325">
        <f>SUM(BD30:BD39)</f>
        <v>0</v>
      </c>
      <c r="BE40" s="325">
        <f>SUM(BE30:BE39)</f>
        <v>0</v>
      </c>
    </row>
    <row r="41" spans="1:80">
      <c r="A41" s="282" t="s">
        <v>97</v>
      </c>
      <c r="B41" s="283" t="s">
        <v>221</v>
      </c>
      <c r="C41" s="284" t="s">
        <v>222</v>
      </c>
      <c r="D41" s="285"/>
      <c r="E41" s="286"/>
      <c r="F41" s="286"/>
      <c r="G41" s="287"/>
      <c r="H41" s="288"/>
      <c r="I41" s="289"/>
      <c r="J41" s="290"/>
      <c r="K41" s="291"/>
      <c r="O41" s="292">
        <v>1</v>
      </c>
    </row>
    <row r="42" spans="1:80">
      <c r="A42" s="293">
        <v>17</v>
      </c>
      <c r="B42" s="294" t="s">
        <v>224</v>
      </c>
      <c r="C42" s="295" t="s">
        <v>225</v>
      </c>
      <c r="D42" s="296" t="s">
        <v>171</v>
      </c>
      <c r="E42" s="297">
        <v>61.49</v>
      </c>
      <c r="F42" s="297">
        <v>0</v>
      </c>
      <c r="G42" s="298">
        <f>E42*F42</f>
        <v>0</v>
      </c>
      <c r="H42" s="299">
        <v>1.49E-3</v>
      </c>
      <c r="I42" s="300">
        <f>E42*H42</f>
        <v>9.162010000000001E-2</v>
      </c>
      <c r="J42" s="299">
        <v>0</v>
      </c>
      <c r="K42" s="300">
        <f>E42*J42</f>
        <v>0</v>
      </c>
      <c r="O42" s="292">
        <v>2</v>
      </c>
      <c r="AA42" s="261">
        <v>1</v>
      </c>
      <c r="AB42" s="261">
        <v>1</v>
      </c>
      <c r="AC42" s="261">
        <v>1</v>
      </c>
      <c r="AZ42" s="261">
        <v>1</v>
      </c>
      <c r="BA42" s="261">
        <f>IF(AZ42=1,G42,0)</f>
        <v>0</v>
      </c>
      <c r="BB42" s="261">
        <f>IF(AZ42=2,G42,0)</f>
        <v>0</v>
      </c>
      <c r="BC42" s="261">
        <f>IF(AZ42=3,G42,0)</f>
        <v>0</v>
      </c>
      <c r="BD42" s="261">
        <f>IF(AZ42=4,G42,0)</f>
        <v>0</v>
      </c>
      <c r="BE42" s="261">
        <f>IF(AZ42=5,G42,0)</f>
        <v>0</v>
      </c>
      <c r="CA42" s="292">
        <v>1</v>
      </c>
      <c r="CB42" s="292">
        <v>1</v>
      </c>
    </row>
    <row r="43" spans="1:80">
      <c r="A43" s="301"/>
      <c r="B43" s="308"/>
      <c r="C43" s="309" t="s">
        <v>226</v>
      </c>
      <c r="D43" s="310"/>
      <c r="E43" s="311">
        <v>61.49</v>
      </c>
      <c r="F43" s="312"/>
      <c r="G43" s="313"/>
      <c r="H43" s="314"/>
      <c r="I43" s="306"/>
      <c r="J43" s="315"/>
      <c r="K43" s="306"/>
      <c r="M43" s="307" t="s">
        <v>226</v>
      </c>
      <c r="O43" s="292"/>
    </row>
    <row r="44" spans="1:80">
      <c r="A44" s="293">
        <v>18</v>
      </c>
      <c r="B44" s="294" t="s">
        <v>227</v>
      </c>
      <c r="C44" s="295" t="s">
        <v>228</v>
      </c>
      <c r="D44" s="296" t="s">
        <v>171</v>
      </c>
      <c r="E44" s="297">
        <v>61.49</v>
      </c>
      <c r="F44" s="297">
        <v>0</v>
      </c>
      <c r="G44" s="298">
        <f>E44*F44</f>
        <v>0</v>
      </c>
      <c r="H44" s="299">
        <v>0</v>
      </c>
      <c r="I44" s="300">
        <f>E44*H44</f>
        <v>0</v>
      </c>
      <c r="J44" s="299">
        <v>0</v>
      </c>
      <c r="K44" s="300">
        <f>E44*J44</f>
        <v>0</v>
      </c>
      <c r="O44" s="292">
        <v>2</v>
      </c>
      <c r="AA44" s="261">
        <v>1</v>
      </c>
      <c r="AB44" s="261">
        <v>1</v>
      </c>
      <c r="AC44" s="261">
        <v>1</v>
      </c>
      <c r="AZ44" s="261">
        <v>1</v>
      </c>
      <c r="BA44" s="261">
        <f>IF(AZ44=1,G44,0)</f>
        <v>0</v>
      </c>
      <c r="BB44" s="261">
        <f>IF(AZ44=2,G44,0)</f>
        <v>0</v>
      </c>
      <c r="BC44" s="261">
        <f>IF(AZ44=3,G44,0)</f>
        <v>0</v>
      </c>
      <c r="BD44" s="261">
        <f>IF(AZ44=4,G44,0)</f>
        <v>0</v>
      </c>
      <c r="BE44" s="261">
        <f>IF(AZ44=5,G44,0)</f>
        <v>0</v>
      </c>
      <c r="CA44" s="292">
        <v>1</v>
      </c>
      <c r="CB44" s="292">
        <v>1</v>
      </c>
    </row>
    <row r="45" spans="1:80">
      <c r="A45" s="293">
        <v>19</v>
      </c>
      <c r="B45" s="294" t="s">
        <v>229</v>
      </c>
      <c r="C45" s="295" t="s">
        <v>230</v>
      </c>
      <c r="D45" s="296" t="s">
        <v>109</v>
      </c>
      <c r="E45" s="297">
        <v>65</v>
      </c>
      <c r="F45" s="297">
        <v>0</v>
      </c>
      <c r="G45" s="298">
        <f>E45*F45</f>
        <v>0</v>
      </c>
      <c r="H45" s="299">
        <v>1.3699999999999999E-3</v>
      </c>
      <c r="I45" s="300">
        <f>E45*H45</f>
        <v>8.904999999999999E-2</v>
      </c>
      <c r="J45" s="299">
        <v>0</v>
      </c>
      <c r="K45" s="300">
        <f>E45*J45</f>
        <v>0</v>
      </c>
      <c r="O45" s="292">
        <v>2</v>
      </c>
      <c r="AA45" s="261">
        <v>1</v>
      </c>
      <c r="AB45" s="261">
        <v>1</v>
      </c>
      <c r="AC45" s="261">
        <v>1</v>
      </c>
      <c r="AZ45" s="261">
        <v>1</v>
      </c>
      <c r="BA45" s="261">
        <f>IF(AZ45=1,G45,0)</f>
        <v>0</v>
      </c>
      <c r="BB45" s="261">
        <f>IF(AZ45=2,G45,0)</f>
        <v>0</v>
      </c>
      <c r="BC45" s="261">
        <f>IF(AZ45=3,G45,0)</f>
        <v>0</v>
      </c>
      <c r="BD45" s="261">
        <f>IF(AZ45=4,G45,0)</f>
        <v>0</v>
      </c>
      <c r="BE45" s="261">
        <f>IF(AZ45=5,G45,0)</f>
        <v>0</v>
      </c>
      <c r="CA45" s="292">
        <v>1</v>
      </c>
      <c r="CB45" s="292">
        <v>1</v>
      </c>
    </row>
    <row r="46" spans="1:80">
      <c r="A46" s="301"/>
      <c r="B46" s="308"/>
      <c r="C46" s="309" t="s">
        <v>231</v>
      </c>
      <c r="D46" s="310"/>
      <c r="E46" s="311">
        <v>65</v>
      </c>
      <c r="F46" s="312"/>
      <c r="G46" s="313"/>
      <c r="H46" s="314"/>
      <c r="I46" s="306"/>
      <c r="J46" s="315"/>
      <c r="K46" s="306"/>
      <c r="M46" s="307" t="s">
        <v>231</v>
      </c>
      <c r="O46" s="292"/>
    </row>
    <row r="47" spans="1:80">
      <c r="A47" s="293">
        <v>20</v>
      </c>
      <c r="B47" s="294" t="s">
        <v>232</v>
      </c>
      <c r="C47" s="295" t="s">
        <v>233</v>
      </c>
      <c r="D47" s="296" t="s">
        <v>109</v>
      </c>
      <c r="E47" s="297">
        <v>65</v>
      </c>
      <c r="F47" s="297">
        <v>0</v>
      </c>
      <c r="G47" s="298">
        <f>E47*F47</f>
        <v>0</v>
      </c>
      <c r="H47" s="299">
        <v>0</v>
      </c>
      <c r="I47" s="300">
        <f>E47*H47</f>
        <v>0</v>
      </c>
      <c r="J47" s="299">
        <v>0</v>
      </c>
      <c r="K47" s="300">
        <f>E47*J47</f>
        <v>0</v>
      </c>
      <c r="O47" s="292">
        <v>2</v>
      </c>
      <c r="AA47" s="261">
        <v>1</v>
      </c>
      <c r="AB47" s="261">
        <v>1</v>
      </c>
      <c r="AC47" s="261">
        <v>1</v>
      </c>
      <c r="AZ47" s="261">
        <v>1</v>
      </c>
      <c r="BA47" s="261">
        <f>IF(AZ47=1,G47,0)</f>
        <v>0</v>
      </c>
      <c r="BB47" s="261">
        <f>IF(AZ47=2,G47,0)</f>
        <v>0</v>
      </c>
      <c r="BC47" s="261">
        <f>IF(AZ47=3,G47,0)</f>
        <v>0</v>
      </c>
      <c r="BD47" s="261">
        <f>IF(AZ47=4,G47,0)</f>
        <v>0</v>
      </c>
      <c r="BE47" s="261">
        <f>IF(AZ47=5,G47,0)</f>
        <v>0</v>
      </c>
      <c r="CA47" s="292">
        <v>1</v>
      </c>
      <c r="CB47" s="292">
        <v>1</v>
      </c>
    </row>
    <row r="48" spans="1:80" ht="22.5">
      <c r="A48" s="293">
        <v>21</v>
      </c>
      <c r="B48" s="294" t="s">
        <v>234</v>
      </c>
      <c r="C48" s="295" t="s">
        <v>235</v>
      </c>
      <c r="D48" s="296" t="s">
        <v>171</v>
      </c>
      <c r="E48" s="297">
        <v>61.49</v>
      </c>
      <c r="F48" s="297">
        <v>0</v>
      </c>
      <c r="G48" s="298">
        <f>E48*F48</f>
        <v>0</v>
      </c>
      <c r="H48" s="299">
        <v>4.0699999999999998E-3</v>
      </c>
      <c r="I48" s="300">
        <f>E48*H48</f>
        <v>0.2502643</v>
      </c>
      <c r="J48" s="299">
        <v>0</v>
      </c>
      <c r="K48" s="300">
        <f>E48*J48</f>
        <v>0</v>
      </c>
      <c r="O48" s="292">
        <v>2</v>
      </c>
      <c r="AA48" s="261">
        <v>1</v>
      </c>
      <c r="AB48" s="261">
        <v>1</v>
      </c>
      <c r="AC48" s="261">
        <v>1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</v>
      </c>
      <c r="CB48" s="292">
        <v>1</v>
      </c>
    </row>
    <row r="49" spans="1:80">
      <c r="A49" s="301"/>
      <c r="B49" s="308"/>
      <c r="C49" s="309" t="s">
        <v>226</v>
      </c>
      <c r="D49" s="310"/>
      <c r="E49" s="311">
        <v>61.49</v>
      </c>
      <c r="F49" s="312"/>
      <c r="G49" s="313"/>
      <c r="H49" s="314"/>
      <c r="I49" s="306"/>
      <c r="J49" s="315"/>
      <c r="K49" s="306"/>
      <c r="M49" s="307" t="s">
        <v>226</v>
      </c>
      <c r="O49" s="292"/>
    </row>
    <row r="50" spans="1:80">
      <c r="A50" s="293">
        <v>22</v>
      </c>
      <c r="B50" s="294" t="s">
        <v>236</v>
      </c>
      <c r="C50" s="295" t="s">
        <v>237</v>
      </c>
      <c r="D50" s="296" t="s">
        <v>171</v>
      </c>
      <c r="E50" s="297">
        <v>61.49</v>
      </c>
      <c r="F50" s="297">
        <v>0</v>
      </c>
      <c r="G50" s="298">
        <f>E50*F50</f>
        <v>0</v>
      </c>
      <c r="H50" s="299">
        <v>0</v>
      </c>
      <c r="I50" s="300">
        <f>E50*H50</f>
        <v>0</v>
      </c>
      <c r="J50" s="299">
        <v>0</v>
      </c>
      <c r="K50" s="300">
        <f>E50*J50</f>
        <v>0</v>
      </c>
      <c r="O50" s="292">
        <v>2</v>
      </c>
      <c r="AA50" s="261">
        <v>1</v>
      </c>
      <c r="AB50" s="261">
        <v>1</v>
      </c>
      <c r="AC50" s="261">
        <v>1</v>
      </c>
      <c r="AZ50" s="261">
        <v>1</v>
      </c>
      <c r="BA50" s="261">
        <f>IF(AZ50=1,G50,0)</f>
        <v>0</v>
      </c>
      <c r="BB50" s="261">
        <f>IF(AZ50=2,G50,0)</f>
        <v>0</v>
      </c>
      <c r="BC50" s="261">
        <f>IF(AZ50=3,G50,0)</f>
        <v>0</v>
      </c>
      <c r="BD50" s="261">
        <f>IF(AZ50=4,G50,0)</f>
        <v>0</v>
      </c>
      <c r="BE50" s="261">
        <f>IF(AZ50=5,G50,0)</f>
        <v>0</v>
      </c>
      <c r="CA50" s="292">
        <v>1</v>
      </c>
      <c r="CB50" s="292">
        <v>1</v>
      </c>
    </row>
    <row r="51" spans="1:80">
      <c r="A51" s="293">
        <v>23</v>
      </c>
      <c r="B51" s="294" t="s">
        <v>238</v>
      </c>
      <c r="C51" s="295" t="s">
        <v>239</v>
      </c>
      <c r="D51" s="296" t="s">
        <v>109</v>
      </c>
      <c r="E51" s="297">
        <v>65</v>
      </c>
      <c r="F51" s="297">
        <v>0</v>
      </c>
      <c r="G51" s="298">
        <f>E51*F51</f>
        <v>0</v>
      </c>
      <c r="H51" s="299">
        <v>0</v>
      </c>
      <c r="I51" s="300">
        <f>E51*H51</f>
        <v>0</v>
      </c>
      <c r="J51" s="299">
        <v>0</v>
      </c>
      <c r="K51" s="300">
        <f>E51*J51</f>
        <v>0</v>
      </c>
      <c r="O51" s="292">
        <v>2</v>
      </c>
      <c r="AA51" s="261">
        <v>1</v>
      </c>
      <c r="AB51" s="261">
        <v>1</v>
      </c>
      <c r="AC51" s="261">
        <v>1</v>
      </c>
      <c r="AZ51" s="261">
        <v>1</v>
      </c>
      <c r="BA51" s="261">
        <f>IF(AZ51=1,G51,0)</f>
        <v>0</v>
      </c>
      <c r="BB51" s="261">
        <f>IF(AZ51=2,G51,0)</f>
        <v>0</v>
      </c>
      <c r="BC51" s="261">
        <f>IF(AZ51=3,G51,0)</f>
        <v>0</v>
      </c>
      <c r="BD51" s="261">
        <f>IF(AZ51=4,G51,0)</f>
        <v>0</v>
      </c>
      <c r="BE51" s="261">
        <f>IF(AZ51=5,G51,0)</f>
        <v>0</v>
      </c>
      <c r="CA51" s="292">
        <v>1</v>
      </c>
      <c r="CB51" s="292">
        <v>1</v>
      </c>
    </row>
    <row r="52" spans="1:80">
      <c r="A52" s="301"/>
      <c r="B52" s="302"/>
      <c r="C52" s="303" t="s">
        <v>240</v>
      </c>
      <c r="D52" s="304"/>
      <c r="E52" s="304"/>
      <c r="F52" s="304"/>
      <c r="G52" s="305"/>
      <c r="I52" s="306"/>
      <c r="K52" s="306"/>
      <c r="L52" s="307" t="s">
        <v>240</v>
      </c>
      <c r="O52" s="292">
        <v>3</v>
      </c>
    </row>
    <row r="53" spans="1:80">
      <c r="A53" s="301"/>
      <c r="B53" s="308"/>
      <c r="C53" s="309" t="s">
        <v>231</v>
      </c>
      <c r="D53" s="310"/>
      <c r="E53" s="311">
        <v>65</v>
      </c>
      <c r="F53" s="312"/>
      <c r="G53" s="313"/>
      <c r="H53" s="314"/>
      <c r="I53" s="306"/>
      <c r="J53" s="315"/>
      <c r="K53" s="306"/>
      <c r="M53" s="307" t="s">
        <v>231</v>
      </c>
      <c r="O53" s="292"/>
    </row>
    <row r="54" spans="1:80">
      <c r="A54" s="316"/>
      <c r="B54" s="317" t="s">
        <v>99</v>
      </c>
      <c r="C54" s="318" t="s">
        <v>223</v>
      </c>
      <c r="D54" s="319"/>
      <c r="E54" s="320"/>
      <c r="F54" s="321"/>
      <c r="G54" s="322">
        <f>SUM(G41:G53)</f>
        <v>0</v>
      </c>
      <c r="H54" s="323"/>
      <c r="I54" s="324">
        <f>SUM(I41:I53)</f>
        <v>0.4309344</v>
      </c>
      <c r="J54" s="323"/>
      <c r="K54" s="324">
        <f>SUM(K41:K53)</f>
        <v>0</v>
      </c>
      <c r="O54" s="292">
        <v>4</v>
      </c>
      <c r="BA54" s="325">
        <f>SUM(BA41:BA53)</f>
        <v>0</v>
      </c>
      <c r="BB54" s="325">
        <f>SUM(BB41:BB53)</f>
        <v>0</v>
      </c>
      <c r="BC54" s="325">
        <f>SUM(BC41:BC53)</f>
        <v>0</v>
      </c>
      <c r="BD54" s="325">
        <f>SUM(BD41:BD53)</f>
        <v>0</v>
      </c>
      <c r="BE54" s="325">
        <f>SUM(BE41:BE53)</f>
        <v>0</v>
      </c>
    </row>
    <row r="55" spans="1:80">
      <c r="A55" s="282" t="s">
        <v>97</v>
      </c>
      <c r="B55" s="283" t="s">
        <v>241</v>
      </c>
      <c r="C55" s="284" t="s">
        <v>242</v>
      </c>
      <c r="D55" s="285"/>
      <c r="E55" s="286"/>
      <c r="F55" s="286"/>
      <c r="G55" s="287"/>
      <c r="H55" s="288"/>
      <c r="I55" s="289"/>
      <c r="J55" s="290"/>
      <c r="K55" s="291"/>
      <c r="O55" s="292">
        <v>1</v>
      </c>
    </row>
    <row r="56" spans="1:80">
      <c r="A56" s="293">
        <v>24</v>
      </c>
      <c r="B56" s="294" t="s">
        <v>244</v>
      </c>
      <c r="C56" s="295" t="s">
        <v>245</v>
      </c>
      <c r="D56" s="296" t="s">
        <v>109</v>
      </c>
      <c r="E56" s="297">
        <v>51.3</v>
      </c>
      <c r="F56" s="297">
        <v>0</v>
      </c>
      <c r="G56" s="298">
        <f>E56*F56</f>
        <v>0</v>
      </c>
      <c r="H56" s="299">
        <v>0</v>
      </c>
      <c r="I56" s="300">
        <f>E56*H56</f>
        <v>0</v>
      </c>
      <c r="J56" s="299">
        <v>0</v>
      </c>
      <c r="K56" s="300">
        <f>E56*J56</f>
        <v>0</v>
      </c>
      <c r="O56" s="292">
        <v>2</v>
      </c>
      <c r="AA56" s="261">
        <v>1</v>
      </c>
      <c r="AB56" s="261">
        <v>1</v>
      </c>
      <c r="AC56" s="261">
        <v>1</v>
      </c>
      <c r="AZ56" s="261">
        <v>1</v>
      </c>
      <c r="BA56" s="261">
        <f>IF(AZ56=1,G56,0)</f>
        <v>0</v>
      </c>
      <c r="BB56" s="261">
        <f>IF(AZ56=2,G56,0)</f>
        <v>0</v>
      </c>
      <c r="BC56" s="261">
        <f>IF(AZ56=3,G56,0)</f>
        <v>0</v>
      </c>
      <c r="BD56" s="261">
        <f>IF(AZ56=4,G56,0)</f>
        <v>0</v>
      </c>
      <c r="BE56" s="261">
        <f>IF(AZ56=5,G56,0)</f>
        <v>0</v>
      </c>
      <c r="CA56" s="292">
        <v>1</v>
      </c>
      <c r="CB56" s="292">
        <v>1</v>
      </c>
    </row>
    <row r="57" spans="1:80">
      <c r="A57" s="301"/>
      <c r="B57" s="308"/>
      <c r="C57" s="309" t="s">
        <v>246</v>
      </c>
      <c r="D57" s="310"/>
      <c r="E57" s="311">
        <v>51.3</v>
      </c>
      <c r="F57" s="312"/>
      <c r="G57" s="313"/>
      <c r="H57" s="314"/>
      <c r="I57" s="306"/>
      <c r="J57" s="315"/>
      <c r="K57" s="306"/>
      <c r="M57" s="307" t="s">
        <v>246</v>
      </c>
      <c r="O57" s="292"/>
    </row>
    <row r="58" spans="1:80">
      <c r="A58" s="293">
        <v>25</v>
      </c>
      <c r="B58" s="294" t="s">
        <v>247</v>
      </c>
      <c r="C58" s="295" t="s">
        <v>248</v>
      </c>
      <c r="D58" s="296" t="s">
        <v>109</v>
      </c>
      <c r="E58" s="297">
        <v>5.7</v>
      </c>
      <c r="F58" s="297">
        <v>0</v>
      </c>
      <c r="G58" s="298">
        <f>E58*F58</f>
        <v>0</v>
      </c>
      <c r="H58" s="299">
        <v>0</v>
      </c>
      <c r="I58" s="300">
        <f>E58*H58</f>
        <v>0</v>
      </c>
      <c r="J58" s="299">
        <v>0</v>
      </c>
      <c r="K58" s="300">
        <f>E58*J58</f>
        <v>0</v>
      </c>
      <c r="O58" s="292">
        <v>2</v>
      </c>
      <c r="AA58" s="261">
        <v>1</v>
      </c>
      <c r="AB58" s="261">
        <v>1</v>
      </c>
      <c r="AC58" s="261">
        <v>1</v>
      </c>
      <c r="AZ58" s="261">
        <v>1</v>
      </c>
      <c r="BA58" s="261">
        <f>IF(AZ58=1,G58,0)</f>
        <v>0</v>
      </c>
      <c r="BB58" s="261">
        <f>IF(AZ58=2,G58,0)</f>
        <v>0</v>
      </c>
      <c r="BC58" s="261">
        <f>IF(AZ58=3,G58,0)</f>
        <v>0</v>
      </c>
      <c r="BD58" s="261">
        <f>IF(AZ58=4,G58,0)</f>
        <v>0</v>
      </c>
      <c r="BE58" s="261">
        <f>IF(AZ58=5,G58,0)</f>
        <v>0</v>
      </c>
      <c r="CA58" s="292">
        <v>1</v>
      </c>
      <c r="CB58" s="292">
        <v>1</v>
      </c>
    </row>
    <row r="59" spans="1:80">
      <c r="A59" s="301"/>
      <c r="B59" s="308"/>
      <c r="C59" s="309" t="s">
        <v>249</v>
      </c>
      <c r="D59" s="310"/>
      <c r="E59" s="311">
        <v>5.7</v>
      </c>
      <c r="F59" s="312"/>
      <c r="G59" s="313"/>
      <c r="H59" s="314"/>
      <c r="I59" s="306"/>
      <c r="J59" s="315"/>
      <c r="K59" s="306"/>
      <c r="M59" s="307" t="s">
        <v>249</v>
      </c>
      <c r="O59" s="292"/>
    </row>
    <row r="60" spans="1:80">
      <c r="A60" s="293">
        <v>26</v>
      </c>
      <c r="B60" s="294" t="s">
        <v>250</v>
      </c>
      <c r="C60" s="295" t="s">
        <v>251</v>
      </c>
      <c r="D60" s="296" t="s">
        <v>109</v>
      </c>
      <c r="E60" s="297">
        <v>52.1</v>
      </c>
      <c r="F60" s="297">
        <v>0</v>
      </c>
      <c r="G60" s="298">
        <f>E60*F60</f>
        <v>0</v>
      </c>
      <c r="H60" s="299">
        <v>0</v>
      </c>
      <c r="I60" s="300">
        <f>E60*H60</f>
        <v>0</v>
      </c>
      <c r="J60" s="299">
        <v>0</v>
      </c>
      <c r="K60" s="300">
        <f>E60*J60</f>
        <v>0</v>
      </c>
      <c r="O60" s="292">
        <v>2</v>
      </c>
      <c r="AA60" s="261">
        <v>1</v>
      </c>
      <c r="AB60" s="261">
        <v>1</v>
      </c>
      <c r="AC60" s="261">
        <v>1</v>
      </c>
      <c r="AZ60" s="261">
        <v>1</v>
      </c>
      <c r="BA60" s="261">
        <f>IF(AZ60=1,G60,0)</f>
        <v>0</v>
      </c>
      <c r="BB60" s="261">
        <f>IF(AZ60=2,G60,0)</f>
        <v>0</v>
      </c>
      <c r="BC60" s="261">
        <f>IF(AZ60=3,G60,0)</f>
        <v>0</v>
      </c>
      <c r="BD60" s="261">
        <f>IF(AZ60=4,G60,0)</f>
        <v>0</v>
      </c>
      <c r="BE60" s="261">
        <f>IF(AZ60=5,G60,0)</f>
        <v>0</v>
      </c>
      <c r="CA60" s="292">
        <v>1</v>
      </c>
      <c r="CB60" s="292">
        <v>1</v>
      </c>
    </row>
    <row r="61" spans="1:80">
      <c r="A61" s="301"/>
      <c r="B61" s="308"/>
      <c r="C61" s="309" t="s">
        <v>252</v>
      </c>
      <c r="D61" s="310"/>
      <c r="E61" s="311">
        <v>51.3</v>
      </c>
      <c r="F61" s="312"/>
      <c r="G61" s="313"/>
      <c r="H61" s="314"/>
      <c r="I61" s="306"/>
      <c r="J61" s="315"/>
      <c r="K61" s="306"/>
      <c r="M61" s="307" t="s">
        <v>252</v>
      </c>
      <c r="O61" s="292"/>
    </row>
    <row r="62" spans="1:80">
      <c r="A62" s="301"/>
      <c r="B62" s="308"/>
      <c r="C62" s="309" t="s">
        <v>253</v>
      </c>
      <c r="D62" s="310"/>
      <c r="E62" s="311">
        <v>0.8</v>
      </c>
      <c r="F62" s="312"/>
      <c r="G62" s="313"/>
      <c r="H62" s="314"/>
      <c r="I62" s="306"/>
      <c r="J62" s="315"/>
      <c r="K62" s="306"/>
      <c r="M62" s="307" t="s">
        <v>253</v>
      </c>
      <c r="O62" s="292"/>
    </row>
    <row r="63" spans="1:80">
      <c r="A63" s="293">
        <v>27</v>
      </c>
      <c r="B63" s="294" t="s">
        <v>254</v>
      </c>
      <c r="C63" s="295" t="s">
        <v>255</v>
      </c>
      <c r="D63" s="296" t="s">
        <v>109</v>
      </c>
      <c r="E63" s="297">
        <v>5.7</v>
      </c>
      <c r="F63" s="297">
        <v>0</v>
      </c>
      <c r="G63" s="298">
        <f>E63*F63</f>
        <v>0</v>
      </c>
      <c r="H63" s="299">
        <v>0</v>
      </c>
      <c r="I63" s="300">
        <f>E63*H63</f>
        <v>0</v>
      </c>
      <c r="J63" s="299">
        <v>0</v>
      </c>
      <c r="K63" s="300">
        <f>E63*J63</f>
        <v>0</v>
      </c>
      <c r="O63" s="292">
        <v>2</v>
      </c>
      <c r="AA63" s="261">
        <v>1</v>
      </c>
      <c r="AB63" s="261">
        <v>1</v>
      </c>
      <c r="AC63" s="261">
        <v>1</v>
      </c>
      <c r="AZ63" s="261">
        <v>1</v>
      </c>
      <c r="BA63" s="261">
        <f>IF(AZ63=1,G63,0)</f>
        <v>0</v>
      </c>
      <c r="BB63" s="261">
        <f>IF(AZ63=2,G63,0)</f>
        <v>0</v>
      </c>
      <c r="BC63" s="261">
        <f>IF(AZ63=3,G63,0)</f>
        <v>0</v>
      </c>
      <c r="BD63" s="261">
        <f>IF(AZ63=4,G63,0)</f>
        <v>0</v>
      </c>
      <c r="BE63" s="261">
        <f>IF(AZ63=5,G63,0)</f>
        <v>0</v>
      </c>
      <c r="CA63" s="292">
        <v>1</v>
      </c>
      <c r="CB63" s="292">
        <v>1</v>
      </c>
    </row>
    <row r="64" spans="1:80">
      <c r="A64" s="301"/>
      <c r="B64" s="308"/>
      <c r="C64" s="309" t="s">
        <v>256</v>
      </c>
      <c r="D64" s="310"/>
      <c r="E64" s="311">
        <v>5.7</v>
      </c>
      <c r="F64" s="312"/>
      <c r="G64" s="313"/>
      <c r="H64" s="314"/>
      <c r="I64" s="306"/>
      <c r="J64" s="315"/>
      <c r="K64" s="306"/>
      <c r="M64" s="307" t="s">
        <v>256</v>
      </c>
      <c r="O64" s="292"/>
    </row>
    <row r="65" spans="1:80">
      <c r="A65" s="316"/>
      <c r="B65" s="317" t="s">
        <v>99</v>
      </c>
      <c r="C65" s="318" t="s">
        <v>243</v>
      </c>
      <c r="D65" s="319"/>
      <c r="E65" s="320"/>
      <c r="F65" s="321"/>
      <c r="G65" s="322">
        <f>SUM(G55:G64)</f>
        <v>0</v>
      </c>
      <c r="H65" s="323"/>
      <c r="I65" s="324">
        <f>SUM(I55:I64)</f>
        <v>0</v>
      </c>
      <c r="J65" s="323"/>
      <c r="K65" s="324">
        <f>SUM(K55:K64)</f>
        <v>0</v>
      </c>
      <c r="O65" s="292">
        <v>4</v>
      </c>
      <c r="BA65" s="325">
        <f>SUM(BA55:BA64)</f>
        <v>0</v>
      </c>
      <c r="BB65" s="325">
        <f>SUM(BB55:BB64)</f>
        <v>0</v>
      </c>
      <c r="BC65" s="325">
        <f>SUM(BC55:BC64)</f>
        <v>0</v>
      </c>
      <c r="BD65" s="325">
        <f>SUM(BD55:BD64)</f>
        <v>0</v>
      </c>
      <c r="BE65" s="325">
        <f>SUM(BE55:BE64)</f>
        <v>0</v>
      </c>
    </row>
    <row r="66" spans="1:80">
      <c r="A66" s="282" t="s">
        <v>97</v>
      </c>
      <c r="B66" s="283" t="s">
        <v>257</v>
      </c>
      <c r="C66" s="284" t="s">
        <v>258</v>
      </c>
      <c r="D66" s="285"/>
      <c r="E66" s="286"/>
      <c r="F66" s="286"/>
      <c r="G66" s="287"/>
      <c r="H66" s="288"/>
      <c r="I66" s="289"/>
      <c r="J66" s="290"/>
      <c r="K66" s="291"/>
      <c r="O66" s="292">
        <v>1</v>
      </c>
    </row>
    <row r="67" spans="1:80">
      <c r="A67" s="293">
        <v>28</v>
      </c>
      <c r="B67" s="294" t="s">
        <v>260</v>
      </c>
      <c r="C67" s="295" t="s">
        <v>261</v>
      </c>
      <c r="D67" s="296" t="s">
        <v>109</v>
      </c>
      <c r="E67" s="297">
        <v>57.8</v>
      </c>
      <c r="F67" s="297">
        <v>0</v>
      </c>
      <c r="G67" s="298">
        <f>E67*F67</f>
        <v>0</v>
      </c>
      <c r="H67" s="299">
        <v>0</v>
      </c>
      <c r="I67" s="300">
        <f>E67*H67</f>
        <v>0</v>
      </c>
      <c r="J67" s="299">
        <v>0</v>
      </c>
      <c r="K67" s="300">
        <f>E67*J67</f>
        <v>0</v>
      </c>
      <c r="O67" s="292">
        <v>2</v>
      </c>
      <c r="AA67" s="261">
        <v>1</v>
      </c>
      <c r="AB67" s="261">
        <v>1</v>
      </c>
      <c r="AC67" s="261">
        <v>1</v>
      </c>
      <c r="AZ67" s="261">
        <v>1</v>
      </c>
      <c r="BA67" s="261">
        <f>IF(AZ67=1,G67,0)</f>
        <v>0</v>
      </c>
      <c r="BB67" s="261">
        <f>IF(AZ67=2,G67,0)</f>
        <v>0</v>
      </c>
      <c r="BC67" s="261">
        <f>IF(AZ67=3,G67,0)</f>
        <v>0</v>
      </c>
      <c r="BD67" s="261">
        <f>IF(AZ67=4,G67,0)</f>
        <v>0</v>
      </c>
      <c r="BE67" s="261">
        <f>IF(AZ67=5,G67,0)</f>
        <v>0</v>
      </c>
      <c r="CA67" s="292">
        <v>1</v>
      </c>
      <c r="CB67" s="292">
        <v>1</v>
      </c>
    </row>
    <row r="68" spans="1:80">
      <c r="A68" s="301"/>
      <c r="B68" s="308"/>
      <c r="C68" s="309" t="s">
        <v>262</v>
      </c>
      <c r="D68" s="310"/>
      <c r="E68" s="311">
        <v>57</v>
      </c>
      <c r="F68" s="312"/>
      <c r="G68" s="313"/>
      <c r="H68" s="314"/>
      <c r="I68" s="306"/>
      <c r="J68" s="315"/>
      <c r="K68" s="306"/>
      <c r="M68" s="307" t="s">
        <v>262</v>
      </c>
      <c r="O68" s="292"/>
    </row>
    <row r="69" spans="1:80">
      <c r="A69" s="301"/>
      <c r="B69" s="308"/>
      <c r="C69" s="309" t="s">
        <v>263</v>
      </c>
      <c r="D69" s="310"/>
      <c r="E69" s="311">
        <v>0.8</v>
      </c>
      <c r="F69" s="312"/>
      <c r="G69" s="313"/>
      <c r="H69" s="314"/>
      <c r="I69" s="306"/>
      <c r="J69" s="315"/>
      <c r="K69" s="306"/>
      <c r="M69" s="307" t="s">
        <v>263</v>
      </c>
      <c r="O69" s="292"/>
    </row>
    <row r="70" spans="1:80">
      <c r="A70" s="293">
        <v>29</v>
      </c>
      <c r="B70" s="294" t="s">
        <v>264</v>
      </c>
      <c r="C70" s="295" t="s">
        <v>265</v>
      </c>
      <c r="D70" s="296" t="s">
        <v>109</v>
      </c>
      <c r="E70" s="297">
        <v>40.2211</v>
      </c>
      <c r="F70" s="297">
        <v>0</v>
      </c>
      <c r="G70" s="298">
        <f>E70*F70</f>
        <v>0</v>
      </c>
      <c r="H70" s="299">
        <v>0</v>
      </c>
      <c r="I70" s="300">
        <f>E70*H70</f>
        <v>0</v>
      </c>
      <c r="J70" s="299">
        <v>0</v>
      </c>
      <c r="K70" s="300">
        <f>E70*J70</f>
        <v>0</v>
      </c>
      <c r="O70" s="292">
        <v>2</v>
      </c>
      <c r="AA70" s="261">
        <v>1</v>
      </c>
      <c r="AB70" s="261">
        <v>1</v>
      </c>
      <c r="AC70" s="261">
        <v>1</v>
      </c>
      <c r="AZ70" s="261">
        <v>1</v>
      </c>
      <c r="BA70" s="261">
        <f>IF(AZ70=1,G70,0)</f>
        <v>0</v>
      </c>
      <c r="BB70" s="261">
        <f>IF(AZ70=2,G70,0)</f>
        <v>0</v>
      </c>
      <c r="BC70" s="261">
        <f>IF(AZ70=3,G70,0)</f>
        <v>0</v>
      </c>
      <c r="BD70" s="261">
        <f>IF(AZ70=4,G70,0)</f>
        <v>0</v>
      </c>
      <c r="BE70" s="261">
        <f>IF(AZ70=5,G70,0)</f>
        <v>0</v>
      </c>
      <c r="CA70" s="292">
        <v>1</v>
      </c>
      <c r="CB70" s="292">
        <v>1</v>
      </c>
    </row>
    <row r="71" spans="1:80">
      <c r="A71" s="301"/>
      <c r="B71" s="308"/>
      <c r="C71" s="309" t="s">
        <v>266</v>
      </c>
      <c r="D71" s="310"/>
      <c r="E71" s="311">
        <v>57</v>
      </c>
      <c r="F71" s="312"/>
      <c r="G71" s="313"/>
      <c r="H71" s="314"/>
      <c r="I71" s="306"/>
      <c r="J71" s="315"/>
      <c r="K71" s="306"/>
      <c r="M71" s="307" t="s">
        <v>266</v>
      </c>
      <c r="O71" s="292"/>
    </row>
    <row r="72" spans="1:80">
      <c r="A72" s="301"/>
      <c r="B72" s="308"/>
      <c r="C72" s="309" t="s">
        <v>267</v>
      </c>
      <c r="D72" s="310"/>
      <c r="E72" s="311">
        <v>-13</v>
      </c>
      <c r="F72" s="312"/>
      <c r="G72" s="313"/>
      <c r="H72" s="314"/>
      <c r="I72" s="306"/>
      <c r="J72" s="315"/>
      <c r="K72" s="306"/>
      <c r="M72" s="307" t="s">
        <v>267</v>
      </c>
      <c r="O72" s="292"/>
    </row>
    <row r="73" spans="1:80">
      <c r="A73" s="301"/>
      <c r="B73" s="308"/>
      <c r="C73" s="309" t="s">
        <v>268</v>
      </c>
      <c r="D73" s="310"/>
      <c r="E73" s="311">
        <v>-1.8895</v>
      </c>
      <c r="F73" s="312"/>
      <c r="G73" s="313"/>
      <c r="H73" s="314"/>
      <c r="I73" s="306"/>
      <c r="J73" s="315"/>
      <c r="K73" s="306"/>
      <c r="M73" s="307" t="s">
        <v>268</v>
      </c>
      <c r="O73" s="292"/>
    </row>
    <row r="74" spans="1:80">
      <c r="A74" s="301"/>
      <c r="B74" s="308"/>
      <c r="C74" s="309" t="s">
        <v>269</v>
      </c>
      <c r="D74" s="310"/>
      <c r="E74" s="311">
        <v>-1.8895</v>
      </c>
      <c r="F74" s="312"/>
      <c r="G74" s="313"/>
      <c r="H74" s="314"/>
      <c r="I74" s="306"/>
      <c r="J74" s="315"/>
      <c r="K74" s="306"/>
      <c r="M74" s="307" t="s">
        <v>269</v>
      </c>
      <c r="O74" s="292"/>
    </row>
    <row r="75" spans="1:80">
      <c r="A75" s="293">
        <v>30</v>
      </c>
      <c r="B75" s="294" t="s">
        <v>270</v>
      </c>
      <c r="C75" s="295" t="s">
        <v>271</v>
      </c>
      <c r="D75" s="296" t="s">
        <v>272</v>
      </c>
      <c r="E75" s="297">
        <v>73.121799999999993</v>
      </c>
      <c r="F75" s="297">
        <v>0</v>
      </c>
      <c r="G75" s="298">
        <f>E75*F75</f>
        <v>0</v>
      </c>
      <c r="H75" s="299">
        <v>1</v>
      </c>
      <c r="I75" s="300">
        <f>E75*H75</f>
        <v>73.121799999999993</v>
      </c>
      <c r="J75" s="299"/>
      <c r="K75" s="300">
        <f>E75*J75</f>
        <v>0</v>
      </c>
      <c r="O75" s="292">
        <v>2</v>
      </c>
      <c r="AA75" s="261">
        <v>3</v>
      </c>
      <c r="AB75" s="261">
        <v>1</v>
      </c>
      <c r="AC75" s="261">
        <v>58344197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3</v>
      </c>
      <c r="CB75" s="292">
        <v>1</v>
      </c>
    </row>
    <row r="76" spans="1:80">
      <c r="A76" s="301"/>
      <c r="B76" s="308"/>
      <c r="C76" s="337" t="s">
        <v>273</v>
      </c>
      <c r="D76" s="310"/>
      <c r="E76" s="336">
        <v>0</v>
      </c>
      <c r="F76" s="312"/>
      <c r="G76" s="313"/>
      <c r="H76" s="314"/>
      <c r="I76" s="306"/>
      <c r="J76" s="315"/>
      <c r="K76" s="306"/>
      <c r="M76" s="307" t="s">
        <v>273</v>
      </c>
      <c r="O76" s="292"/>
    </row>
    <row r="77" spans="1:80">
      <c r="A77" s="301"/>
      <c r="B77" s="308"/>
      <c r="C77" s="337" t="s">
        <v>266</v>
      </c>
      <c r="D77" s="310"/>
      <c r="E77" s="336">
        <v>57</v>
      </c>
      <c r="F77" s="312"/>
      <c r="G77" s="313"/>
      <c r="H77" s="314"/>
      <c r="I77" s="306"/>
      <c r="J77" s="315"/>
      <c r="K77" s="306"/>
      <c r="M77" s="307" t="s">
        <v>266</v>
      </c>
      <c r="O77" s="292"/>
    </row>
    <row r="78" spans="1:80">
      <c r="A78" s="301"/>
      <c r="B78" s="308"/>
      <c r="C78" s="337" t="s">
        <v>267</v>
      </c>
      <c r="D78" s="310"/>
      <c r="E78" s="336">
        <v>-13</v>
      </c>
      <c r="F78" s="312"/>
      <c r="G78" s="313"/>
      <c r="H78" s="314"/>
      <c r="I78" s="306"/>
      <c r="J78" s="315"/>
      <c r="K78" s="306"/>
      <c r="M78" s="307" t="s">
        <v>267</v>
      </c>
      <c r="O78" s="292"/>
    </row>
    <row r="79" spans="1:80">
      <c r="A79" s="301"/>
      <c r="B79" s="308"/>
      <c r="C79" s="337" t="s">
        <v>274</v>
      </c>
      <c r="D79" s="310"/>
      <c r="E79" s="336">
        <v>-1.8895</v>
      </c>
      <c r="F79" s="312"/>
      <c r="G79" s="313"/>
      <c r="H79" s="314"/>
      <c r="I79" s="306"/>
      <c r="J79" s="315"/>
      <c r="K79" s="306"/>
      <c r="M79" s="307" t="s">
        <v>274</v>
      </c>
      <c r="O79" s="292"/>
    </row>
    <row r="80" spans="1:80">
      <c r="A80" s="301"/>
      <c r="B80" s="308"/>
      <c r="C80" s="337" t="s">
        <v>275</v>
      </c>
      <c r="D80" s="310"/>
      <c r="E80" s="336">
        <v>-1.8895</v>
      </c>
      <c r="F80" s="312"/>
      <c r="G80" s="313"/>
      <c r="H80" s="314"/>
      <c r="I80" s="306"/>
      <c r="J80" s="315"/>
      <c r="K80" s="306"/>
      <c r="M80" s="307" t="s">
        <v>275</v>
      </c>
      <c r="O80" s="292"/>
    </row>
    <row r="81" spans="1:80">
      <c r="A81" s="301"/>
      <c r="B81" s="308"/>
      <c r="C81" s="337" t="s">
        <v>276</v>
      </c>
      <c r="D81" s="310"/>
      <c r="E81" s="336">
        <v>40.221000000000004</v>
      </c>
      <c r="F81" s="312"/>
      <c r="G81" s="313"/>
      <c r="H81" s="314"/>
      <c r="I81" s="306"/>
      <c r="J81" s="315"/>
      <c r="K81" s="306"/>
      <c r="M81" s="307" t="s">
        <v>276</v>
      </c>
      <c r="O81" s="292"/>
    </row>
    <row r="82" spans="1:80">
      <c r="A82" s="301"/>
      <c r="B82" s="308"/>
      <c r="C82" s="309" t="s">
        <v>277</v>
      </c>
      <c r="D82" s="310"/>
      <c r="E82" s="311">
        <v>73.121799999999993</v>
      </c>
      <c r="F82" s="312"/>
      <c r="G82" s="313"/>
      <c r="H82" s="314"/>
      <c r="I82" s="306"/>
      <c r="J82" s="315"/>
      <c r="K82" s="306"/>
      <c r="M82" s="307" t="s">
        <v>277</v>
      </c>
      <c r="O82" s="292"/>
    </row>
    <row r="83" spans="1:80">
      <c r="A83" s="316"/>
      <c r="B83" s="317" t="s">
        <v>99</v>
      </c>
      <c r="C83" s="318" t="s">
        <v>259</v>
      </c>
      <c r="D83" s="319"/>
      <c r="E83" s="320"/>
      <c r="F83" s="321"/>
      <c r="G83" s="322">
        <f>SUM(G66:G82)</f>
        <v>0</v>
      </c>
      <c r="H83" s="323"/>
      <c r="I83" s="324">
        <f>SUM(I66:I82)</f>
        <v>73.121799999999993</v>
      </c>
      <c r="J83" s="323"/>
      <c r="K83" s="324">
        <f>SUM(K66:K82)</f>
        <v>0</v>
      </c>
      <c r="O83" s="292">
        <v>4</v>
      </c>
      <c r="BA83" s="325">
        <f>SUM(BA66:BA82)</f>
        <v>0</v>
      </c>
      <c r="BB83" s="325">
        <f>SUM(BB66:BB82)</f>
        <v>0</v>
      </c>
      <c r="BC83" s="325">
        <f>SUM(BC66:BC82)</f>
        <v>0</v>
      </c>
      <c r="BD83" s="325">
        <f>SUM(BD66:BD82)</f>
        <v>0</v>
      </c>
      <c r="BE83" s="325">
        <f>SUM(BE66:BE82)</f>
        <v>0</v>
      </c>
    </row>
    <row r="84" spans="1:80">
      <c r="A84" s="282" t="s">
        <v>97</v>
      </c>
      <c r="B84" s="283" t="s">
        <v>278</v>
      </c>
      <c r="C84" s="284" t="s">
        <v>279</v>
      </c>
      <c r="D84" s="285"/>
      <c r="E84" s="286"/>
      <c r="F84" s="286"/>
      <c r="G84" s="287"/>
      <c r="H84" s="288"/>
      <c r="I84" s="289"/>
      <c r="J84" s="290"/>
      <c r="K84" s="291"/>
      <c r="O84" s="292">
        <v>1</v>
      </c>
    </row>
    <row r="85" spans="1:80">
      <c r="A85" s="293">
        <v>31</v>
      </c>
      <c r="B85" s="294" t="s">
        <v>281</v>
      </c>
      <c r="C85" s="295" t="s">
        <v>282</v>
      </c>
      <c r="D85" s="296" t="s">
        <v>171</v>
      </c>
      <c r="E85" s="297">
        <v>4</v>
      </c>
      <c r="F85" s="297">
        <v>0</v>
      </c>
      <c r="G85" s="298">
        <f>E85*F85</f>
        <v>0</v>
      </c>
      <c r="H85" s="299">
        <v>0</v>
      </c>
      <c r="I85" s="300">
        <f>E85*H85</f>
        <v>0</v>
      </c>
      <c r="J85" s="299">
        <v>0</v>
      </c>
      <c r="K85" s="300">
        <f>E85*J85</f>
        <v>0</v>
      </c>
      <c r="O85" s="292">
        <v>2</v>
      </c>
      <c r="AA85" s="261">
        <v>1</v>
      </c>
      <c r="AB85" s="261">
        <v>1</v>
      </c>
      <c r="AC85" s="261">
        <v>1</v>
      </c>
      <c r="AZ85" s="261">
        <v>1</v>
      </c>
      <c r="BA85" s="261">
        <f>IF(AZ85=1,G85,0)</f>
        <v>0</v>
      </c>
      <c r="BB85" s="261">
        <f>IF(AZ85=2,G85,0)</f>
        <v>0</v>
      </c>
      <c r="BC85" s="261">
        <f>IF(AZ85=3,G85,0)</f>
        <v>0</v>
      </c>
      <c r="BD85" s="261">
        <f>IF(AZ85=4,G85,0)</f>
        <v>0</v>
      </c>
      <c r="BE85" s="261">
        <f>IF(AZ85=5,G85,0)</f>
        <v>0</v>
      </c>
      <c r="CA85" s="292">
        <v>1</v>
      </c>
      <c r="CB85" s="292">
        <v>1</v>
      </c>
    </row>
    <row r="86" spans="1:80">
      <c r="A86" s="301"/>
      <c r="B86" s="302"/>
      <c r="C86" s="303"/>
      <c r="D86" s="304"/>
      <c r="E86" s="304"/>
      <c r="F86" s="304"/>
      <c r="G86" s="305"/>
      <c r="I86" s="306"/>
      <c r="K86" s="306"/>
      <c r="L86" s="307"/>
      <c r="O86" s="292">
        <v>3</v>
      </c>
    </row>
    <row r="87" spans="1:80">
      <c r="A87" s="301"/>
      <c r="B87" s="308"/>
      <c r="C87" s="309" t="s">
        <v>283</v>
      </c>
      <c r="D87" s="310"/>
      <c r="E87" s="311">
        <v>4</v>
      </c>
      <c r="F87" s="312"/>
      <c r="G87" s="313"/>
      <c r="H87" s="314"/>
      <c r="I87" s="306"/>
      <c r="J87" s="315"/>
      <c r="K87" s="306"/>
      <c r="M87" s="307" t="s">
        <v>283</v>
      </c>
      <c r="O87" s="292"/>
    </row>
    <row r="88" spans="1:80">
      <c r="A88" s="293">
        <v>32</v>
      </c>
      <c r="B88" s="294" t="s">
        <v>284</v>
      </c>
      <c r="C88" s="295" t="s">
        <v>285</v>
      </c>
      <c r="D88" s="296" t="s">
        <v>171</v>
      </c>
      <c r="E88" s="297">
        <v>27</v>
      </c>
      <c r="F88" s="297">
        <v>0</v>
      </c>
      <c r="G88" s="298">
        <f>E88*F88</f>
        <v>0</v>
      </c>
      <c r="H88" s="299">
        <v>0</v>
      </c>
      <c r="I88" s="300">
        <f>E88*H88</f>
        <v>0</v>
      </c>
      <c r="J88" s="299">
        <v>0</v>
      </c>
      <c r="K88" s="300">
        <f>E88*J88</f>
        <v>0</v>
      </c>
      <c r="O88" s="292">
        <v>2</v>
      </c>
      <c r="AA88" s="261">
        <v>1</v>
      </c>
      <c r="AB88" s="261">
        <v>1</v>
      </c>
      <c r="AC88" s="261">
        <v>1</v>
      </c>
      <c r="AZ88" s="261">
        <v>1</v>
      </c>
      <c r="BA88" s="261">
        <f>IF(AZ88=1,G88,0)</f>
        <v>0</v>
      </c>
      <c r="BB88" s="261">
        <f>IF(AZ88=2,G88,0)</f>
        <v>0</v>
      </c>
      <c r="BC88" s="261">
        <f>IF(AZ88=3,G88,0)</f>
        <v>0</v>
      </c>
      <c r="BD88" s="261">
        <f>IF(AZ88=4,G88,0)</f>
        <v>0</v>
      </c>
      <c r="BE88" s="261">
        <f>IF(AZ88=5,G88,0)</f>
        <v>0</v>
      </c>
      <c r="CA88" s="292">
        <v>1</v>
      </c>
      <c r="CB88" s="292">
        <v>1</v>
      </c>
    </row>
    <row r="89" spans="1:80">
      <c r="A89" s="293">
        <v>33</v>
      </c>
      <c r="B89" s="294" t="s">
        <v>286</v>
      </c>
      <c r="C89" s="295" t="s">
        <v>287</v>
      </c>
      <c r="D89" s="296" t="s">
        <v>171</v>
      </c>
      <c r="E89" s="297">
        <v>4</v>
      </c>
      <c r="F89" s="297">
        <v>0</v>
      </c>
      <c r="G89" s="298">
        <f>E89*F89</f>
        <v>0</v>
      </c>
      <c r="H89" s="299">
        <v>0</v>
      </c>
      <c r="I89" s="300">
        <f>E89*H89</f>
        <v>0</v>
      </c>
      <c r="J89" s="299">
        <v>0</v>
      </c>
      <c r="K89" s="300">
        <f>E89*J89</f>
        <v>0</v>
      </c>
      <c r="O89" s="292">
        <v>2</v>
      </c>
      <c r="AA89" s="261">
        <v>1</v>
      </c>
      <c r="AB89" s="261">
        <v>0</v>
      </c>
      <c r="AC89" s="261">
        <v>0</v>
      </c>
      <c r="AZ89" s="261">
        <v>1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1</v>
      </c>
      <c r="CB89" s="292">
        <v>0</v>
      </c>
    </row>
    <row r="90" spans="1:80">
      <c r="A90" s="293">
        <v>34</v>
      </c>
      <c r="B90" s="294" t="s">
        <v>288</v>
      </c>
      <c r="C90" s="295" t="s">
        <v>289</v>
      </c>
      <c r="D90" s="296" t="s">
        <v>171</v>
      </c>
      <c r="E90" s="297">
        <v>4</v>
      </c>
      <c r="F90" s="297">
        <v>0</v>
      </c>
      <c r="G90" s="298">
        <f>E90*F90</f>
        <v>0</v>
      </c>
      <c r="H90" s="299">
        <v>0</v>
      </c>
      <c r="I90" s="300">
        <f>E90*H90</f>
        <v>0</v>
      </c>
      <c r="J90" s="299">
        <v>0</v>
      </c>
      <c r="K90" s="300">
        <f>E90*J90</f>
        <v>0</v>
      </c>
      <c r="O90" s="292">
        <v>2</v>
      </c>
      <c r="AA90" s="261">
        <v>1</v>
      </c>
      <c r="AB90" s="261">
        <v>1</v>
      </c>
      <c r="AC90" s="261">
        <v>1</v>
      </c>
      <c r="AZ90" s="261">
        <v>1</v>
      </c>
      <c r="BA90" s="261">
        <f>IF(AZ90=1,G90,0)</f>
        <v>0</v>
      </c>
      <c r="BB90" s="261">
        <f>IF(AZ90=2,G90,0)</f>
        <v>0</v>
      </c>
      <c r="BC90" s="261">
        <f>IF(AZ90=3,G90,0)</f>
        <v>0</v>
      </c>
      <c r="BD90" s="261">
        <f>IF(AZ90=4,G90,0)</f>
        <v>0</v>
      </c>
      <c r="BE90" s="261">
        <f>IF(AZ90=5,G90,0)</f>
        <v>0</v>
      </c>
      <c r="CA90" s="292">
        <v>1</v>
      </c>
      <c r="CB90" s="292">
        <v>1</v>
      </c>
    </row>
    <row r="91" spans="1:80">
      <c r="A91" s="301"/>
      <c r="B91" s="302"/>
      <c r="C91" s="303"/>
      <c r="D91" s="304"/>
      <c r="E91" s="304"/>
      <c r="F91" s="304"/>
      <c r="G91" s="305"/>
      <c r="I91" s="306"/>
      <c r="K91" s="306"/>
      <c r="L91" s="307"/>
      <c r="O91" s="292">
        <v>3</v>
      </c>
    </row>
    <row r="92" spans="1:80">
      <c r="A92" s="293">
        <v>35</v>
      </c>
      <c r="B92" s="294" t="s">
        <v>290</v>
      </c>
      <c r="C92" s="295" t="s">
        <v>291</v>
      </c>
      <c r="D92" s="296" t="s">
        <v>171</v>
      </c>
      <c r="E92" s="297">
        <v>4</v>
      </c>
      <c r="F92" s="297">
        <v>0</v>
      </c>
      <c r="G92" s="298">
        <f>E92*F92</f>
        <v>0</v>
      </c>
      <c r="H92" s="299">
        <v>0</v>
      </c>
      <c r="I92" s="300">
        <f>E92*H92</f>
        <v>0</v>
      </c>
      <c r="J92" s="299">
        <v>0</v>
      </c>
      <c r="K92" s="300">
        <f>E92*J92</f>
        <v>0</v>
      </c>
      <c r="O92" s="292">
        <v>2</v>
      </c>
      <c r="AA92" s="261">
        <v>1</v>
      </c>
      <c r="AB92" s="261">
        <v>1</v>
      </c>
      <c r="AC92" s="261">
        <v>1</v>
      </c>
      <c r="AZ92" s="261">
        <v>1</v>
      </c>
      <c r="BA92" s="261">
        <f>IF(AZ92=1,G92,0)</f>
        <v>0</v>
      </c>
      <c r="BB92" s="261">
        <f>IF(AZ92=2,G92,0)</f>
        <v>0</v>
      </c>
      <c r="BC92" s="261">
        <f>IF(AZ92=3,G92,0)</f>
        <v>0</v>
      </c>
      <c r="BD92" s="261">
        <f>IF(AZ92=4,G92,0)</f>
        <v>0</v>
      </c>
      <c r="BE92" s="261">
        <f>IF(AZ92=5,G92,0)</f>
        <v>0</v>
      </c>
      <c r="CA92" s="292">
        <v>1</v>
      </c>
      <c r="CB92" s="292">
        <v>1</v>
      </c>
    </row>
    <row r="93" spans="1:80">
      <c r="A93" s="293">
        <v>36</v>
      </c>
      <c r="B93" s="294" t="s">
        <v>292</v>
      </c>
      <c r="C93" s="295" t="s">
        <v>293</v>
      </c>
      <c r="D93" s="296" t="s">
        <v>171</v>
      </c>
      <c r="E93" s="297">
        <v>4</v>
      </c>
      <c r="F93" s="297">
        <v>0</v>
      </c>
      <c r="G93" s="298">
        <f>E93*F93</f>
        <v>0</v>
      </c>
      <c r="H93" s="299">
        <v>9.4000000000000004E-3</v>
      </c>
      <c r="I93" s="300">
        <f>E93*H93</f>
        <v>3.7600000000000001E-2</v>
      </c>
      <c r="J93" s="299">
        <v>0</v>
      </c>
      <c r="K93" s="300">
        <f>E93*J93</f>
        <v>0</v>
      </c>
      <c r="O93" s="292">
        <v>2</v>
      </c>
      <c r="AA93" s="261">
        <v>1</v>
      </c>
      <c r="AB93" s="261">
        <v>0</v>
      </c>
      <c r="AC93" s="261">
        <v>0</v>
      </c>
      <c r="AZ93" s="261">
        <v>1</v>
      </c>
      <c r="BA93" s="261">
        <f>IF(AZ93=1,G93,0)</f>
        <v>0</v>
      </c>
      <c r="BB93" s="261">
        <f>IF(AZ93=2,G93,0)</f>
        <v>0</v>
      </c>
      <c r="BC93" s="261">
        <f>IF(AZ93=3,G93,0)</f>
        <v>0</v>
      </c>
      <c r="BD93" s="261">
        <f>IF(AZ93=4,G93,0)</f>
        <v>0</v>
      </c>
      <c r="BE93" s="261">
        <f>IF(AZ93=5,G93,0)</f>
        <v>0</v>
      </c>
      <c r="CA93" s="292">
        <v>1</v>
      </c>
      <c r="CB93" s="292">
        <v>0</v>
      </c>
    </row>
    <row r="94" spans="1:80">
      <c r="A94" s="293">
        <v>37</v>
      </c>
      <c r="B94" s="294" t="s">
        <v>294</v>
      </c>
      <c r="C94" s="295" t="s">
        <v>295</v>
      </c>
      <c r="D94" s="296" t="s">
        <v>171</v>
      </c>
      <c r="E94" s="297">
        <v>4</v>
      </c>
      <c r="F94" s="297">
        <v>0</v>
      </c>
      <c r="G94" s="298">
        <f>E94*F94</f>
        <v>0</v>
      </c>
      <c r="H94" s="299">
        <v>0</v>
      </c>
      <c r="I94" s="300">
        <f>E94*H94</f>
        <v>0</v>
      </c>
      <c r="J94" s="299">
        <v>0</v>
      </c>
      <c r="K94" s="300">
        <f>E94*J94</f>
        <v>0</v>
      </c>
      <c r="O94" s="292">
        <v>2</v>
      </c>
      <c r="AA94" s="261">
        <v>1</v>
      </c>
      <c r="AB94" s="261">
        <v>1</v>
      </c>
      <c r="AC94" s="261">
        <v>1</v>
      </c>
      <c r="AZ94" s="261">
        <v>1</v>
      </c>
      <c r="BA94" s="261">
        <f>IF(AZ94=1,G94,0)</f>
        <v>0</v>
      </c>
      <c r="BB94" s="261">
        <f>IF(AZ94=2,G94,0)</f>
        <v>0</v>
      </c>
      <c r="BC94" s="261">
        <f>IF(AZ94=3,G94,0)</f>
        <v>0</v>
      </c>
      <c r="BD94" s="261">
        <f>IF(AZ94=4,G94,0)</f>
        <v>0</v>
      </c>
      <c r="BE94" s="261">
        <f>IF(AZ94=5,G94,0)</f>
        <v>0</v>
      </c>
      <c r="CA94" s="292">
        <v>1</v>
      </c>
      <c r="CB94" s="292">
        <v>1</v>
      </c>
    </row>
    <row r="95" spans="1:80">
      <c r="A95" s="293">
        <v>38</v>
      </c>
      <c r="B95" s="294" t="s">
        <v>296</v>
      </c>
      <c r="C95" s="295" t="s">
        <v>297</v>
      </c>
      <c r="D95" s="296" t="s">
        <v>109</v>
      </c>
      <c r="E95" s="297">
        <v>0.12</v>
      </c>
      <c r="F95" s="297">
        <v>0</v>
      </c>
      <c r="G95" s="298">
        <f>E95*F95</f>
        <v>0</v>
      </c>
      <c r="H95" s="299">
        <v>0</v>
      </c>
      <c r="I95" s="300">
        <f>E95*H95</f>
        <v>0</v>
      </c>
      <c r="J95" s="299">
        <v>0</v>
      </c>
      <c r="K95" s="300">
        <f>E95*J95</f>
        <v>0</v>
      </c>
      <c r="O95" s="292">
        <v>2</v>
      </c>
      <c r="AA95" s="261">
        <v>1</v>
      </c>
      <c r="AB95" s="261">
        <v>1</v>
      </c>
      <c r="AC95" s="261">
        <v>1</v>
      </c>
      <c r="AZ95" s="261">
        <v>1</v>
      </c>
      <c r="BA95" s="261">
        <f>IF(AZ95=1,G95,0)</f>
        <v>0</v>
      </c>
      <c r="BB95" s="261">
        <f>IF(AZ95=2,G95,0)</f>
        <v>0</v>
      </c>
      <c r="BC95" s="261">
        <f>IF(AZ95=3,G95,0)</f>
        <v>0</v>
      </c>
      <c r="BD95" s="261">
        <f>IF(AZ95=4,G95,0)</f>
        <v>0</v>
      </c>
      <c r="BE95" s="261">
        <f>IF(AZ95=5,G95,0)</f>
        <v>0</v>
      </c>
      <c r="CA95" s="292">
        <v>1</v>
      </c>
      <c r="CB95" s="292">
        <v>1</v>
      </c>
    </row>
    <row r="96" spans="1:80">
      <c r="A96" s="301"/>
      <c r="B96" s="302"/>
      <c r="C96" s="303" t="s">
        <v>298</v>
      </c>
      <c r="D96" s="304"/>
      <c r="E96" s="304"/>
      <c r="F96" s="304"/>
      <c r="G96" s="305"/>
      <c r="I96" s="306"/>
      <c r="K96" s="306"/>
      <c r="L96" s="307" t="s">
        <v>298</v>
      </c>
      <c r="O96" s="292">
        <v>3</v>
      </c>
    </row>
    <row r="97" spans="1:80">
      <c r="A97" s="301"/>
      <c r="B97" s="308"/>
      <c r="C97" s="309" t="s">
        <v>299</v>
      </c>
      <c r="D97" s="310"/>
      <c r="E97" s="311">
        <v>0.12</v>
      </c>
      <c r="F97" s="312"/>
      <c r="G97" s="313"/>
      <c r="H97" s="314"/>
      <c r="I97" s="306"/>
      <c r="J97" s="315"/>
      <c r="K97" s="306"/>
      <c r="M97" s="307" t="s">
        <v>299</v>
      </c>
      <c r="O97" s="292"/>
    </row>
    <row r="98" spans="1:80">
      <c r="A98" s="293">
        <v>39</v>
      </c>
      <c r="B98" s="294" t="s">
        <v>300</v>
      </c>
      <c r="C98" s="295" t="s">
        <v>301</v>
      </c>
      <c r="D98" s="296" t="s">
        <v>302</v>
      </c>
      <c r="E98" s="297">
        <v>0.11</v>
      </c>
      <c r="F98" s="297">
        <v>0</v>
      </c>
      <c r="G98" s="298">
        <f>E98*F98</f>
        <v>0</v>
      </c>
      <c r="H98" s="299">
        <v>0</v>
      </c>
      <c r="I98" s="300">
        <f>E98*H98</f>
        <v>0</v>
      </c>
      <c r="J98" s="299"/>
      <c r="K98" s="300">
        <f>E98*J98</f>
        <v>0</v>
      </c>
      <c r="O98" s="292">
        <v>2</v>
      </c>
      <c r="AA98" s="261">
        <v>3</v>
      </c>
      <c r="AB98" s="261">
        <v>1</v>
      </c>
      <c r="AC98" s="261">
        <v>572497</v>
      </c>
      <c r="AZ98" s="261">
        <v>1</v>
      </c>
      <c r="BA98" s="261">
        <f>IF(AZ98=1,G98,0)</f>
        <v>0</v>
      </c>
      <c r="BB98" s="261">
        <f>IF(AZ98=2,G98,0)</f>
        <v>0</v>
      </c>
      <c r="BC98" s="261">
        <f>IF(AZ98=3,G98,0)</f>
        <v>0</v>
      </c>
      <c r="BD98" s="261">
        <f>IF(AZ98=4,G98,0)</f>
        <v>0</v>
      </c>
      <c r="BE98" s="261">
        <f>IF(AZ98=5,G98,0)</f>
        <v>0</v>
      </c>
      <c r="CA98" s="292">
        <v>3</v>
      </c>
      <c r="CB98" s="292">
        <v>1</v>
      </c>
    </row>
    <row r="99" spans="1:80">
      <c r="A99" s="301"/>
      <c r="B99" s="308"/>
      <c r="C99" s="309" t="s">
        <v>303</v>
      </c>
      <c r="D99" s="310"/>
      <c r="E99" s="311">
        <v>0.11</v>
      </c>
      <c r="F99" s="312"/>
      <c r="G99" s="313"/>
      <c r="H99" s="314"/>
      <c r="I99" s="306"/>
      <c r="J99" s="315"/>
      <c r="K99" s="306"/>
      <c r="M99" s="307" t="s">
        <v>303</v>
      </c>
      <c r="O99" s="292"/>
    </row>
    <row r="100" spans="1:80">
      <c r="A100" s="293">
        <v>40</v>
      </c>
      <c r="B100" s="294" t="s">
        <v>304</v>
      </c>
      <c r="C100" s="295" t="s">
        <v>305</v>
      </c>
      <c r="D100" s="296" t="s">
        <v>109</v>
      </c>
      <c r="E100" s="297">
        <v>0.13200000000000001</v>
      </c>
      <c r="F100" s="297">
        <v>0</v>
      </c>
      <c r="G100" s="298">
        <f>E100*F100</f>
        <v>0</v>
      </c>
      <c r="H100" s="299">
        <v>0</v>
      </c>
      <c r="I100" s="300">
        <f>E100*H100</f>
        <v>0</v>
      </c>
      <c r="J100" s="299"/>
      <c r="K100" s="300">
        <f>E100*J100</f>
        <v>0</v>
      </c>
      <c r="O100" s="292">
        <v>2</v>
      </c>
      <c r="AA100" s="261">
        <v>3</v>
      </c>
      <c r="AB100" s="261">
        <v>1</v>
      </c>
      <c r="AC100" s="261">
        <v>8211320</v>
      </c>
      <c r="AZ100" s="261">
        <v>1</v>
      </c>
      <c r="BA100" s="261">
        <f>IF(AZ100=1,G100,0)</f>
        <v>0</v>
      </c>
      <c r="BB100" s="261">
        <f>IF(AZ100=2,G100,0)</f>
        <v>0</v>
      </c>
      <c r="BC100" s="261">
        <f>IF(AZ100=3,G100,0)</f>
        <v>0</v>
      </c>
      <c r="BD100" s="261">
        <f>IF(AZ100=4,G100,0)</f>
        <v>0</v>
      </c>
      <c r="BE100" s="261">
        <f>IF(AZ100=5,G100,0)</f>
        <v>0</v>
      </c>
      <c r="CA100" s="292">
        <v>3</v>
      </c>
      <c r="CB100" s="292">
        <v>1</v>
      </c>
    </row>
    <row r="101" spans="1:80">
      <c r="A101" s="301"/>
      <c r="B101" s="308"/>
      <c r="C101" s="309" t="s">
        <v>306</v>
      </c>
      <c r="D101" s="310"/>
      <c r="E101" s="311">
        <v>0.13200000000000001</v>
      </c>
      <c r="F101" s="312"/>
      <c r="G101" s="313"/>
      <c r="H101" s="314"/>
      <c r="I101" s="306"/>
      <c r="J101" s="315"/>
      <c r="K101" s="306"/>
      <c r="M101" s="307" t="s">
        <v>306</v>
      </c>
      <c r="O101" s="292"/>
    </row>
    <row r="102" spans="1:80">
      <c r="A102" s="293">
        <v>41</v>
      </c>
      <c r="B102" s="294" t="s">
        <v>307</v>
      </c>
      <c r="C102" s="295" t="s">
        <v>308</v>
      </c>
      <c r="D102" s="296" t="s">
        <v>109</v>
      </c>
      <c r="E102" s="297">
        <v>0.6</v>
      </c>
      <c r="F102" s="297">
        <v>0</v>
      </c>
      <c r="G102" s="298">
        <f>E102*F102</f>
        <v>0</v>
      </c>
      <c r="H102" s="299">
        <v>1.67</v>
      </c>
      <c r="I102" s="300">
        <f>E102*H102</f>
        <v>1.002</v>
      </c>
      <c r="J102" s="299"/>
      <c r="K102" s="300">
        <f>E102*J102</f>
        <v>0</v>
      </c>
      <c r="O102" s="292">
        <v>2</v>
      </c>
      <c r="AA102" s="261">
        <v>3</v>
      </c>
      <c r="AB102" s="261">
        <v>1</v>
      </c>
      <c r="AC102" s="261">
        <v>10364200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3</v>
      </c>
      <c r="CB102" s="292">
        <v>1</v>
      </c>
    </row>
    <row r="103" spans="1:80">
      <c r="A103" s="301"/>
      <c r="B103" s="308"/>
      <c r="C103" s="309" t="s">
        <v>309</v>
      </c>
      <c r="D103" s="310"/>
      <c r="E103" s="311">
        <v>0.6</v>
      </c>
      <c r="F103" s="312"/>
      <c r="G103" s="313"/>
      <c r="H103" s="314"/>
      <c r="I103" s="306"/>
      <c r="J103" s="315"/>
      <c r="K103" s="306"/>
      <c r="M103" s="307" t="s">
        <v>309</v>
      </c>
      <c r="O103" s="292"/>
    </row>
    <row r="104" spans="1:80">
      <c r="A104" s="293">
        <v>42</v>
      </c>
      <c r="B104" s="294" t="s">
        <v>310</v>
      </c>
      <c r="C104" s="295" t="s">
        <v>311</v>
      </c>
      <c r="D104" s="296" t="s">
        <v>109</v>
      </c>
      <c r="E104" s="297">
        <v>0.22</v>
      </c>
      <c r="F104" s="297">
        <v>0</v>
      </c>
      <c r="G104" s="298">
        <f>E104*F104</f>
        <v>0</v>
      </c>
      <c r="H104" s="299">
        <v>0</v>
      </c>
      <c r="I104" s="300">
        <f>E104*H104</f>
        <v>0</v>
      </c>
      <c r="J104" s="299"/>
      <c r="K104" s="300">
        <f>E104*J104</f>
        <v>0</v>
      </c>
      <c r="O104" s="292">
        <v>2</v>
      </c>
      <c r="AA104" s="261">
        <v>3</v>
      </c>
      <c r="AB104" s="261">
        <v>1</v>
      </c>
      <c r="AC104" s="261">
        <v>10371500</v>
      </c>
      <c r="AZ104" s="261">
        <v>1</v>
      </c>
      <c r="BA104" s="261">
        <f>IF(AZ104=1,G104,0)</f>
        <v>0</v>
      </c>
      <c r="BB104" s="261">
        <f>IF(AZ104=2,G104,0)</f>
        <v>0</v>
      </c>
      <c r="BC104" s="261">
        <f>IF(AZ104=3,G104,0)</f>
        <v>0</v>
      </c>
      <c r="BD104" s="261">
        <f>IF(AZ104=4,G104,0)</f>
        <v>0</v>
      </c>
      <c r="BE104" s="261">
        <f>IF(AZ104=5,G104,0)</f>
        <v>0</v>
      </c>
      <c r="CA104" s="292">
        <v>3</v>
      </c>
      <c r="CB104" s="292">
        <v>1</v>
      </c>
    </row>
    <row r="105" spans="1:80">
      <c r="A105" s="301"/>
      <c r="B105" s="308"/>
      <c r="C105" s="309" t="s">
        <v>312</v>
      </c>
      <c r="D105" s="310"/>
      <c r="E105" s="311">
        <v>0.22</v>
      </c>
      <c r="F105" s="312"/>
      <c r="G105" s="313"/>
      <c r="H105" s="314"/>
      <c r="I105" s="306"/>
      <c r="J105" s="315"/>
      <c r="K105" s="306"/>
      <c r="M105" s="307" t="s">
        <v>312</v>
      </c>
      <c r="O105" s="292"/>
    </row>
    <row r="106" spans="1:80">
      <c r="A106" s="316"/>
      <c r="B106" s="317" t="s">
        <v>99</v>
      </c>
      <c r="C106" s="318" t="s">
        <v>280</v>
      </c>
      <c r="D106" s="319"/>
      <c r="E106" s="320"/>
      <c r="F106" s="321"/>
      <c r="G106" s="322">
        <f>SUM(G84:G105)</f>
        <v>0</v>
      </c>
      <c r="H106" s="323"/>
      <c r="I106" s="324">
        <f>SUM(I84:I105)</f>
        <v>1.0396000000000001</v>
      </c>
      <c r="J106" s="323"/>
      <c r="K106" s="324">
        <f>SUM(K84:K105)</f>
        <v>0</v>
      </c>
      <c r="O106" s="292">
        <v>4</v>
      </c>
      <c r="BA106" s="325">
        <f>SUM(BA84:BA105)</f>
        <v>0</v>
      </c>
      <c r="BB106" s="325">
        <f>SUM(BB84:BB105)</f>
        <v>0</v>
      </c>
      <c r="BC106" s="325">
        <f>SUM(BC84:BC105)</f>
        <v>0</v>
      </c>
      <c r="BD106" s="325">
        <f>SUM(BD84:BD105)</f>
        <v>0</v>
      </c>
      <c r="BE106" s="325">
        <f>SUM(BE84:BE105)</f>
        <v>0</v>
      </c>
    </row>
    <row r="107" spans="1:80">
      <c r="A107" s="282" t="s">
        <v>97</v>
      </c>
      <c r="B107" s="283" t="s">
        <v>313</v>
      </c>
      <c r="C107" s="284" t="s">
        <v>314</v>
      </c>
      <c r="D107" s="285"/>
      <c r="E107" s="286"/>
      <c r="F107" s="286"/>
      <c r="G107" s="287"/>
      <c r="H107" s="288"/>
      <c r="I107" s="289"/>
      <c r="J107" s="290"/>
      <c r="K107" s="291"/>
      <c r="O107" s="292">
        <v>1</v>
      </c>
    </row>
    <row r="108" spans="1:80">
      <c r="A108" s="293">
        <v>43</v>
      </c>
      <c r="B108" s="294" t="s">
        <v>316</v>
      </c>
      <c r="C108" s="295" t="s">
        <v>317</v>
      </c>
      <c r="D108" s="296" t="s">
        <v>109</v>
      </c>
      <c r="E108" s="297">
        <v>52.1</v>
      </c>
      <c r="F108" s="297">
        <v>0</v>
      </c>
      <c r="G108" s="298">
        <f>E108*F108</f>
        <v>0</v>
      </c>
      <c r="H108" s="299">
        <v>0</v>
      </c>
      <c r="I108" s="300">
        <f>E108*H108</f>
        <v>0</v>
      </c>
      <c r="J108" s="299">
        <v>0</v>
      </c>
      <c r="K108" s="300">
        <f>E108*J108</f>
        <v>0</v>
      </c>
      <c r="O108" s="292">
        <v>2</v>
      </c>
      <c r="AA108" s="261">
        <v>1</v>
      </c>
      <c r="AB108" s="261">
        <v>1</v>
      </c>
      <c r="AC108" s="261">
        <v>1</v>
      </c>
      <c r="AZ108" s="261">
        <v>1</v>
      </c>
      <c r="BA108" s="261">
        <f>IF(AZ108=1,G108,0)</f>
        <v>0</v>
      </c>
      <c r="BB108" s="261">
        <f>IF(AZ108=2,G108,0)</f>
        <v>0</v>
      </c>
      <c r="BC108" s="261">
        <f>IF(AZ108=3,G108,0)</f>
        <v>0</v>
      </c>
      <c r="BD108" s="261">
        <f>IF(AZ108=4,G108,0)</f>
        <v>0</v>
      </c>
      <c r="BE108" s="261">
        <f>IF(AZ108=5,G108,0)</f>
        <v>0</v>
      </c>
      <c r="CA108" s="292">
        <v>1</v>
      </c>
      <c r="CB108" s="292">
        <v>1</v>
      </c>
    </row>
    <row r="109" spans="1:80">
      <c r="A109" s="301"/>
      <c r="B109" s="308"/>
      <c r="C109" s="309" t="s">
        <v>252</v>
      </c>
      <c r="D109" s="310"/>
      <c r="E109" s="311">
        <v>51.3</v>
      </c>
      <c r="F109" s="312"/>
      <c r="G109" s="313"/>
      <c r="H109" s="314"/>
      <c r="I109" s="306"/>
      <c r="J109" s="315"/>
      <c r="K109" s="306"/>
      <c r="M109" s="307" t="s">
        <v>252</v>
      </c>
      <c r="O109" s="292"/>
    </row>
    <row r="110" spans="1:80">
      <c r="A110" s="301"/>
      <c r="B110" s="308"/>
      <c r="C110" s="309" t="s">
        <v>263</v>
      </c>
      <c r="D110" s="310"/>
      <c r="E110" s="311">
        <v>0.8</v>
      </c>
      <c r="F110" s="312"/>
      <c r="G110" s="313"/>
      <c r="H110" s="314"/>
      <c r="I110" s="306"/>
      <c r="J110" s="315"/>
      <c r="K110" s="306"/>
      <c r="M110" s="307" t="s">
        <v>263</v>
      </c>
      <c r="O110" s="292"/>
    </row>
    <row r="111" spans="1:80">
      <c r="A111" s="293">
        <v>44</v>
      </c>
      <c r="B111" s="294" t="s">
        <v>318</v>
      </c>
      <c r="C111" s="295" t="s">
        <v>319</v>
      </c>
      <c r="D111" s="296" t="s">
        <v>109</v>
      </c>
      <c r="E111" s="297">
        <v>5.7</v>
      </c>
      <c r="F111" s="297">
        <v>0</v>
      </c>
      <c r="G111" s="298">
        <f>E111*F111</f>
        <v>0</v>
      </c>
      <c r="H111" s="299">
        <v>0</v>
      </c>
      <c r="I111" s="300">
        <f>E111*H111</f>
        <v>0</v>
      </c>
      <c r="J111" s="299">
        <v>0</v>
      </c>
      <c r="K111" s="300">
        <f>E111*J111</f>
        <v>0</v>
      </c>
      <c r="O111" s="292">
        <v>2</v>
      </c>
      <c r="AA111" s="261">
        <v>1</v>
      </c>
      <c r="AB111" s="261">
        <v>1</v>
      </c>
      <c r="AC111" s="261">
        <v>1</v>
      </c>
      <c r="AZ111" s="261">
        <v>1</v>
      </c>
      <c r="BA111" s="261">
        <f>IF(AZ111=1,G111,0)</f>
        <v>0</v>
      </c>
      <c r="BB111" s="261">
        <f>IF(AZ111=2,G111,0)</f>
        <v>0</v>
      </c>
      <c r="BC111" s="261">
        <f>IF(AZ111=3,G111,0)</f>
        <v>0</v>
      </c>
      <c r="BD111" s="261">
        <f>IF(AZ111=4,G111,0)</f>
        <v>0</v>
      </c>
      <c r="BE111" s="261">
        <f>IF(AZ111=5,G111,0)</f>
        <v>0</v>
      </c>
      <c r="CA111" s="292">
        <v>1</v>
      </c>
      <c r="CB111" s="292">
        <v>1</v>
      </c>
    </row>
    <row r="112" spans="1:80">
      <c r="A112" s="301"/>
      <c r="B112" s="308"/>
      <c r="C112" s="309" t="s">
        <v>220</v>
      </c>
      <c r="D112" s="310"/>
      <c r="E112" s="311">
        <v>5.7</v>
      </c>
      <c r="F112" s="312"/>
      <c r="G112" s="313"/>
      <c r="H112" s="314"/>
      <c r="I112" s="306"/>
      <c r="J112" s="315"/>
      <c r="K112" s="306"/>
      <c r="M112" s="307" t="s">
        <v>220</v>
      </c>
      <c r="O112" s="292"/>
    </row>
    <row r="113" spans="1:80">
      <c r="A113" s="316"/>
      <c r="B113" s="317" t="s">
        <v>99</v>
      </c>
      <c r="C113" s="318" t="s">
        <v>315</v>
      </c>
      <c r="D113" s="319"/>
      <c r="E113" s="320"/>
      <c r="F113" s="321"/>
      <c r="G113" s="322">
        <f>SUM(G107:G112)</f>
        <v>0</v>
      </c>
      <c r="H113" s="323"/>
      <c r="I113" s="324">
        <f>SUM(I107:I112)</f>
        <v>0</v>
      </c>
      <c r="J113" s="323"/>
      <c r="K113" s="324">
        <f>SUM(K107:K112)</f>
        <v>0</v>
      </c>
      <c r="O113" s="292">
        <v>4</v>
      </c>
      <c r="BA113" s="325">
        <f>SUM(BA107:BA112)</f>
        <v>0</v>
      </c>
      <c r="BB113" s="325">
        <f>SUM(BB107:BB112)</f>
        <v>0</v>
      </c>
      <c r="BC113" s="325">
        <f>SUM(BC107:BC112)</f>
        <v>0</v>
      </c>
      <c r="BD113" s="325">
        <f>SUM(BD107:BD112)</f>
        <v>0</v>
      </c>
      <c r="BE113" s="325">
        <f>SUM(BE107:BE112)</f>
        <v>0</v>
      </c>
    </row>
    <row r="114" spans="1:80">
      <c r="A114" s="282" t="s">
        <v>97</v>
      </c>
      <c r="B114" s="283" t="s">
        <v>320</v>
      </c>
      <c r="C114" s="284" t="s">
        <v>321</v>
      </c>
      <c r="D114" s="285"/>
      <c r="E114" s="286"/>
      <c r="F114" s="286"/>
      <c r="G114" s="287"/>
      <c r="H114" s="288"/>
      <c r="I114" s="289"/>
      <c r="J114" s="290"/>
      <c r="K114" s="291"/>
      <c r="O114" s="292">
        <v>1</v>
      </c>
    </row>
    <row r="115" spans="1:80" ht="22.5">
      <c r="A115" s="293">
        <v>45</v>
      </c>
      <c r="B115" s="294" t="s">
        <v>323</v>
      </c>
      <c r="C115" s="295" t="s">
        <v>324</v>
      </c>
      <c r="D115" s="296" t="s">
        <v>171</v>
      </c>
      <c r="E115" s="297">
        <v>20</v>
      </c>
      <c r="F115" s="297">
        <v>0</v>
      </c>
      <c r="G115" s="298">
        <f>E115*F115</f>
        <v>0</v>
      </c>
      <c r="H115" s="299">
        <v>0</v>
      </c>
      <c r="I115" s="300">
        <f>E115*H115</f>
        <v>0</v>
      </c>
      <c r="J115" s="299">
        <v>0</v>
      </c>
      <c r="K115" s="300">
        <f>E115*J115</f>
        <v>0</v>
      </c>
      <c r="O115" s="292">
        <v>2</v>
      </c>
      <c r="AA115" s="261">
        <v>1</v>
      </c>
      <c r="AB115" s="261">
        <v>1</v>
      </c>
      <c r="AC115" s="261">
        <v>1</v>
      </c>
      <c r="AZ115" s="261">
        <v>1</v>
      </c>
      <c r="BA115" s="261">
        <f>IF(AZ115=1,G115,0)</f>
        <v>0</v>
      </c>
      <c r="BB115" s="261">
        <f>IF(AZ115=2,G115,0)</f>
        <v>0</v>
      </c>
      <c r="BC115" s="261">
        <f>IF(AZ115=3,G115,0)</f>
        <v>0</v>
      </c>
      <c r="BD115" s="261">
        <f>IF(AZ115=4,G115,0)</f>
        <v>0</v>
      </c>
      <c r="BE115" s="261">
        <f>IF(AZ115=5,G115,0)</f>
        <v>0</v>
      </c>
      <c r="CA115" s="292">
        <v>1</v>
      </c>
      <c r="CB115" s="292">
        <v>1</v>
      </c>
    </row>
    <row r="116" spans="1:80">
      <c r="A116" s="316"/>
      <c r="B116" s="317" t="s">
        <v>99</v>
      </c>
      <c r="C116" s="318" t="s">
        <v>322</v>
      </c>
      <c r="D116" s="319"/>
      <c r="E116" s="320"/>
      <c r="F116" s="321"/>
      <c r="G116" s="322">
        <f>SUM(G114:G115)</f>
        <v>0</v>
      </c>
      <c r="H116" s="323"/>
      <c r="I116" s="324">
        <f>SUM(I114:I115)</f>
        <v>0</v>
      </c>
      <c r="J116" s="323"/>
      <c r="K116" s="324">
        <f>SUM(K114:K115)</f>
        <v>0</v>
      </c>
      <c r="O116" s="292">
        <v>4</v>
      </c>
      <c r="BA116" s="325">
        <f>SUM(BA114:BA115)</f>
        <v>0</v>
      </c>
      <c r="BB116" s="325">
        <f>SUM(BB114:BB115)</f>
        <v>0</v>
      </c>
      <c r="BC116" s="325">
        <f>SUM(BC114:BC115)</f>
        <v>0</v>
      </c>
      <c r="BD116" s="325">
        <f>SUM(BD114:BD115)</f>
        <v>0</v>
      </c>
      <c r="BE116" s="325">
        <f>SUM(BE114:BE115)</f>
        <v>0</v>
      </c>
    </row>
    <row r="117" spans="1:80">
      <c r="A117" s="282" t="s">
        <v>97</v>
      </c>
      <c r="B117" s="283" t="s">
        <v>325</v>
      </c>
      <c r="C117" s="284" t="s">
        <v>326</v>
      </c>
      <c r="D117" s="285"/>
      <c r="E117" s="286"/>
      <c r="F117" s="286"/>
      <c r="G117" s="287"/>
      <c r="H117" s="288"/>
      <c r="I117" s="289"/>
      <c r="J117" s="290"/>
      <c r="K117" s="291"/>
      <c r="O117" s="292">
        <v>1</v>
      </c>
    </row>
    <row r="118" spans="1:80">
      <c r="A118" s="293">
        <v>46</v>
      </c>
      <c r="B118" s="294" t="s">
        <v>328</v>
      </c>
      <c r="C118" s="295" t="s">
        <v>329</v>
      </c>
      <c r="D118" s="296" t="s">
        <v>109</v>
      </c>
      <c r="E118" s="297">
        <v>2.2799999999999998</v>
      </c>
      <c r="F118" s="297">
        <v>0</v>
      </c>
      <c r="G118" s="298">
        <f>E118*F118</f>
        <v>0</v>
      </c>
      <c r="H118" s="299">
        <v>2.16</v>
      </c>
      <c r="I118" s="300">
        <f>E118*H118</f>
        <v>4.9248000000000003</v>
      </c>
      <c r="J118" s="299">
        <v>0</v>
      </c>
      <c r="K118" s="300">
        <f>E118*J118</f>
        <v>0</v>
      </c>
      <c r="O118" s="292">
        <v>2</v>
      </c>
      <c r="AA118" s="261">
        <v>1</v>
      </c>
      <c r="AB118" s="261">
        <v>1</v>
      </c>
      <c r="AC118" s="261">
        <v>1</v>
      </c>
      <c r="AZ118" s="261">
        <v>1</v>
      </c>
      <c r="BA118" s="261">
        <f>IF(AZ118=1,G118,0)</f>
        <v>0</v>
      </c>
      <c r="BB118" s="261">
        <f>IF(AZ118=2,G118,0)</f>
        <v>0</v>
      </c>
      <c r="BC118" s="261">
        <f>IF(AZ118=3,G118,0)</f>
        <v>0</v>
      </c>
      <c r="BD118" s="261">
        <f>IF(AZ118=4,G118,0)</f>
        <v>0</v>
      </c>
      <c r="BE118" s="261">
        <f>IF(AZ118=5,G118,0)</f>
        <v>0</v>
      </c>
      <c r="CA118" s="292">
        <v>1</v>
      </c>
      <c r="CB118" s="292">
        <v>1</v>
      </c>
    </row>
    <row r="119" spans="1:80">
      <c r="A119" s="301"/>
      <c r="B119" s="308"/>
      <c r="C119" s="309" t="s">
        <v>330</v>
      </c>
      <c r="D119" s="310"/>
      <c r="E119" s="311">
        <v>2.2799999999999998</v>
      </c>
      <c r="F119" s="312"/>
      <c r="G119" s="313"/>
      <c r="H119" s="314"/>
      <c r="I119" s="306"/>
      <c r="J119" s="315"/>
      <c r="K119" s="306"/>
      <c r="M119" s="307" t="s">
        <v>330</v>
      </c>
      <c r="O119" s="292"/>
    </row>
    <row r="120" spans="1:80">
      <c r="A120" s="293">
        <v>47</v>
      </c>
      <c r="B120" s="294" t="s">
        <v>328</v>
      </c>
      <c r="C120" s="295" t="s">
        <v>329</v>
      </c>
      <c r="D120" s="296" t="s">
        <v>109</v>
      </c>
      <c r="E120" s="297">
        <v>2.02</v>
      </c>
      <c r="F120" s="297">
        <v>0</v>
      </c>
      <c r="G120" s="298">
        <f>E120*F120</f>
        <v>0</v>
      </c>
      <c r="H120" s="299">
        <v>2.16</v>
      </c>
      <c r="I120" s="300">
        <f>E120*H120</f>
        <v>4.3632</v>
      </c>
      <c r="J120" s="299">
        <v>0</v>
      </c>
      <c r="K120" s="300">
        <f>E120*J120</f>
        <v>0</v>
      </c>
      <c r="O120" s="292">
        <v>2</v>
      </c>
      <c r="AA120" s="261">
        <v>1</v>
      </c>
      <c r="AB120" s="261">
        <v>1</v>
      </c>
      <c r="AC120" s="261">
        <v>1</v>
      </c>
      <c r="AZ120" s="261">
        <v>1</v>
      </c>
      <c r="BA120" s="261">
        <f>IF(AZ120=1,G120,0)</f>
        <v>0</v>
      </c>
      <c r="BB120" s="261">
        <f>IF(AZ120=2,G120,0)</f>
        <v>0</v>
      </c>
      <c r="BC120" s="261">
        <f>IF(AZ120=3,G120,0)</f>
        <v>0</v>
      </c>
      <c r="BD120" s="261">
        <f>IF(AZ120=4,G120,0)</f>
        <v>0</v>
      </c>
      <c r="BE120" s="261">
        <f>IF(AZ120=5,G120,0)</f>
        <v>0</v>
      </c>
      <c r="CA120" s="292">
        <v>1</v>
      </c>
      <c r="CB120" s="292">
        <v>1</v>
      </c>
    </row>
    <row r="121" spans="1:80">
      <c r="A121" s="301"/>
      <c r="B121" s="302"/>
      <c r="C121" s="303" t="s">
        <v>331</v>
      </c>
      <c r="D121" s="304"/>
      <c r="E121" s="304"/>
      <c r="F121" s="304"/>
      <c r="G121" s="305"/>
      <c r="I121" s="306"/>
      <c r="K121" s="306"/>
      <c r="L121" s="307" t="s">
        <v>331</v>
      </c>
      <c r="O121" s="292">
        <v>3</v>
      </c>
    </row>
    <row r="122" spans="1:80">
      <c r="A122" s="301"/>
      <c r="B122" s="308"/>
      <c r="C122" s="309" t="s">
        <v>332</v>
      </c>
      <c r="D122" s="310"/>
      <c r="E122" s="311">
        <v>2.02</v>
      </c>
      <c r="F122" s="312"/>
      <c r="G122" s="313"/>
      <c r="H122" s="314"/>
      <c r="I122" s="306"/>
      <c r="J122" s="315"/>
      <c r="K122" s="306"/>
      <c r="M122" s="307" t="s">
        <v>332</v>
      </c>
      <c r="O122" s="292"/>
    </row>
    <row r="123" spans="1:80">
      <c r="A123" s="293">
        <v>48</v>
      </c>
      <c r="B123" s="294" t="s">
        <v>333</v>
      </c>
      <c r="C123" s="295" t="s">
        <v>334</v>
      </c>
      <c r="D123" s="296" t="s">
        <v>109</v>
      </c>
      <c r="E123" s="297">
        <v>2.02</v>
      </c>
      <c r="F123" s="297">
        <v>0</v>
      </c>
      <c r="G123" s="298">
        <f>E123*F123</f>
        <v>0</v>
      </c>
      <c r="H123" s="299">
        <v>2.5249999999999999</v>
      </c>
      <c r="I123" s="300">
        <f>E123*H123</f>
        <v>5.1005000000000003</v>
      </c>
      <c r="J123" s="299">
        <v>0</v>
      </c>
      <c r="K123" s="300">
        <f>E123*J123</f>
        <v>0</v>
      </c>
      <c r="O123" s="292">
        <v>2</v>
      </c>
      <c r="AA123" s="261">
        <v>1</v>
      </c>
      <c r="AB123" s="261">
        <v>1</v>
      </c>
      <c r="AC123" s="261">
        <v>1</v>
      </c>
      <c r="AZ123" s="261">
        <v>1</v>
      </c>
      <c r="BA123" s="261">
        <f>IF(AZ123=1,G123,0)</f>
        <v>0</v>
      </c>
      <c r="BB123" s="261">
        <f>IF(AZ123=2,G123,0)</f>
        <v>0</v>
      </c>
      <c r="BC123" s="261">
        <f>IF(AZ123=3,G123,0)</f>
        <v>0</v>
      </c>
      <c r="BD123" s="261">
        <f>IF(AZ123=4,G123,0)</f>
        <v>0</v>
      </c>
      <c r="BE123" s="261">
        <f>IF(AZ123=5,G123,0)</f>
        <v>0</v>
      </c>
      <c r="CA123" s="292">
        <v>1</v>
      </c>
      <c r="CB123" s="292">
        <v>1</v>
      </c>
    </row>
    <row r="124" spans="1:80">
      <c r="A124" s="301"/>
      <c r="B124" s="302"/>
      <c r="C124" s="303" t="s">
        <v>335</v>
      </c>
      <c r="D124" s="304"/>
      <c r="E124" s="304"/>
      <c r="F124" s="304"/>
      <c r="G124" s="305"/>
      <c r="I124" s="306"/>
      <c r="K124" s="306"/>
      <c r="L124" s="307" t="s">
        <v>335</v>
      </c>
      <c r="O124" s="292">
        <v>3</v>
      </c>
    </row>
    <row r="125" spans="1:80">
      <c r="A125" s="301"/>
      <c r="B125" s="308"/>
      <c r="C125" s="309" t="s">
        <v>336</v>
      </c>
      <c r="D125" s="310"/>
      <c r="E125" s="311">
        <v>2.02</v>
      </c>
      <c r="F125" s="312"/>
      <c r="G125" s="313"/>
      <c r="H125" s="314"/>
      <c r="I125" s="306"/>
      <c r="J125" s="315"/>
      <c r="K125" s="306"/>
      <c r="M125" s="307" t="s">
        <v>336</v>
      </c>
      <c r="O125" s="292"/>
    </row>
    <row r="126" spans="1:80" ht="22.5">
      <c r="A126" s="293">
        <v>49</v>
      </c>
      <c r="B126" s="294" t="s">
        <v>337</v>
      </c>
      <c r="C126" s="295" t="s">
        <v>338</v>
      </c>
      <c r="D126" s="296" t="s">
        <v>98</v>
      </c>
      <c r="E126" s="297">
        <v>3</v>
      </c>
      <c r="F126" s="297">
        <v>0</v>
      </c>
      <c r="G126" s="298">
        <f>E126*F126</f>
        <v>0</v>
      </c>
      <c r="H126" s="299">
        <v>7</v>
      </c>
      <c r="I126" s="300">
        <f>E126*H126</f>
        <v>21</v>
      </c>
      <c r="J126" s="299">
        <v>0</v>
      </c>
      <c r="K126" s="300">
        <f>E126*J126</f>
        <v>0</v>
      </c>
      <c r="O126" s="292">
        <v>2</v>
      </c>
      <c r="AA126" s="261">
        <v>1</v>
      </c>
      <c r="AB126" s="261">
        <v>1</v>
      </c>
      <c r="AC126" s="261">
        <v>1</v>
      </c>
      <c r="AZ126" s="261">
        <v>1</v>
      </c>
      <c r="BA126" s="261">
        <f>IF(AZ126=1,G126,0)</f>
        <v>0</v>
      </c>
      <c r="BB126" s="261">
        <f>IF(AZ126=2,G126,0)</f>
        <v>0</v>
      </c>
      <c r="BC126" s="261">
        <f>IF(AZ126=3,G126,0)</f>
        <v>0</v>
      </c>
      <c r="BD126" s="261">
        <f>IF(AZ126=4,G126,0)</f>
        <v>0</v>
      </c>
      <c r="BE126" s="261">
        <f>IF(AZ126=5,G126,0)</f>
        <v>0</v>
      </c>
      <c r="CA126" s="292">
        <v>1</v>
      </c>
      <c r="CB126" s="292">
        <v>1</v>
      </c>
    </row>
    <row r="127" spans="1:80" ht="22.5">
      <c r="A127" s="293">
        <v>50</v>
      </c>
      <c r="B127" s="294" t="s">
        <v>339</v>
      </c>
      <c r="C127" s="295" t="s">
        <v>340</v>
      </c>
      <c r="D127" s="296" t="s">
        <v>272</v>
      </c>
      <c r="E127" s="297">
        <v>0.1512</v>
      </c>
      <c r="F127" s="297">
        <v>0</v>
      </c>
      <c r="G127" s="298">
        <f>E127*F127</f>
        <v>0</v>
      </c>
      <c r="H127" s="299">
        <v>1.05474</v>
      </c>
      <c r="I127" s="300">
        <f>E127*H127</f>
        <v>0.15947668800000001</v>
      </c>
      <c r="J127" s="299">
        <v>0</v>
      </c>
      <c r="K127" s="300">
        <f>E127*J127</f>
        <v>0</v>
      </c>
      <c r="O127" s="292">
        <v>2</v>
      </c>
      <c r="AA127" s="261">
        <v>1</v>
      </c>
      <c r="AB127" s="261">
        <v>1</v>
      </c>
      <c r="AC127" s="261">
        <v>1</v>
      </c>
      <c r="AZ127" s="261">
        <v>1</v>
      </c>
      <c r="BA127" s="261">
        <f>IF(AZ127=1,G127,0)</f>
        <v>0</v>
      </c>
      <c r="BB127" s="261">
        <f>IF(AZ127=2,G127,0)</f>
        <v>0</v>
      </c>
      <c r="BC127" s="261">
        <f>IF(AZ127=3,G127,0)</f>
        <v>0</v>
      </c>
      <c r="BD127" s="261">
        <f>IF(AZ127=4,G127,0)</f>
        <v>0</v>
      </c>
      <c r="BE127" s="261">
        <f>IF(AZ127=5,G127,0)</f>
        <v>0</v>
      </c>
      <c r="CA127" s="292">
        <v>1</v>
      </c>
      <c r="CB127" s="292">
        <v>1</v>
      </c>
    </row>
    <row r="128" spans="1:80">
      <c r="A128" s="301"/>
      <c r="B128" s="302"/>
      <c r="C128" s="303" t="s">
        <v>341</v>
      </c>
      <c r="D128" s="304"/>
      <c r="E128" s="304"/>
      <c r="F128" s="304"/>
      <c r="G128" s="305"/>
      <c r="I128" s="306"/>
      <c r="K128" s="306"/>
      <c r="L128" s="307" t="s">
        <v>341</v>
      </c>
      <c r="O128" s="292">
        <v>3</v>
      </c>
    </row>
    <row r="129" spans="1:80">
      <c r="A129" s="301"/>
      <c r="B129" s="308"/>
      <c r="C129" s="309" t="s">
        <v>342</v>
      </c>
      <c r="D129" s="310"/>
      <c r="E129" s="311">
        <v>0.1512</v>
      </c>
      <c r="F129" s="312"/>
      <c r="G129" s="313"/>
      <c r="H129" s="314"/>
      <c r="I129" s="306"/>
      <c r="J129" s="315"/>
      <c r="K129" s="306"/>
      <c r="M129" s="307" t="s">
        <v>342</v>
      </c>
      <c r="O129" s="292"/>
    </row>
    <row r="130" spans="1:80">
      <c r="A130" s="316"/>
      <c r="B130" s="317" t="s">
        <v>99</v>
      </c>
      <c r="C130" s="318" t="s">
        <v>327</v>
      </c>
      <c r="D130" s="319"/>
      <c r="E130" s="320"/>
      <c r="F130" s="321"/>
      <c r="G130" s="322">
        <f>SUM(G117:G129)</f>
        <v>0</v>
      </c>
      <c r="H130" s="323"/>
      <c r="I130" s="324">
        <f>SUM(I117:I129)</f>
        <v>35.547976687999999</v>
      </c>
      <c r="J130" s="323"/>
      <c r="K130" s="324">
        <f>SUM(K117:K129)</f>
        <v>0</v>
      </c>
      <c r="O130" s="292">
        <v>4</v>
      </c>
      <c r="BA130" s="325">
        <f>SUM(BA117:BA129)</f>
        <v>0</v>
      </c>
      <c r="BB130" s="325">
        <f>SUM(BB117:BB129)</f>
        <v>0</v>
      </c>
      <c r="BC130" s="325">
        <f>SUM(BC117:BC129)</f>
        <v>0</v>
      </c>
      <c r="BD130" s="325">
        <f>SUM(BD117:BD129)</f>
        <v>0</v>
      </c>
      <c r="BE130" s="325">
        <f>SUM(BE117:BE129)</f>
        <v>0</v>
      </c>
    </row>
    <row r="131" spans="1:80">
      <c r="A131" s="282" t="s">
        <v>97</v>
      </c>
      <c r="B131" s="283" t="s">
        <v>343</v>
      </c>
      <c r="C131" s="284" t="s">
        <v>344</v>
      </c>
      <c r="D131" s="285"/>
      <c r="E131" s="286"/>
      <c r="F131" s="286"/>
      <c r="G131" s="287"/>
      <c r="H131" s="288"/>
      <c r="I131" s="289"/>
      <c r="J131" s="290"/>
      <c r="K131" s="291"/>
      <c r="O131" s="292">
        <v>1</v>
      </c>
    </row>
    <row r="132" spans="1:80">
      <c r="A132" s="293">
        <v>51</v>
      </c>
      <c r="B132" s="294" t="s">
        <v>346</v>
      </c>
      <c r="C132" s="295" t="s">
        <v>347</v>
      </c>
      <c r="D132" s="296" t="s">
        <v>186</v>
      </c>
      <c r="E132" s="297">
        <v>8.6</v>
      </c>
      <c r="F132" s="297">
        <v>0</v>
      </c>
      <c r="G132" s="298">
        <f>E132*F132</f>
        <v>0</v>
      </c>
      <c r="H132" s="299">
        <v>9.7999999999999997E-4</v>
      </c>
      <c r="I132" s="300">
        <f>E132*H132</f>
        <v>8.4279999999999997E-3</v>
      </c>
      <c r="J132" s="299">
        <v>0</v>
      </c>
      <c r="K132" s="300">
        <f>E132*J132</f>
        <v>0</v>
      </c>
      <c r="O132" s="292">
        <v>2</v>
      </c>
      <c r="AA132" s="261">
        <v>1</v>
      </c>
      <c r="AB132" s="261">
        <v>1</v>
      </c>
      <c r="AC132" s="261">
        <v>1</v>
      </c>
      <c r="AZ132" s="261">
        <v>1</v>
      </c>
      <c r="BA132" s="261">
        <f>IF(AZ132=1,G132,0)</f>
        <v>0</v>
      </c>
      <c r="BB132" s="261">
        <f>IF(AZ132=2,G132,0)</f>
        <v>0</v>
      </c>
      <c r="BC132" s="261">
        <f>IF(AZ132=3,G132,0)</f>
        <v>0</v>
      </c>
      <c r="BD132" s="261">
        <f>IF(AZ132=4,G132,0)</f>
        <v>0</v>
      </c>
      <c r="BE132" s="261">
        <f>IF(AZ132=5,G132,0)</f>
        <v>0</v>
      </c>
      <c r="CA132" s="292">
        <v>1</v>
      </c>
      <c r="CB132" s="292">
        <v>1</v>
      </c>
    </row>
    <row r="133" spans="1:80">
      <c r="A133" s="301"/>
      <c r="B133" s="308"/>
      <c r="C133" s="309" t="s">
        <v>348</v>
      </c>
      <c r="D133" s="310"/>
      <c r="E133" s="311">
        <v>8.6</v>
      </c>
      <c r="F133" s="312"/>
      <c r="G133" s="313"/>
      <c r="H133" s="314"/>
      <c r="I133" s="306"/>
      <c r="J133" s="315"/>
      <c r="K133" s="306"/>
      <c r="M133" s="307" t="s">
        <v>348</v>
      </c>
      <c r="O133" s="292"/>
    </row>
    <row r="134" spans="1:80">
      <c r="A134" s="316"/>
      <c r="B134" s="317" t="s">
        <v>99</v>
      </c>
      <c r="C134" s="318" t="s">
        <v>345</v>
      </c>
      <c r="D134" s="319"/>
      <c r="E134" s="320"/>
      <c r="F134" s="321"/>
      <c r="G134" s="322">
        <f>SUM(G131:G133)</f>
        <v>0</v>
      </c>
      <c r="H134" s="323"/>
      <c r="I134" s="324">
        <f>SUM(I131:I133)</f>
        <v>8.4279999999999997E-3</v>
      </c>
      <c r="J134" s="323"/>
      <c r="K134" s="324">
        <f>SUM(K131:K133)</f>
        <v>0</v>
      </c>
      <c r="O134" s="292">
        <v>4</v>
      </c>
      <c r="BA134" s="325">
        <f>SUM(BA131:BA133)</f>
        <v>0</v>
      </c>
      <c r="BB134" s="325">
        <f>SUM(BB131:BB133)</f>
        <v>0</v>
      </c>
      <c r="BC134" s="325">
        <f>SUM(BC131:BC133)</f>
        <v>0</v>
      </c>
      <c r="BD134" s="325">
        <f>SUM(BD131:BD133)</f>
        <v>0</v>
      </c>
      <c r="BE134" s="325">
        <f>SUM(BE131:BE133)</f>
        <v>0</v>
      </c>
    </row>
    <row r="135" spans="1:80">
      <c r="A135" s="282" t="s">
        <v>97</v>
      </c>
      <c r="B135" s="283" t="s">
        <v>349</v>
      </c>
      <c r="C135" s="284" t="s">
        <v>350</v>
      </c>
      <c r="D135" s="285"/>
      <c r="E135" s="286"/>
      <c r="F135" s="286"/>
      <c r="G135" s="287"/>
      <c r="H135" s="288"/>
      <c r="I135" s="289"/>
      <c r="J135" s="290"/>
      <c r="K135" s="291"/>
      <c r="O135" s="292">
        <v>1</v>
      </c>
    </row>
    <row r="136" spans="1:80">
      <c r="A136" s="293">
        <v>52</v>
      </c>
      <c r="B136" s="294" t="s">
        <v>352</v>
      </c>
      <c r="C136" s="295" t="s">
        <v>353</v>
      </c>
      <c r="D136" s="296" t="s">
        <v>171</v>
      </c>
      <c r="E136" s="297">
        <v>5.5</v>
      </c>
      <c r="F136" s="297">
        <v>0</v>
      </c>
      <c r="G136" s="298">
        <f>E136*F136</f>
        <v>0</v>
      </c>
      <c r="H136" s="299">
        <v>0.3528</v>
      </c>
      <c r="I136" s="300">
        <f>E136*H136</f>
        <v>1.9403999999999999</v>
      </c>
      <c r="J136" s="299">
        <v>0</v>
      </c>
      <c r="K136" s="300">
        <f>E136*J136</f>
        <v>0</v>
      </c>
      <c r="O136" s="292">
        <v>2</v>
      </c>
      <c r="AA136" s="261">
        <v>1</v>
      </c>
      <c r="AB136" s="261">
        <v>1</v>
      </c>
      <c r="AC136" s="261">
        <v>1</v>
      </c>
      <c r="AZ136" s="261">
        <v>1</v>
      </c>
      <c r="BA136" s="261">
        <f>IF(AZ136=1,G136,0)</f>
        <v>0</v>
      </c>
      <c r="BB136" s="261">
        <f>IF(AZ136=2,G136,0)</f>
        <v>0</v>
      </c>
      <c r="BC136" s="261">
        <f>IF(AZ136=3,G136,0)</f>
        <v>0</v>
      </c>
      <c r="BD136" s="261">
        <f>IF(AZ136=4,G136,0)</f>
        <v>0</v>
      </c>
      <c r="BE136" s="261">
        <f>IF(AZ136=5,G136,0)</f>
        <v>0</v>
      </c>
      <c r="CA136" s="292">
        <v>1</v>
      </c>
      <c r="CB136" s="292">
        <v>1</v>
      </c>
    </row>
    <row r="137" spans="1:80">
      <c r="A137" s="301"/>
      <c r="B137" s="302"/>
      <c r="C137" s="303" t="s">
        <v>354</v>
      </c>
      <c r="D137" s="304"/>
      <c r="E137" s="304"/>
      <c r="F137" s="304"/>
      <c r="G137" s="305"/>
      <c r="I137" s="306"/>
      <c r="K137" s="306"/>
      <c r="L137" s="307" t="s">
        <v>354</v>
      </c>
      <c r="O137" s="292">
        <v>3</v>
      </c>
    </row>
    <row r="138" spans="1:80">
      <c r="A138" s="301"/>
      <c r="B138" s="308"/>
      <c r="C138" s="309" t="s">
        <v>355</v>
      </c>
      <c r="D138" s="310"/>
      <c r="E138" s="311">
        <v>2.5</v>
      </c>
      <c r="F138" s="312"/>
      <c r="G138" s="313"/>
      <c r="H138" s="314"/>
      <c r="I138" s="306"/>
      <c r="J138" s="315"/>
      <c r="K138" s="306"/>
      <c r="M138" s="307" t="s">
        <v>355</v>
      </c>
      <c r="O138" s="292"/>
    </row>
    <row r="139" spans="1:80">
      <c r="A139" s="301"/>
      <c r="B139" s="308"/>
      <c r="C139" s="309" t="s">
        <v>356</v>
      </c>
      <c r="D139" s="310"/>
      <c r="E139" s="311">
        <v>3</v>
      </c>
      <c r="F139" s="312"/>
      <c r="G139" s="313"/>
      <c r="H139" s="314"/>
      <c r="I139" s="306"/>
      <c r="J139" s="315"/>
      <c r="K139" s="306"/>
      <c r="M139" s="307" t="s">
        <v>356</v>
      </c>
      <c r="O139" s="292"/>
    </row>
    <row r="140" spans="1:80">
      <c r="A140" s="293">
        <v>53</v>
      </c>
      <c r="B140" s="294" t="s">
        <v>357</v>
      </c>
      <c r="C140" s="295" t="s">
        <v>358</v>
      </c>
      <c r="D140" s="296" t="s">
        <v>171</v>
      </c>
      <c r="E140" s="297">
        <v>3</v>
      </c>
      <c r="F140" s="297">
        <v>0</v>
      </c>
      <c r="G140" s="298">
        <f>E140*F140</f>
        <v>0</v>
      </c>
      <c r="H140" s="299">
        <v>0.30651</v>
      </c>
      <c r="I140" s="300">
        <f>E140*H140</f>
        <v>0.91952999999999996</v>
      </c>
      <c r="J140" s="299">
        <v>0</v>
      </c>
      <c r="K140" s="300">
        <f>E140*J140</f>
        <v>0</v>
      </c>
      <c r="O140" s="292">
        <v>2</v>
      </c>
      <c r="AA140" s="261">
        <v>1</v>
      </c>
      <c r="AB140" s="261">
        <v>1</v>
      </c>
      <c r="AC140" s="261">
        <v>1</v>
      </c>
      <c r="AZ140" s="261">
        <v>1</v>
      </c>
      <c r="BA140" s="261">
        <f>IF(AZ140=1,G140,0)</f>
        <v>0</v>
      </c>
      <c r="BB140" s="261">
        <f>IF(AZ140=2,G140,0)</f>
        <v>0</v>
      </c>
      <c r="BC140" s="261">
        <f>IF(AZ140=3,G140,0)</f>
        <v>0</v>
      </c>
      <c r="BD140" s="261">
        <f>IF(AZ140=4,G140,0)</f>
        <v>0</v>
      </c>
      <c r="BE140" s="261">
        <f>IF(AZ140=5,G140,0)</f>
        <v>0</v>
      </c>
      <c r="CA140" s="292">
        <v>1</v>
      </c>
      <c r="CB140" s="292">
        <v>1</v>
      </c>
    </row>
    <row r="141" spans="1:80">
      <c r="A141" s="301"/>
      <c r="B141" s="308"/>
      <c r="C141" s="309" t="s">
        <v>359</v>
      </c>
      <c r="D141" s="310"/>
      <c r="E141" s="311">
        <v>3</v>
      </c>
      <c r="F141" s="312"/>
      <c r="G141" s="313"/>
      <c r="H141" s="314"/>
      <c r="I141" s="306"/>
      <c r="J141" s="315"/>
      <c r="K141" s="306"/>
      <c r="M141" s="307" t="s">
        <v>359</v>
      </c>
      <c r="O141" s="292"/>
    </row>
    <row r="142" spans="1:80">
      <c r="A142" s="293">
        <v>54</v>
      </c>
      <c r="B142" s="294" t="s">
        <v>360</v>
      </c>
      <c r="C142" s="295" t="s">
        <v>361</v>
      </c>
      <c r="D142" s="296" t="s">
        <v>171</v>
      </c>
      <c r="E142" s="297">
        <v>10</v>
      </c>
      <c r="F142" s="297">
        <v>0</v>
      </c>
      <c r="G142" s="298">
        <f>E142*F142</f>
        <v>0</v>
      </c>
      <c r="H142" s="299">
        <v>0.20286000000000001</v>
      </c>
      <c r="I142" s="300">
        <f>E142*H142</f>
        <v>2.0286</v>
      </c>
      <c r="J142" s="299">
        <v>0</v>
      </c>
      <c r="K142" s="300">
        <f>E142*J142</f>
        <v>0</v>
      </c>
      <c r="O142" s="292">
        <v>2</v>
      </c>
      <c r="AA142" s="261">
        <v>1</v>
      </c>
      <c r="AB142" s="261">
        <v>1</v>
      </c>
      <c r="AC142" s="261">
        <v>1</v>
      </c>
      <c r="AZ142" s="261">
        <v>1</v>
      </c>
      <c r="BA142" s="261">
        <f>IF(AZ142=1,G142,0)</f>
        <v>0</v>
      </c>
      <c r="BB142" s="261">
        <f>IF(AZ142=2,G142,0)</f>
        <v>0</v>
      </c>
      <c r="BC142" s="261">
        <f>IF(AZ142=3,G142,0)</f>
        <v>0</v>
      </c>
      <c r="BD142" s="261">
        <f>IF(AZ142=4,G142,0)</f>
        <v>0</v>
      </c>
      <c r="BE142" s="261">
        <f>IF(AZ142=5,G142,0)</f>
        <v>0</v>
      </c>
      <c r="CA142" s="292">
        <v>1</v>
      </c>
      <c r="CB142" s="292">
        <v>1</v>
      </c>
    </row>
    <row r="143" spans="1:80">
      <c r="A143" s="301"/>
      <c r="B143" s="308"/>
      <c r="C143" s="309" t="s">
        <v>362</v>
      </c>
      <c r="D143" s="310"/>
      <c r="E143" s="311">
        <v>7</v>
      </c>
      <c r="F143" s="312"/>
      <c r="G143" s="313"/>
      <c r="H143" s="314"/>
      <c r="I143" s="306"/>
      <c r="J143" s="315"/>
      <c r="K143" s="306"/>
      <c r="M143" s="307" t="s">
        <v>362</v>
      </c>
      <c r="O143" s="292"/>
    </row>
    <row r="144" spans="1:80">
      <c r="A144" s="301"/>
      <c r="B144" s="308"/>
      <c r="C144" s="309" t="s">
        <v>363</v>
      </c>
      <c r="D144" s="310"/>
      <c r="E144" s="311">
        <v>3</v>
      </c>
      <c r="F144" s="312"/>
      <c r="G144" s="313"/>
      <c r="H144" s="314"/>
      <c r="I144" s="306"/>
      <c r="J144" s="315"/>
      <c r="K144" s="306"/>
      <c r="M144" s="307" t="s">
        <v>363</v>
      </c>
      <c r="O144" s="292"/>
    </row>
    <row r="145" spans="1:80">
      <c r="A145" s="316"/>
      <c r="B145" s="317" t="s">
        <v>99</v>
      </c>
      <c r="C145" s="318" t="s">
        <v>351</v>
      </c>
      <c r="D145" s="319"/>
      <c r="E145" s="320"/>
      <c r="F145" s="321"/>
      <c r="G145" s="322">
        <f>SUM(G135:G144)</f>
        <v>0</v>
      </c>
      <c r="H145" s="323"/>
      <c r="I145" s="324">
        <f>SUM(I135:I144)</f>
        <v>4.8885299999999994</v>
      </c>
      <c r="J145" s="323"/>
      <c r="K145" s="324">
        <f>SUM(K135:K144)</f>
        <v>0</v>
      </c>
      <c r="O145" s="292">
        <v>4</v>
      </c>
      <c r="BA145" s="325">
        <f>SUM(BA135:BA144)</f>
        <v>0</v>
      </c>
      <c r="BB145" s="325">
        <f>SUM(BB135:BB144)</f>
        <v>0</v>
      </c>
      <c r="BC145" s="325">
        <f>SUM(BC135:BC144)</f>
        <v>0</v>
      </c>
      <c r="BD145" s="325">
        <f>SUM(BD135:BD144)</f>
        <v>0</v>
      </c>
      <c r="BE145" s="325">
        <f>SUM(BE135:BE144)</f>
        <v>0</v>
      </c>
    </row>
    <row r="146" spans="1:80">
      <c r="A146" s="282" t="s">
        <v>97</v>
      </c>
      <c r="B146" s="283" t="s">
        <v>364</v>
      </c>
      <c r="C146" s="284" t="s">
        <v>365</v>
      </c>
      <c r="D146" s="285"/>
      <c r="E146" s="286"/>
      <c r="F146" s="286"/>
      <c r="G146" s="287"/>
      <c r="H146" s="288"/>
      <c r="I146" s="289"/>
      <c r="J146" s="290"/>
      <c r="K146" s="291"/>
      <c r="O146" s="292">
        <v>1</v>
      </c>
    </row>
    <row r="147" spans="1:80">
      <c r="A147" s="293">
        <v>55</v>
      </c>
      <c r="B147" s="294" t="s">
        <v>367</v>
      </c>
      <c r="C147" s="295" t="s">
        <v>368</v>
      </c>
      <c r="D147" s="296" t="s">
        <v>171</v>
      </c>
      <c r="E147" s="297">
        <v>3</v>
      </c>
      <c r="F147" s="297">
        <v>0</v>
      </c>
      <c r="G147" s="298">
        <f>E147*F147</f>
        <v>0</v>
      </c>
      <c r="H147" s="299">
        <v>0.30131999999999998</v>
      </c>
      <c r="I147" s="300">
        <f>E147*H147</f>
        <v>0.90395999999999987</v>
      </c>
      <c r="J147" s="299">
        <v>0</v>
      </c>
      <c r="K147" s="300">
        <f>E147*J147</f>
        <v>0</v>
      </c>
      <c r="O147" s="292">
        <v>2</v>
      </c>
      <c r="AA147" s="261">
        <v>1</v>
      </c>
      <c r="AB147" s="261">
        <v>1</v>
      </c>
      <c r="AC147" s="261">
        <v>1</v>
      </c>
      <c r="AZ147" s="261">
        <v>1</v>
      </c>
      <c r="BA147" s="261">
        <f>IF(AZ147=1,G147,0)</f>
        <v>0</v>
      </c>
      <c r="BB147" s="261">
        <f>IF(AZ147=2,G147,0)</f>
        <v>0</v>
      </c>
      <c r="BC147" s="261">
        <f>IF(AZ147=3,G147,0)</f>
        <v>0</v>
      </c>
      <c r="BD147" s="261">
        <f>IF(AZ147=4,G147,0)</f>
        <v>0</v>
      </c>
      <c r="BE147" s="261">
        <f>IF(AZ147=5,G147,0)</f>
        <v>0</v>
      </c>
      <c r="CA147" s="292">
        <v>1</v>
      </c>
      <c r="CB147" s="292">
        <v>1</v>
      </c>
    </row>
    <row r="148" spans="1:80">
      <c r="A148" s="301"/>
      <c r="B148" s="302"/>
      <c r="C148" s="303" t="s">
        <v>369</v>
      </c>
      <c r="D148" s="304"/>
      <c r="E148" s="304"/>
      <c r="F148" s="304"/>
      <c r="G148" s="305"/>
      <c r="I148" s="306"/>
      <c r="K148" s="306"/>
      <c r="L148" s="307" t="s">
        <v>369</v>
      </c>
      <c r="O148" s="292">
        <v>3</v>
      </c>
    </row>
    <row r="149" spans="1:80">
      <c r="A149" s="301"/>
      <c r="B149" s="308"/>
      <c r="C149" s="309" t="s">
        <v>370</v>
      </c>
      <c r="D149" s="310"/>
      <c r="E149" s="311">
        <v>3</v>
      </c>
      <c r="F149" s="312"/>
      <c r="G149" s="313"/>
      <c r="H149" s="314"/>
      <c r="I149" s="306"/>
      <c r="J149" s="315"/>
      <c r="K149" s="306"/>
      <c r="M149" s="307" t="s">
        <v>370</v>
      </c>
      <c r="O149" s="292"/>
    </row>
    <row r="150" spans="1:80">
      <c r="A150" s="293">
        <v>56</v>
      </c>
      <c r="B150" s="294" t="s">
        <v>367</v>
      </c>
      <c r="C150" s="295" t="s">
        <v>368</v>
      </c>
      <c r="D150" s="296" t="s">
        <v>171</v>
      </c>
      <c r="E150" s="297">
        <v>7.1923000000000004</v>
      </c>
      <c r="F150" s="297">
        <v>0</v>
      </c>
      <c r="G150" s="298">
        <f>E150*F150</f>
        <v>0</v>
      </c>
      <c r="H150" s="299">
        <v>0.30131999999999998</v>
      </c>
      <c r="I150" s="300">
        <f>E150*H150</f>
        <v>2.167183836</v>
      </c>
      <c r="J150" s="299">
        <v>0</v>
      </c>
      <c r="K150" s="300">
        <f>E150*J150</f>
        <v>0</v>
      </c>
      <c r="O150" s="292">
        <v>2</v>
      </c>
      <c r="AA150" s="261">
        <v>1</v>
      </c>
      <c r="AB150" s="261">
        <v>1</v>
      </c>
      <c r="AC150" s="261">
        <v>1</v>
      </c>
      <c r="AZ150" s="261">
        <v>1</v>
      </c>
      <c r="BA150" s="261">
        <f>IF(AZ150=1,G150,0)</f>
        <v>0</v>
      </c>
      <c r="BB150" s="261">
        <f>IF(AZ150=2,G150,0)</f>
        <v>0</v>
      </c>
      <c r="BC150" s="261">
        <f>IF(AZ150=3,G150,0)</f>
        <v>0</v>
      </c>
      <c r="BD150" s="261">
        <f>IF(AZ150=4,G150,0)</f>
        <v>0</v>
      </c>
      <c r="BE150" s="261">
        <f>IF(AZ150=5,G150,0)</f>
        <v>0</v>
      </c>
      <c r="CA150" s="292">
        <v>1</v>
      </c>
      <c r="CB150" s="292">
        <v>1</v>
      </c>
    </row>
    <row r="151" spans="1:80">
      <c r="A151" s="301"/>
      <c r="B151" s="302"/>
      <c r="C151" s="303" t="s">
        <v>371</v>
      </c>
      <c r="D151" s="304"/>
      <c r="E151" s="304"/>
      <c r="F151" s="304"/>
      <c r="G151" s="305"/>
      <c r="I151" s="306"/>
      <c r="K151" s="306"/>
      <c r="L151" s="307" t="s">
        <v>371</v>
      </c>
      <c r="O151" s="292">
        <v>3</v>
      </c>
    </row>
    <row r="152" spans="1:80">
      <c r="A152" s="301"/>
      <c r="B152" s="308"/>
      <c r="C152" s="309" t="s">
        <v>372</v>
      </c>
      <c r="D152" s="310"/>
      <c r="E152" s="311">
        <v>7.1923000000000004</v>
      </c>
      <c r="F152" s="312"/>
      <c r="G152" s="313"/>
      <c r="H152" s="314"/>
      <c r="I152" s="306"/>
      <c r="J152" s="315"/>
      <c r="K152" s="306"/>
      <c r="M152" s="307" t="s">
        <v>372</v>
      </c>
      <c r="O152" s="292"/>
    </row>
    <row r="153" spans="1:80">
      <c r="A153" s="293">
        <v>57</v>
      </c>
      <c r="B153" s="294" t="s">
        <v>373</v>
      </c>
      <c r="C153" s="295" t="s">
        <v>374</v>
      </c>
      <c r="D153" s="296" t="s">
        <v>171</v>
      </c>
      <c r="E153" s="297">
        <v>2.5</v>
      </c>
      <c r="F153" s="297">
        <v>0</v>
      </c>
      <c r="G153" s="298">
        <f>E153*F153</f>
        <v>0</v>
      </c>
      <c r="H153" s="299">
        <v>0.16700000000000001</v>
      </c>
      <c r="I153" s="300">
        <f>E153*H153</f>
        <v>0.41750000000000004</v>
      </c>
      <c r="J153" s="299">
        <v>0</v>
      </c>
      <c r="K153" s="300">
        <f>E153*J153</f>
        <v>0</v>
      </c>
      <c r="O153" s="292">
        <v>2</v>
      </c>
      <c r="AA153" s="261">
        <v>1</v>
      </c>
      <c r="AB153" s="261">
        <v>1</v>
      </c>
      <c r="AC153" s="261">
        <v>1</v>
      </c>
      <c r="AZ153" s="261">
        <v>1</v>
      </c>
      <c r="BA153" s="261">
        <f>IF(AZ153=1,G153,0)</f>
        <v>0</v>
      </c>
      <c r="BB153" s="261">
        <f>IF(AZ153=2,G153,0)</f>
        <v>0</v>
      </c>
      <c r="BC153" s="261">
        <f>IF(AZ153=3,G153,0)</f>
        <v>0</v>
      </c>
      <c r="BD153" s="261">
        <f>IF(AZ153=4,G153,0)</f>
        <v>0</v>
      </c>
      <c r="BE153" s="261">
        <f>IF(AZ153=5,G153,0)</f>
        <v>0</v>
      </c>
      <c r="CA153" s="292">
        <v>1</v>
      </c>
      <c r="CB153" s="292">
        <v>1</v>
      </c>
    </row>
    <row r="154" spans="1:80">
      <c r="A154" s="301"/>
      <c r="B154" s="302"/>
      <c r="C154" s="303" t="s">
        <v>375</v>
      </c>
      <c r="D154" s="304"/>
      <c r="E154" s="304"/>
      <c r="F154" s="304"/>
      <c r="G154" s="305"/>
      <c r="I154" s="306"/>
      <c r="K154" s="306"/>
      <c r="L154" s="307" t="s">
        <v>375</v>
      </c>
      <c r="O154" s="292">
        <v>3</v>
      </c>
    </row>
    <row r="155" spans="1:80">
      <c r="A155" s="293">
        <v>58</v>
      </c>
      <c r="B155" s="294" t="s">
        <v>376</v>
      </c>
      <c r="C155" s="295" t="s">
        <v>377</v>
      </c>
      <c r="D155" s="296" t="s">
        <v>171</v>
      </c>
      <c r="E155" s="297">
        <v>9.5</v>
      </c>
      <c r="F155" s="297">
        <v>0</v>
      </c>
      <c r="G155" s="298">
        <f>E155*F155</f>
        <v>0</v>
      </c>
      <c r="H155" s="299">
        <v>7.3899999999999993E-2</v>
      </c>
      <c r="I155" s="300">
        <f>E155*H155</f>
        <v>0.70204999999999995</v>
      </c>
      <c r="J155" s="299">
        <v>0</v>
      </c>
      <c r="K155" s="300">
        <f>E155*J155</f>
        <v>0</v>
      </c>
      <c r="O155" s="292">
        <v>2</v>
      </c>
      <c r="AA155" s="261">
        <v>1</v>
      </c>
      <c r="AB155" s="261">
        <v>1</v>
      </c>
      <c r="AC155" s="261">
        <v>1</v>
      </c>
      <c r="AZ155" s="261">
        <v>1</v>
      </c>
      <c r="BA155" s="261">
        <f>IF(AZ155=1,G155,0)</f>
        <v>0</v>
      </c>
      <c r="BB155" s="261">
        <f>IF(AZ155=2,G155,0)</f>
        <v>0</v>
      </c>
      <c r="BC155" s="261">
        <f>IF(AZ155=3,G155,0)</f>
        <v>0</v>
      </c>
      <c r="BD155" s="261">
        <f>IF(AZ155=4,G155,0)</f>
        <v>0</v>
      </c>
      <c r="BE155" s="261">
        <f>IF(AZ155=5,G155,0)</f>
        <v>0</v>
      </c>
      <c r="CA155" s="292">
        <v>1</v>
      </c>
      <c r="CB155" s="292">
        <v>1</v>
      </c>
    </row>
    <row r="156" spans="1:80">
      <c r="A156" s="301"/>
      <c r="B156" s="302"/>
      <c r="C156" s="303" t="s">
        <v>378</v>
      </c>
      <c r="D156" s="304"/>
      <c r="E156" s="304"/>
      <c r="F156" s="304"/>
      <c r="G156" s="305"/>
      <c r="I156" s="306"/>
      <c r="K156" s="306"/>
      <c r="L156" s="307" t="s">
        <v>378</v>
      </c>
      <c r="O156" s="292">
        <v>3</v>
      </c>
    </row>
    <row r="157" spans="1:80">
      <c r="A157" s="293">
        <v>59</v>
      </c>
      <c r="B157" s="294" t="s">
        <v>379</v>
      </c>
      <c r="C157" s="295" t="s">
        <v>380</v>
      </c>
      <c r="D157" s="296" t="s">
        <v>171</v>
      </c>
      <c r="E157" s="297">
        <v>7.1923000000000004</v>
      </c>
      <c r="F157" s="297">
        <v>0</v>
      </c>
      <c r="G157" s="298">
        <f>E157*F157</f>
        <v>0</v>
      </c>
      <c r="H157" s="299">
        <v>9.6000000000000002E-2</v>
      </c>
      <c r="I157" s="300">
        <f>E157*H157</f>
        <v>0.6904608000000001</v>
      </c>
      <c r="J157" s="299"/>
      <c r="K157" s="300">
        <f>E157*J157</f>
        <v>0</v>
      </c>
      <c r="O157" s="292">
        <v>2</v>
      </c>
      <c r="AA157" s="261">
        <v>3</v>
      </c>
      <c r="AB157" s="261">
        <v>1</v>
      </c>
      <c r="AC157" s="261">
        <v>58380190</v>
      </c>
      <c r="AZ157" s="261">
        <v>1</v>
      </c>
      <c r="BA157" s="261">
        <f>IF(AZ157=1,G157,0)</f>
        <v>0</v>
      </c>
      <c r="BB157" s="261">
        <f>IF(AZ157=2,G157,0)</f>
        <v>0</v>
      </c>
      <c r="BC157" s="261">
        <f>IF(AZ157=3,G157,0)</f>
        <v>0</v>
      </c>
      <c r="BD157" s="261">
        <f>IF(AZ157=4,G157,0)</f>
        <v>0</v>
      </c>
      <c r="BE157" s="261">
        <f>IF(AZ157=5,G157,0)</f>
        <v>0</v>
      </c>
      <c r="CA157" s="292">
        <v>3</v>
      </c>
      <c r="CB157" s="292">
        <v>1</v>
      </c>
    </row>
    <row r="158" spans="1:80">
      <c r="A158" s="301"/>
      <c r="B158" s="308"/>
      <c r="C158" s="309" t="s">
        <v>381</v>
      </c>
      <c r="D158" s="310"/>
      <c r="E158" s="311">
        <v>7.1923000000000004</v>
      </c>
      <c r="F158" s="312"/>
      <c r="G158" s="313"/>
      <c r="H158" s="314"/>
      <c r="I158" s="306"/>
      <c r="J158" s="315"/>
      <c r="K158" s="306"/>
      <c r="M158" s="307" t="s">
        <v>381</v>
      </c>
      <c r="O158" s="292"/>
    </row>
    <row r="159" spans="1:80">
      <c r="A159" s="293">
        <v>60</v>
      </c>
      <c r="B159" s="294" t="s">
        <v>382</v>
      </c>
      <c r="C159" s="295" t="s">
        <v>383</v>
      </c>
      <c r="D159" s="296" t="s">
        <v>171</v>
      </c>
      <c r="E159" s="297">
        <v>10.45</v>
      </c>
      <c r="F159" s="297">
        <v>0</v>
      </c>
      <c r="G159" s="298">
        <f>E159*F159</f>
        <v>0</v>
      </c>
      <c r="H159" s="299">
        <v>0.17244999999999999</v>
      </c>
      <c r="I159" s="300">
        <f>E159*H159</f>
        <v>1.8021024999999997</v>
      </c>
      <c r="J159" s="299"/>
      <c r="K159" s="300">
        <f>E159*J159</f>
        <v>0</v>
      </c>
      <c r="O159" s="292">
        <v>2</v>
      </c>
      <c r="AA159" s="261">
        <v>3</v>
      </c>
      <c r="AB159" s="261">
        <v>1</v>
      </c>
      <c r="AC159" s="261">
        <v>592451170</v>
      </c>
      <c r="AZ159" s="261">
        <v>1</v>
      </c>
      <c r="BA159" s="261">
        <f>IF(AZ159=1,G159,0)</f>
        <v>0</v>
      </c>
      <c r="BB159" s="261">
        <f>IF(AZ159=2,G159,0)</f>
        <v>0</v>
      </c>
      <c r="BC159" s="261">
        <f>IF(AZ159=3,G159,0)</f>
        <v>0</v>
      </c>
      <c r="BD159" s="261">
        <f>IF(AZ159=4,G159,0)</f>
        <v>0</v>
      </c>
      <c r="BE159" s="261">
        <f>IF(AZ159=5,G159,0)</f>
        <v>0</v>
      </c>
      <c r="CA159" s="292">
        <v>3</v>
      </c>
      <c r="CB159" s="292">
        <v>1</v>
      </c>
    </row>
    <row r="160" spans="1:80">
      <c r="A160" s="301"/>
      <c r="B160" s="302"/>
      <c r="C160" s="303" t="s">
        <v>384</v>
      </c>
      <c r="D160" s="304"/>
      <c r="E160" s="304"/>
      <c r="F160" s="304"/>
      <c r="G160" s="305"/>
      <c r="I160" s="306"/>
      <c r="K160" s="306"/>
      <c r="L160" s="307" t="s">
        <v>384</v>
      </c>
      <c r="O160" s="292">
        <v>3</v>
      </c>
    </row>
    <row r="161" spans="1:80">
      <c r="A161" s="301"/>
      <c r="B161" s="308"/>
      <c r="C161" s="309" t="s">
        <v>385</v>
      </c>
      <c r="D161" s="310"/>
      <c r="E161" s="311">
        <v>10.45</v>
      </c>
      <c r="F161" s="312"/>
      <c r="G161" s="313"/>
      <c r="H161" s="314"/>
      <c r="I161" s="306"/>
      <c r="J161" s="315"/>
      <c r="K161" s="306"/>
      <c r="M161" s="307" t="s">
        <v>385</v>
      </c>
      <c r="O161" s="292"/>
    </row>
    <row r="162" spans="1:80">
      <c r="A162" s="316"/>
      <c r="B162" s="317" t="s">
        <v>99</v>
      </c>
      <c r="C162" s="318" t="s">
        <v>366</v>
      </c>
      <c r="D162" s="319"/>
      <c r="E162" s="320"/>
      <c r="F162" s="321"/>
      <c r="G162" s="322">
        <f>SUM(G146:G161)</f>
        <v>0</v>
      </c>
      <c r="H162" s="323"/>
      <c r="I162" s="324">
        <f>SUM(I146:I161)</f>
        <v>6.6832571359999999</v>
      </c>
      <c r="J162" s="323"/>
      <c r="K162" s="324">
        <f>SUM(K146:K161)</f>
        <v>0</v>
      </c>
      <c r="O162" s="292">
        <v>4</v>
      </c>
      <c r="BA162" s="325">
        <f>SUM(BA146:BA161)</f>
        <v>0</v>
      </c>
      <c r="BB162" s="325">
        <f>SUM(BB146:BB161)</f>
        <v>0</v>
      </c>
      <c r="BC162" s="325">
        <f>SUM(BC146:BC161)</f>
        <v>0</v>
      </c>
      <c r="BD162" s="325">
        <f>SUM(BD146:BD161)</f>
        <v>0</v>
      </c>
      <c r="BE162" s="325">
        <f>SUM(BE146:BE161)</f>
        <v>0</v>
      </c>
    </row>
    <row r="163" spans="1:80">
      <c r="A163" s="282" t="s">
        <v>97</v>
      </c>
      <c r="B163" s="283" t="s">
        <v>386</v>
      </c>
      <c r="C163" s="284" t="s">
        <v>387</v>
      </c>
      <c r="D163" s="285"/>
      <c r="E163" s="286"/>
      <c r="F163" s="286"/>
      <c r="G163" s="287"/>
      <c r="H163" s="288"/>
      <c r="I163" s="289"/>
      <c r="J163" s="290"/>
      <c r="K163" s="291"/>
      <c r="O163" s="292">
        <v>1</v>
      </c>
    </row>
    <row r="164" spans="1:80">
      <c r="A164" s="293">
        <v>61</v>
      </c>
      <c r="B164" s="294" t="s">
        <v>389</v>
      </c>
      <c r="C164" s="295" t="s">
        <v>390</v>
      </c>
      <c r="D164" s="296" t="s">
        <v>171</v>
      </c>
      <c r="E164" s="297">
        <v>45</v>
      </c>
      <c r="F164" s="297">
        <v>0</v>
      </c>
      <c r="G164" s="298">
        <f>E164*F164</f>
        <v>0</v>
      </c>
      <c r="H164" s="299">
        <v>2.2000000000000001E-4</v>
      </c>
      <c r="I164" s="300">
        <f>E164*H164</f>
        <v>9.9000000000000008E-3</v>
      </c>
      <c r="J164" s="299">
        <v>0</v>
      </c>
      <c r="K164" s="300">
        <f>E164*J164</f>
        <v>0</v>
      </c>
      <c r="O164" s="292">
        <v>2</v>
      </c>
      <c r="AA164" s="261">
        <v>1</v>
      </c>
      <c r="AB164" s="261">
        <v>1</v>
      </c>
      <c r="AC164" s="261">
        <v>1</v>
      </c>
      <c r="AZ164" s="261">
        <v>1</v>
      </c>
      <c r="BA164" s="261">
        <f>IF(AZ164=1,G164,0)</f>
        <v>0</v>
      </c>
      <c r="BB164" s="261">
        <f>IF(AZ164=2,G164,0)</f>
        <v>0</v>
      </c>
      <c r="BC164" s="261">
        <f>IF(AZ164=3,G164,0)</f>
        <v>0</v>
      </c>
      <c r="BD164" s="261">
        <f>IF(AZ164=4,G164,0)</f>
        <v>0</v>
      </c>
      <c r="BE164" s="261">
        <f>IF(AZ164=5,G164,0)</f>
        <v>0</v>
      </c>
      <c r="CA164" s="292">
        <v>1</v>
      </c>
      <c r="CB164" s="292">
        <v>1</v>
      </c>
    </row>
    <row r="165" spans="1:80">
      <c r="A165" s="301"/>
      <c r="B165" s="302"/>
      <c r="C165" s="303" t="s">
        <v>391</v>
      </c>
      <c r="D165" s="304"/>
      <c r="E165" s="304"/>
      <c r="F165" s="304"/>
      <c r="G165" s="305"/>
      <c r="I165" s="306"/>
      <c r="K165" s="306"/>
      <c r="L165" s="307" t="s">
        <v>391</v>
      </c>
      <c r="O165" s="292">
        <v>3</v>
      </c>
    </row>
    <row r="166" spans="1:80">
      <c r="A166" s="301"/>
      <c r="B166" s="308"/>
      <c r="C166" s="309" t="s">
        <v>392</v>
      </c>
      <c r="D166" s="310"/>
      <c r="E166" s="311">
        <v>45</v>
      </c>
      <c r="F166" s="312"/>
      <c r="G166" s="313"/>
      <c r="H166" s="314"/>
      <c r="I166" s="306"/>
      <c r="J166" s="315"/>
      <c r="K166" s="306"/>
      <c r="M166" s="307" t="s">
        <v>392</v>
      </c>
      <c r="O166" s="292"/>
    </row>
    <row r="167" spans="1:80" ht="22.5">
      <c r="A167" s="293">
        <v>62</v>
      </c>
      <c r="B167" s="294" t="s">
        <v>393</v>
      </c>
      <c r="C167" s="295" t="s">
        <v>394</v>
      </c>
      <c r="D167" s="296" t="s">
        <v>171</v>
      </c>
      <c r="E167" s="297">
        <v>1.25</v>
      </c>
      <c r="F167" s="297">
        <v>0</v>
      </c>
      <c r="G167" s="298">
        <f>E167*F167</f>
        <v>0</v>
      </c>
      <c r="H167" s="299">
        <v>0.24154999999999999</v>
      </c>
      <c r="I167" s="300">
        <f>E167*H167</f>
        <v>0.30193749999999997</v>
      </c>
      <c r="J167" s="299">
        <v>0</v>
      </c>
      <c r="K167" s="300">
        <f>E167*J167</f>
        <v>0</v>
      </c>
      <c r="O167" s="292">
        <v>2</v>
      </c>
      <c r="AA167" s="261">
        <v>1</v>
      </c>
      <c r="AB167" s="261">
        <v>1</v>
      </c>
      <c r="AC167" s="261">
        <v>1</v>
      </c>
      <c r="AZ167" s="261">
        <v>1</v>
      </c>
      <c r="BA167" s="261">
        <f>IF(AZ167=1,G167,0)</f>
        <v>0</v>
      </c>
      <c r="BB167" s="261">
        <f>IF(AZ167=2,G167,0)</f>
        <v>0</v>
      </c>
      <c r="BC167" s="261">
        <f>IF(AZ167=3,G167,0)</f>
        <v>0</v>
      </c>
      <c r="BD167" s="261">
        <f>IF(AZ167=4,G167,0)</f>
        <v>0</v>
      </c>
      <c r="BE167" s="261">
        <f>IF(AZ167=5,G167,0)</f>
        <v>0</v>
      </c>
      <c r="CA167" s="292">
        <v>1</v>
      </c>
      <c r="CB167" s="292">
        <v>1</v>
      </c>
    </row>
    <row r="168" spans="1:80">
      <c r="A168" s="301"/>
      <c r="B168" s="302"/>
      <c r="C168" s="303" t="s">
        <v>395</v>
      </c>
      <c r="D168" s="304"/>
      <c r="E168" s="304"/>
      <c r="F168" s="304"/>
      <c r="G168" s="305"/>
      <c r="I168" s="306"/>
      <c r="K168" s="306"/>
      <c r="L168" s="307" t="s">
        <v>395</v>
      </c>
      <c r="O168" s="292">
        <v>3</v>
      </c>
    </row>
    <row r="169" spans="1:80">
      <c r="A169" s="301"/>
      <c r="B169" s="302"/>
      <c r="C169" s="303" t="s">
        <v>396</v>
      </c>
      <c r="D169" s="304"/>
      <c r="E169" s="304"/>
      <c r="F169" s="304"/>
      <c r="G169" s="305"/>
      <c r="I169" s="306"/>
      <c r="K169" s="306"/>
      <c r="L169" s="307" t="s">
        <v>396</v>
      </c>
      <c r="O169" s="292">
        <v>3</v>
      </c>
    </row>
    <row r="170" spans="1:80">
      <c r="A170" s="316"/>
      <c r="B170" s="317" t="s">
        <v>99</v>
      </c>
      <c r="C170" s="318" t="s">
        <v>388</v>
      </c>
      <c r="D170" s="319"/>
      <c r="E170" s="320"/>
      <c r="F170" s="321"/>
      <c r="G170" s="322">
        <f>SUM(G163:G169)</f>
        <v>0</v>
      </c>
      <c r="H170" s="323"/>
      <c r="I170" s="324">
        <f>SUM(I163:I169)</f>
        <v>0.31183749999999999</v>
      </c>
      <c r="J170" s="323"/>
      <c r="K170" s="324">
        <f>SUM(K163:K169)</f>
        <v>0</v>
      </c>
      <c r="O170" s="292">
        <v>4</v>
      </c>
      <c r="BA170" s="325">
        <f>SUM(BA163:BA169)</f>
        <v>0</v>
      </c>
      <c r="BB170" s="325">
        <f>SUM(BB163:BB169)</f>
        <v>0</v>
      </c>
      <c r="BC170" s="325">
        <f>SUM(BC163:BC169)</f>
        <v>0</v>
      </c>
      <c r="BD170" s="325">
        <f>SUM(BD163:BD169)</f>
        <v>0</v>
      </c>
      <c r="BE170" s="325">
        <f>SUM(BE163:BE169)</f>
        <v>0</v>
      </c>
    </row>
    <row r="171" spans="1:80">
      <c r="A171" s="282" t="s">
        <v>97</v>
      </c>
      <c r="B171" s="283" t="s">
        <v>397</v>
      </c>
      <c r="C171" s="284" t="s">
        <v>398</v>
      </c>
      <c r="D171" s="285"/>
      <c r="E171" s="286"/>
      <c r="F171" s="286"/>
      <c r="G171" s="287"/>
      <c r="H171" s="288"/>
      <c r="I171" s="289"/>
      <c r="J171" s="290"/>
      <c r="K171" s="291"/>
      <c r="O171" s="292">
        <v>1</v>
      </c>
    </row>
    <row r="172" spans="1:80">
      <c r="A172" s="293">
        <v>63</v>
      </c>
      <c r="B172" s="294" t="s">
        <v>400</v>
      </c>
      <c r="C172" s="295" t="s">
        <v>401</v>
      </c>
      <c r="D172" s="296" t="s">
        <v>186</v>
      </c>
      <c r="E172" s="297">
        <v>7</v>
      </c>
      <c r="F172" s="297">
        <v>0</v>
      </c>
      <c r="G172" s="298">
        <f>E172*F172</f>
        <v>0</v>
      </c>
      <c r="H172" s="299">
        <v>3.6999999999999999E-4</v>
      </c>
      <c r="I172" s="300">
        <f>E172*H172</f>
        <v>2.5899999999999999E-3</v>
      </c>
      <c r="J172" s="299">
        <v>0</v>
      </c>
      <c r="K172" s="300">
        <f>E172*J172</f>
        <v>0</v>
      </c>
      <c r="O172" s="292">
        <v>2</v>
      </c>
      <c r="AA172" s="261">
        <v>1</v>
      </c>
      <c r="AB172" s="261">
        <v>1</v>
      </c>
      <c r="AC172" s="261">
        <v>1</v>
      </c>
      <c r="AZ172" s="261">
        <v>1</v>
      </c>
      <c r="BA172" s="261">
        <f>IF(AZ172=1,G172,0)</f>
        <v>0</v>
      </c>
      <c r="BB172" s="261">
        <f>IF(AZ172=2,G172,0)</f>
        <v>0</v>
      </c>
      <c r="BC172" s="261">
        <f>IF(AZ172=3,G172,0)</f>
        <v>0</v>
      </c>
      <c r="BD172" s="261">
        <f>IF(AZ172=4,G172,0)</f>
        <v>0</v>
      </c>
      <c r="BE172" s="261">
        <f>IF(AZ172=5,G172,0)</f>
        <v>0</v>
      </c>
      <c r="CA172" s="292">
        <v>1</v>
      </c>
      <c r="CB172" s="292">
        <v>1</v>
      </c>
    </row>
    <row r="173" spans="1:80">
      <c r="A173" s="301"/>
      <c r="B173" s="302"/>
      <c r="C173" s="303" t="s">
        <v>402</v>
      </c>
      <c r="D173" s="304"/>
      <c r="E173" s="304"/>
      <c r="F173" s="304"/>
      <c r="G173" s="305"/>
      <c r="I173" s="306"/>
      <c r="K173" s="306"/>
      <c r="L173" s="307" t="s">
        <v>402</v>
      </c>
      <c r="O173" s="292">
        <v>3</v>
      </c>
    </row>
    <row r="174" spans="1:80">
      <c r="A174" s="293">
        <v>64</v>
      </c>
      <c r="B174" s="294" t="s">
        <v>403</v>
      </c>
      <c r="C174" s="295" t="s">
        <v>404</v>
      </c>
      <c r="D174" s="296" t="s">
        <v>186</v>
      </c>
      <c r="E174" s="297">
        <v>7.5</v>
      </c>
      <c r="F174" s="297">
        <v>0</v>
      </c>
      <c r="G174" s="298">
        <f>E174*F174</f>
        <v>0</v>
      </c>
      <c r="H174" s="299">
        <v>0.18806</v>
      </c>
      <c r="I174" s="300">
        <f>E174*H174</f>
        <v>1.41045</v>
      </c>
      <c r="J174" s="299">
        <v>0</v>
      </c>
      <c r="K174" s="300">
        <f>E174*J174</f>
        <v>0</v>
      </c>
      <c r="O174" s="292">
        <v>2</v>
      </c>
      <c r="AA174" s="261">
        <v>1</v>
      </c>
      <c r="AB174" s="261">
        <v>1</v>
      </c>
      <c r="AC174" s="261">
        <v>1</v>
      </c>
      <c r="AZ174" s="261">
        <v>1</v>
      </c>
      <c r="BA174" s="261">
        <f>IF(AZ174=1,G174,0)</f>
        <v>0</v>
      </c>
      <c r="BB174" s="261">
        <f>IF(AZ174=2,G174,0)</f>
        <v>0</v>
      </c>
      <c r="BC174" s="261">
        <f>IF(AZ174=3,G174,0)</f>
        <v>0</v>
      </c>
      <c r="BD174" s="261">
        <f>IF(AZ174=4,G174,0)</f>
        <v>0</v>
      </c>
      <c r="BE174" s="261">
        <f>IF(AZ174=5,G174,0)</f>
        <v>0</v>
      </c>
      <c r="CA174" s="292">
        <v>1</v>
      </c>
      <c r="CB174" s="292">
        <v>1</v>
      </c>
    </row>
    <row r="175" spans="1:80">
      <c r="A175" s="301"/>
      <c r="B175" s="302"/>
      <c r="C175" s="303" t="s">
        <v>405</v>
      </c>
      <c r="D175" s="304"/>
      <c r="E175" s="304"/>
      <c r="F175" s="304"/>
      <c r="G175" s="305"/>
      <c r="I175" s="306"/>
      <c r="K175" s="306"/>
      <c r="L175" s="307" t="s">
        <v>405</v>
      </c>
      <c r="O175" s="292">
        <v>3</v>
      </c>
    </row>
    <row r="176" spans="1:80">
      <c r="A176" s="293">
        <v>65</v>
      </c>
      <c r="B176" s="294" t="s">
        <v>406</v>
      </c>
      <c r="C176" s="295" t="s">
        <v>407</v>
      </c>
      <c r="D176" s="296" t="s">
        <v>186</v>
      </c>
      <c r="E176" s="297">
        <v>13.5</v>
      </c>
      <c r="F176" s="297">
        <v>0</v>
      </c>
      <c r="G176" s="298">
        <f>E176*F176</f>
        <v>0</v>
      </c>
      <c r="H176" s="299">
        <v>0.188</v>
      </c>
      <c r="I176" s="300">
        <f>E176*H176</f>
        <v>2.5379999999999998</v>
      </c>
      <c r="J176" s="299">
        <v>0</v>
      </c>
      <c r="K176" s="300">
        <f>E176*J176</f>
        <v>0</v>
      </c>
      <c r="O176" s="292">
        <v>2</v>
      </c>
      <c r="AA176" s="261">
        <v>1</v>
      </c>
      <c r="AB176" s="261">
        <v>1</v>
      </c>
      <c r="AC176" s="261">
        <v>1</v>
      </c>
      <c r="AZ176" s="261">
        <v>1</v>
      </c>
      <c r="BA176" s="261">
        <f>IF(AZ176=1,G176,0)</f>
        <v>0</v>
      </c>
      <c r="BB176" s="261">
        <f>IF(AZ176=2,G176,0)</f>
        <v>0</v>
      </c>
      <c r="BC176" s="261">
        <f>IF(AZ176=3,G176,0)</f>
        <v>0</v>
      </c>
      <c r="BD176" s="261">
        <f>IF(AZ176=4,G176,0)</f>
        <v>0</v>
      </c>
      <c r="BE176" s="261">
        <f>IF(AZ176=5,G176,0)</f>
        <v>0</v>
      </c>
      <c r="CA176" s="292">
        <v>1</v>
      </c>
      <c r="CB176" s="292">
        <v>1</v>
      </c>
    </row>
    <row r="177" spans="1:80">
      <c r="A177" s="293">
        <v>66</v>
      </c>
      <c r="B177" s="294" t="s">
        <v>408</v>
      </c>
      <c r="C177" s="295" t="s">
        <v>409</v>
      </c>
      <c r="D177" s="296" t="s">
        <v>410</v>
      </c>
      <c r="E177" s="297">
        <v>14</v>
      </c>
      <c r="F177" s="297">
        <v>0</v>
      </c>
      <c r="G177" s="298">
        <f>E177*F177</f>
        <v>0</v>
      </c>
      <c r="H177" s="299">
        <v>3.5999999999999997E-2</v>
      </c>
      <c r="I177" s="300">
        <f>E177*H177</f>
        <v>0.504</v>
      </c>
      <c r="J177" s="299"/>
      <c r="K177" s="300">
        <f>E177*J177</f>
        <v>0</v>
      </c>
      <c r="O177" s="292">
        <v>2</v>
      </c>
      <c r="AA177" s="261">
        <v>3</v>
      </c>
      <c r="AB177" s="261">
        <v>1</v>
      </c>
      <c r="AC177" s="261">
        <v>59217422</v>
      </c>
      <c r="AZ177" s="261">
        <v>1</v>
      </c>
      <c r="BA177" s="261">
        <f>IF(AZ177=1,G177,0)</f>
        <v>0</v>
      </c>
      <c r="BB177" s="261">
        <f>IF(AZ177=2,G177,0)</f>
        <v>0</v>
      </c>
      <c r="BC177" s="261">
        <f>IF(AZ177=3,G177,0)</f>
        <v>0</v>
      </c>
      <c r="BD177" s="261">
        <f>IF(AZ177=4,G177,0)</f>
        <v>0</v>
      </c>
      <c r="BE177" s="261">
        <f>IF(AZ177=5,G177,0)</f>
        <v>0</v>
      </c>
      <c r="CA177" s="292">
        <v>3</v>
      </c>
      <c r="CB177" s="292">
        <v>1</v>
      </c>
    </row>
    <row r="178" spans="1:80">
      <c r="A178" s="316"/>
      <c r="B178" s="317" t="s">
        <v>99</v>
      </c>
      <c r="C178" s="318" t="s">
        <v>399</v>
      </c>
      <c r="D178" s="319"/>
      <c r="E178" s="320"/>
      <c r="F178" s="321"/>
      <c r="G178" s="322">
        <f>SUM(G171:G177)</f>
        <v>0</v>
      </c>
      <c r="H178" s="323"/>
      <c r="I178" s="324">
        <f>SUM(I171:I177)</f>
        <v>4.4550400000000003</v>
      </c>
      <c r="J178" s="323"/>
      <c r="K178" s="324">
        <f>SUM(K171:K177)</f>
        <v>0</v>
      </c>
      <c r="O178" s="292">
        <v>4</v>
      </c>
      <c r="BA178" s="325">
        <f>SUM(BA171:BA177)</f>
        <v>0</v>
      </c>
      <c r="BB178" s="325">
        <f>SUM(BB171:BB177)</f>
        <v>0</v>
      </c>
      <c r="BC178" s="325">
        <f>SUM(BC171:BC177)</f>
        <v>0</v>
      </c>
      <c r="BD178" s="325">
        <f>SUM(BD171:BD177)</f>
        <v>0</v>
      </c>
      <c r="BE178" s="325">
        <f>SUM(BE171:BE177)</f>
        <v>0</v>
      </c>
    </row>
    <row r="179" spans="1:80">
      <c r="A179" s="282" t="s">
        <v>97</v>
      </c>
      <c r="B179" s="283" t="s">
        <v>411</v>
      </c>
      <c r="C179" s="284" t="s">
        <v>412</v>
      </c>
      <c r="D179" s="285"/>
      <c r="E179" s="286"/>
      <c r="F179" s="286"/>
      <c r="G179" s="287"/>
      <c r="H179" s="288"/>
      <c r="I179" s="289"/>
      <c r="J179" s="290"/>
      <c r="K179" s="291"/>
      <c r="O179" s="292">
        <v>1</v>
      </c>
    </row>
    <row r="180" spans="1:80">
      <c r="A180" s="293">
        <v>67</v>
      </c>
      <c r="B180" s="294" t="s">
        <v>414</v>
      </c>
      <c r="C180" s="295" t="s">
        <v>415</v>
      </c>
      <c r="D180" s="296" t="s">
        <v>416</v>
      </c>
      <c r="E180" s="297">
        <v>10</v>
      </c>
      <c r="F180" s="297">
        <v>0</v>
      </c>
      <c r="G180" s="298">
        <f>E180*F180</f>
        <v>0</v>
      </c>
      <c r="H180" s="299"/>
      <c r="I180" s="300">
        <f>E180*H180</f>
        <v>0</v>
      </c>
      <c r="J180" s="299"/>
      <c r="K180" s="300">
        <f>E180*J180</f>
        <v>0</v>
      </c>
      <c r="O180" s="292">
        <v>2</v>
      </c>
      <c r="AA180" s="261">
        <v>6</v>
      </c>
      <c r="AB180" s="261">
        <v>1</v>
      </c>
      <c r="AC180" s="261">
        <v>171156610600</v>
      </c>
      <c r="AZ180" s="261">
        <v>1</v>
      </c>
      <c r="BA180" s="261">
        <f>IF(AZ180=1,G180,0)</f>
        <v>0</v>
      </c>
      <c r="BB180" s="261">
        <f>IF(AZ180=2,G180,0)</f>
        <v>0</v>
      </c>
      <c r="BC180" s="261">
        <f>IF(AZ180=3,G180,0)</f>
        <v>0</v>
      </c>
      <c r="BD180" s="261">
        <f>IF(AZ180=4,G180,0)</f>
        <v>0</v>
      </c>
      <c r="BE180" s="261">
        <f>IF(AZ180=5,G180,0)</f>
        <v>0</v>
      </c>
      <c r="CA180" s="292">
        <v>6</v>
      </c>
      <c r="CB180" s="292">
        <v>1</v>
      </c>
    </row>
    <row r="181" spans="1:80">
      <c r="A181" s="301"/>
      <c r="B181" s="302"/>
      <c r="C181" s="303"/>
      <c r="D181" s="304"/>
      <c r="E181" s="304"/>
      <c r="F181" s="304"/>
      <c r="G181" s="305"/>
      <c r="I181" s="306"/>
      <c r="K181" s="306"/>
      <c r="L181" s="307"/>
      <c r="O181" s="292">
        <v>3</v>
      </c>
    </row>
    <row r="182" spans="1:80">
      <c r="A182" s="316"/>
      <c r="B182" s="317" t="s">
        <v>99</v>
      </c>
      <c r="C182" s="318" t="s">
        <v>413</v>
      </c>
      <c r="D182" s="319"/>
      <c r="E182" s="320"/>
      <c r="F182" s="321"/>
      <c r="G182" s="322">
        <f>SUM(G179:G181)</f>
        <v>0</v>
      </c>
      <c r="H182" s="323"/>
      <c r="I182" s="324">
        <f>SUM(I179:I181)</f>
        <v>0</v>
      </c>
      <c r="J182" s="323"/>
      <c r="K182" s="324">
        <f>SUM(K179:K181)</f>
        <v>0</v>
      </c>
      <c r="O182" s="292">
        <v>4</v>
      </c>
      <c r="BA182" s="325">
        <f>SUM(BA179:BA181)</f>
        <v>0</v>
      </c>
      <c r="BB182" s="325">
        <f>SUM(BB179:BB181)</f>
        <v>0</v>
      </c>
      <c r="BC182" s="325">
        <f>SUM(BC179:BC181)</f>
        <v>0</v>
      </c>
      <c r="BD182" s="325">
        <f>SUM(BD179:BD181)</f>
        <v>0</v>
      </c>
      <c r="BE182" s="325">
        <f>SUM(BE179:BE181)</f>
        <v>0</v>
      </c>
    </row>
    <row r="183" spans="1:80">
      <c r="A183" s="282" t="s">
        <v>97</v>
      </c>
      <c r="B183" s="283" t="s">
        <v>417</v>
      </c>
      <c r="C183" s="284" t="s">
        <v>418</v>
      </c>
      <c r="D183" s="285"/>
      <c r="E183" s="286"/>
      <c r="F183" s="286"/>
      <c r="G183" s="287"/>
      <c r="H183" s="288"/>
      <c r="I183" s="289"/>
      <c r="J183" s="290"/>
      <c r="K183" s="291"/>
      <c r="O183" s="292">
        <v>1</v>
      </c>
    </row>
    <row r="184" spans="1:80">
      <c r="A184" s="293">
        <v>68</v>
      </c>
      <c r="B184" s="294" t="s">
        <v>420</v>
      </c>
      <c r="C184" s="295" t="s">
        <v>421</v>
      </c>
      <c r="D184" s="296" t="s">
        <v>186</v>
      </c>
      <c r="E184" s="297">
        <v>15</v>
      </c>
      <c r="F184" s="297">
        <v>0</v>
      </c>
      <c r="G184" s="298">
        <f>E184*F184</f>
        <v>0</v>
      </c>
      <c r="H184" s="299">
        <v>0</v>
      </c>
      <c r="I184" s="300">
        <f>E184*H184</f>
        <v>0</v>
      </c>
      <c r="J184" s="299">
        <v>0</v>
      </c>
      <c r="K184" s="300">
        <f>E184*J184</f>
        <v>0</v>
      </c>
      <c r="O184" s="292">
        <v>2</v>
      </c>
      <c r="AA184" s="261">
        <v>1</v>
      </c>
      <c r="AB184" s="261">
        <v>1</v>
      </c>
      <c r="AC184" s="261">
        <v>1</v>
      </c>
      <c r="AZ184" s="261">
        <v>1</v>
      </c>
      <c r="BA184" s="261">
        <f>IF(AZ184=1,G184,0)</f>
        <v>0</v>
      </c>
      <c r="BB184" s="261">
        <f>IF(AZ184=2,G184,0)</f>
        <v>0</v>
      </c>
      <c r="BC184" s="261">
        <f>IF(AZ184=3,G184,0)</f>
        <v>0</v>
      </c>
      <c r="BD184" s="261">
        <f>IF(AZ184=4,G184,0)</f>
        <v>0</v>
      </c>
      <c r="BE184" s="261">
        <f>IF(AZ184=5,G184,0)</f>
        <v>0</v>
      </c>
      <c r="CA184" s="292">
        <v>1</v>
      </c>
      <c r="CB184" s="292">
        <v>1</v>
      </c>
    </row>
    <row r="185" spans="1:80">
      <c r="A185" s="301"/>
      <c r="B185" s="308"/>
      <c r="C185" s="309" t="s">
        <v>422</v>
      </c>
      <c r="D185" s="310"/>
      <c r="E185" s="311">
        <v>15</v>
      </c>
      <c r="F185" s="312"/>
      <c r="G185" s="313"/>
      <c r="H185" s="314"/>
      <c r="I185" s="306"/>
      <c r="J185" s="315"/>
      <c r="K185" s="306"/>
      <c r="M185" s="307" t="s">
        <v>422</v>
      </c>
      <c r="O185" s="292"/>
    </row>
    <row r="186" spans="1:80">
      <c r="A186" s="293">
        <v>69</v>
      </c>
      <c r="B186" s="294" t="s">
        <v>423</v>
      </c>
      <c r="C186" s="295" t="s">
        <v>424</v>
      </c>
      <c r="D186" s="296" t="s">
        <v>171</v>
      </c>
      <c r="E186" s="297">
        <v>2.5</v>
      </c>
      <c r="F186" s="297">
        <v>0</v>
      </c>
      <c r="G186" s="298">
        <f>E186*F186</f>
        <v>0</v>
      </c>
      <c r="H186" s="299">
        <v>0</v>
      </c>
      <c r="I186" s="300">
        <f>E186*H186</f>
        <v>0</v>
      </c>
      <c r="J186" s="299">
        <v>0</v>
      </c>
      <c r="K186" s="300">
        <f>E186*J186</f>
        <v>0</v>
      </c>
      <c r="O186" s="292">
        <v>2</v>
      </c>
      <c r="AA186" s="261">
        <v>1</v>
      </c>
      <c r="AB186" s="261">
        <v>1</v>
      </c>
      <c r="AC186" s="261">
        <v>1</v>
      </c>
      <c r="AZ186" s="261">
        <v>1</v>
      </c>
      <c r="BA186" s="261">
        <f>IF(AZ186=1,G186,0)</f>
        <v>0</v>
      </c>
      <c r="BB186" s="261">
        <f>IF(AZ186=2,G186,0)</f>
        <v>0</v>
      </c>
      <c r="BC186" s="261">
        <f>IF(AZ186=3,G186,0)</f>
        <v>0</v>
      </c>
      <c r="BD186" s="261">
        <f>IF(AZ186=4,G186,0)</f>
        <v>0</v>
      </c>
      <c r="BE186" s="261">
        <f>IF(AZ186=5,G186,0)</f>
        <v>0</v>
      </c>
      <c r="CA186" s="292">
        <v>1</v>
      </c>
      <c r="CB186" s="292">
        <v>1</v>
      </c>
    </row>
    <row r="187" spans="1:80">
      <c r="A187" s="293">
        <v>70</v>
      </c>
      <c r="B187" s="294" t="s">
        <v>425</v>
      </c>
      <c r="C187" s="295" t="s">
        <v>426</v>
      </c>
      <c r="D187" s="296" t="s">
        <v>171</v>
      </c>
      <c r="E187" s="297">
        <v>2.5</v>
      </c>
      <c r="F187" s="297">
        <v>0</v>
      </c>
      <c r="G187" s="298">
        <f>E187*F187</f>
        <v>0</v>
      </c>
      <c r="H187" s="299">
        <v>0</v>
      </c>
      <c r="I187" s="300">
        <f>E187*H187</f>
        <v>0</v>
      </c>
      <c r="J187" s="299">
        <v>0</v>
      </c>
      <c r="K187" s="300">
        <f>E187*J187</f>
        <v>0</v>
      </c>
      <c r="O187" s="292">
        <v>2</v>
      </c>
      <c r="AA187" s="261">
        <v>1</v>
      </c>
      <c r="AB187" s="261">
        <v>1</v>
      </c>
      <c r="AC187" s="261">
        <v>1</v>
      </c>
      <c r="AZ187" s="261">
        <v>1</v>
      </c>
      <c r="BA187" s="261">
        <f>IF(AZ187=1,G187,0)</f>
        <v>0</v>
      </c>
      <c r="BB187" s="261">
        <f>IF(AZ187=2,G187,0)</f>
        <v>0</v>
      </c>
      <c r="BC187" s="261">
        <f>IF(AZ187=3,G187,0)</f>
        <v>0</v>
      </c>
      <c r="BD187" s="261">
        <f>IF(AZ187=4,G187,0)</f>
        <v>0</v>
      </c>
      <c r="BE187" s="261">
        <f>IF(AZ187=5,G187,0)</f>
        <v>0</v>
      </c>
      <c r="CA187" s="292">
        <v>1</v>
      </c>
      <c r="CB187" s="292">
        <v>1</v>
      </c>
    </row>
    <row r="188" spans="1:80">
      <c r="A188" s="316"/>
      <c r="B188" s="317" t="s">
        <v>99</v>
      </c>
      <c r="C188" s="318" t="s">
        <v>419</v>
      </c>
      <c r="D188" s="319"/>
      <c r="E188" s="320"/>
      <c r="F188" s="321"/>
      <c r="G188" s="322">
        <f>SUM(G183:G187)</f>
        <v>0</v>
      </c>
      <c r="H188" s="323"/>
      <c r="I188" s="324">
        <f>SUM(I183:I187)</f>
        <v>0</v>
      </c>
      <c r="J188" s="323"/>
      <c r="K188" s="324">
        <f>SUM(K183:K187)</f>
        <v>0</v>
      </c>
      <c r="O188" s="292">
        <v>4</v>
      </c>
      <c r="BA188" s="325">
        <f>SUM(BA183:BA187)</f>
        <v>0</v>
      </c>
      <c r="BB188" s="325">
        <f>SUM(BB183:BB187)</f>
        <v>0</v>
      </c>
      <c r="BC188" s="325">
        <f>SUM(BC183:BC187)</f>
        <v>0</v>
      </c>
      <c r="BD188" s="325">
        <f>SUM(BD183:BD187)</f>
        <v>0</v>
      </c>
      <c r="BE188" s="325">
        <f>SUM(BE183:BE187)</f>
        <v>0</v>
      </c>
    </row>
    <row r="189" spans="1:80">
      <c r="A189" s="282" t="s">
        <v>97</v>
      </c>
      <c r="B189" s="283" t="s">
        <v>427</v>
      </c>
      <c r="C189" s="284" t="s">
        <v>428</v>
      </c>
      <c r="D189" s="285"/>
      <c r="E189" s="286"/>
      <c r="F189" s="286"/>
      <c r="G189" s="287"/>
      <c r="H189" s="288"/>
      <c r="I189" s="289"/>
      <c r="J189" s="290"/>
      <c r="K189" s="291"/>
      <c r="O189" s="292">
        <v>1</v>
      </c>
    </row>
    <row r="190" spans="1:80">
      <c r="A190" s="293">
        <v>71</v>
      </c>
      <c r="B190" s="294" t="s">
        <v>430</v>
      </c>
      <c r="C190" s="295" t="s">
        <v>431</v>
      </c>
      <c r="D190" s="296" t="s">
        <v>272</v>
      </c>
      <c r="E190" s="297">
        <v>126.507353724</v>
      </c>
      <c r="F190" s="297">
        <v>0</v>
      </c>
      <c r="G190" s="298">
        <f>E190*F190</f>
        <v>0</v>
      </c>
      <c r="H190" s="299">
        <v>0</v>
      </c>
      <c r="I190" s="300">
        <f>E190*H190</f>
        <v>0</v>
      </c>
      <c r="J190" s="299"/>
      <c r="K190" s="300">
        <f>E190*J190</f>
        <v>0</v>
      </c>
      <c r="O190" s="292">
        <v>2</v>
      </c>
      <c r="AA190" s="261">
        <v>7</v>
      </c>
      <c r="AB190" s="261">
        <v>1</v>
      </c>
      <c r="AC190" s="261">
        <v>2</v>
      </c>
      <c r="AZ190" s="261">
        <v>1</v>
      </c>
      <c r="BA190" s="261">
        <f>IF(AZ190=1,G190,0)</f>
        <v>0</v>
      </c>
      <c r="BB190" s="261">
        <f>IF(AZ190=2,G190,0)</f>
        <v>0</v>
      </c>
      <c r="BC190" s="261">
        <f>IF(AZ190=3,G190,0)</f>
        <v>0</v>
      </c>
      <c r="BD190" s="261">
        <f>IF(AZ190=4,G190,0)</f>
        <v>0</v>
      </c>
      <c r="BE190" s="261">
        <f>IF(AZ190=5,G190,0)</f>
        <v>0</v>
      </c>
      <c r="CA190" s="292">
        <v>7</v>
      </c>
      <c r="CB190" s="292">
        <v>1</v>
      </c>
    </row>
    <row r="191" spans="1:80">
      <c r="A191" s="316"/>
      <c r="B191" s="317" t="s">
        <v>99</v>
      </c>
      <c r="C191" s="318" t="s">
        <v>429</v>
      </c>
      <c r="D191" s="319"/>
      <c r="E191" s="320"/>
      <c r="F191" s="321"/>
      <c r="G191" s="322">
        <f>SUM(G189:G190)</f>
        <v>0</v>
      </c>
      <c r="H191" s="323"/>
      <c r="I191" s="324">
        <f>SUM(I189:I190)</f>
        <v>0</v>
      </c>
      <c r="J191" s="323"/>
      <c r="K191" s="324">
        <f>SUM(K189:K190)</f>
        <v>0</v>
      </c>
      <c r="O191" s="292">
        <v>4</v>
      </c>
      <c r="BA191" s="325">
        <f>SUM(BA189:BA190)</f>
        <v>0</v>
      </c>
      <c r="BB191" s="325">
        <f>SUM(BB189:BB190)</f>
        <v>0</v>
      </c>
      <c r="BC191" s="325">
        <f>SUM(BC189:BC190)</f>
        <v>0</v>
      </c>
      <c r="BD191" s="325">
        <f>SUM(BD189:BD190)</f>
        <v>0</v>
      </c>
      <c r="BE191" s="325">
        <f>SUM(BE189:BE190)</f>
        <v>0</v>
      </c>
    </row>
    <row r="192" spans="1:80">
      <c r="A192" s="282" t="s">
        <v>97</v>
      </c>
      <c r="B192" s="283" t="s">
        <v>432</v>
      </c>
      <c r="C192" s="284" t="s">
        <v>433</v>
      </c>
      <c r="D192" s="285"/>
      <c r="E192" s="286"/>
      <c r="F192" s="286"/>
      <c r="G192" s="287"/>
      <c r="H192" s="288"/>
      <c r="I192" s="289"/>
      <c r="J192" s="290"/>
      <c r="K192" s="291"/>
      <c r="O192" s="292">
        <v>1</v>
      </c>
    </row>
    <row r="193" spans="1:80">
      <c r="A193" s="293">
        <v>72</v>
      </c>
      <c r="B193" s="294" t="s">
        <v>435</v>
      </c>
      <c r="C193" s="295" t="s">
        <v>436</v>
      </c>
      <c r="D193" s="296" t="s">
        <v>98</v>
      </c>
      <c r="E193" s="297">
        <v>2</v>
      </c>
      <c r="F193" s="297">
        <v>0</v>
      </c>
      <c r="G193" s="298">
        <f>E193*F193</f>
        <v>0</v>
      </c>
      <c r="H193" s="299">
        <v>7</v>
      </c>
      <c r="I193" s="300">
        <f>E193*H193</f>
        <v>14</v>
      </c>
      <c r="J193" s="299">
        <v>0</v>
      </c>
      <c r="K193" s="300">
        <f>E193*J193</f>
        <v>0</v>
      </c>
      <c r="O193" s="292">
        <v>2</v>
      </c>
      <c r="AA193" s="261">
        <v>1</v>
      </c>
      <c r="AB193" s="261">
        <v>7</v>
      </c>
      <c r="AC193" s="261">
        <v>7</v>
      </c>
      <c r="AZ193" s="261">
        <v>2</v>
      </c>
      <c r="BA193" s="261">
        <f>IF(AZ193=1,G193,0)</f>
        <v>0</v>
      </c>
      <c r="BB193" s="261">
        <f>IF(AZ193=2,G193,0)</f>
        <v>0</v>
      </c>
      <c r="BC193" s="261">
        <f>IF(AZ193=3,G193,0)</f>
        <v>0</v>
      </c>
      <c r="BD193" s="261">
        <f>IF(AZ193=4,G193,0)</f>
        <v>0</v>
      </c>
      <c r="BE193" s="261">
        <f>IF(AZ193=5,G193,0)</f>
        <v>0</v>
      </c>
      <c r="CA193" s="292">
        <v>1</v>
      </c>
      <c r="CB193" s="292">
        <v>7</v>
      </c>
    </row>
    <row r="194" spans="1:80">
      <c r="A194" s="293">
        <v>73</v>
      </c>
      <c r="B194" s="294" t="s">
        <v>437</v>
      </c>
      <c r="C194" s="295" t="s">
        <v>438</v>
      </c>
      <c r="D194" s="296" t="s">
        <v>98</v>
      </c>
      <c r="E194" s="297">
        <v>1</v>
      </c>
      <c r="F194" s="297">
        <v>0</v>
      </c>
      <c r="G194" s="298">
        <f>E194*F194</f>
        <v>0</v>
      </c>
      <c r="H194" s="299">
        <v>4.2</v>
      </c>
      <c r="I194" s="300">
        <f>E194*H194</f>
        <v>4.2</v>
      </c>
      <c r="J194" s="299">
        <v>0</v>
      </c>
      <c r="K194" s="300">
        <f>E194*J194</f>
        <v>0</v>
      </c>
      <c r="O194" s="292">
        <v>2</v>
      </c>
      <c r="AA194" s="261">
        <v>1</v>
      </c>
      <c r="AB194" s="261">
        <v>7</v>
      </c>
      <c r="AC194" s="261">
        <v>7</v>
      </c>
      <c r="AZ194" s="261">
        <v>2</v>
      </c>
      <c r="BA194" s="261">
        <f>IF(AZ194=1,G194,0)</f>
        <v>0</v>
      </c>
      <c r="BB194" s="261">
        <f>IF(AZ194=2,G194,0)</f>
        <v>0</v>
      </c>
      <c r="BC194" s="261">
        <f>IF(AZ194=3,G194,0)</f>
        <v>0</v>
      </c>
      <c r="BD194" s="261">
        <f>IF(AZ194=4,G194,0)</f>
        <v>0</v>
      </c>
      <c r="BE194" s="261">
        <f>IF(AZ194=5,G194,0)</f>
        <v>0</v>
      </c>
      <c r="CA194" s="292">
        <v>1</v>
      </c>
      <c r="CB194" s="292">
        <v>7</v>
      </c>
    </row>
    <row r="195" spans="1:80">
      <c r="A195" s="316"/>
      <c r="B195" s="317" t="s">
        <v>99</v>
      </c>
      <c r="C195" s="318" t="s">
        <v>434</v>
      </c>
      <c r="D195" s="319"/>
      <c r="E195" s="320"/>
      <c r="F195" s="321"/>
      <c r="G195" s="322">
        <f>SUM(G192:G194)</f>
        <v>0</v>
      </c>
      <c r="H195" s="323"/>
      <c r="I195" s="324">
        <f>SUM(I192:I194)</f>
        <v>18.2</v>
      </c>
      <c r="J195" s="323"/>
      <c r="K195" s="324">
        <f>SUM(K192:K194)</f>
        <v>0</v>
      </c>
      <c r="O195" s="292">
        <v>4</v>
      </c>
      <c r="BA195" s="325">
        <f>SUM(BA192:BA194)</f>
        <v>0</v>
      </c>
      <c r="BB195" s="325">
        <f>SUM(BB192:BB194)</f>
        <v>0</v>
      </c>
      <c r="BC195" s="325">
        <f>SUM(BC192:BC194)</f>
        <v>0</v>
      </c>
      <c r="BD195" s="325">
        <f>SUM(BD192:BD194)</f>
        <v>0</v>
      </c>
      <c r="BE195" s="325">
        <f>SUM(BE192:BE194)</f>
        <v>0</v>
      </c>
    </row>
    <row r="196" spans="1:80">
      <c r="A196" s="282" t="s">
        <v>97</v>
      </c>
      <c r="B196" s="283" t="s">
        <v>439</v>
      </c>
      <c r="C196" s="284" t="s">
        <v>440</v>
      </c>
      <c r="D196" s="285"/>
      <c r="E196" s="286"/>
      <c r="F196" s="286"/>
      <c r="G196" s="287"/>
      <c r="H196" s="288"/>
      <c r="I196" s="289"/>
      <c r="J196" s="290"/>
      <c r="K196" s="291"/>
      <c r="O196" s="292">
        <v>1</v>
      </c>
    </row>
    <row r="197" spans="1:80">
      <c r="A197" s="293">
        <v>74</v>
      </c>
      <c r="B197" s="294" t="s">
        <v>442</v>
      </c>
      <c r="C197" s="295" t="s">
        <v>443</v>
      </c>
      <c r="D197" s="296" t="s">
        <v>272</v>
      </c>
      <c r="E197" s="297">
        <v>9.8788499999999999</v>
      </c>
      <c r="F197" s="297">
        <v>0</v>
      </c>
      <c r="G197" s="298">
        <f>E197*F197</f>
        <v>0</v>
      </c>
      <c r="H197" s="299">
        <v>0</v>
      </c>
      <c r="I197" s="300">
        <f>E197*H197</f>
        <v>0</v>
      </c>
      <c r="J197" s="299"/>
      <c r="K197" s="300">
        <f>E197*J197</f>
        <v>0</v>
      </c>
      <c r="O197" s="292">
        <v>2</v>
      </c>
      <c r="AA197" s="261">
        <v>8</v>
      </c>
      <c r="AB197" s="261">
        <v>0</v>
      </c>
      <c r="AC197" s="261">
        <v>3</v>
      </c>
      <c r="AZ197" s="261">
        <v>1</v>
      </c>
      <c r="BA197" s="261">
        <f>IF(AZ197=1,G197,0)</f>
        <v>0</v>
      </c>
      <c r="BB197" s="261">
        <f>IF(AZ197=2,G197,0)</f>
        <v>0</v>
      </c>
      <c r="BC197" s="261">
        <f>IF(AZ197=3,G197,0)</f>
        <v>0</v>
      </c>
      <c r="BD197" s="261">
        <f>IF(AZ197=4,G197,0)</f>
        <v>0</v>
      </c>
      <c r="BE197" s="261">
        <f>IF(AZ197=5,G197,0)</f>
        <v>0</v>
      </c>
      <c r="CA197" s="292">
        <v>8</v>
      </c>
      <c r="CB197" s="292">
        <v>0</v>
      </c>
    </row>
    <row r="198" spans="1:80">
      <c r="A198" s="293">
        <v>75</v>
      </c>
      <c r="B198" s="294" t="s">
        <v>444</v>
      </c>
      <c r="C198" s="295" t="s">
        <v>445</v>
      </c>
      <c r="D198" s="296" t="s">
        <v>272</v>
      </c>
      <c r="E198" s="297">
        <v>88.909649999999999</v>
      </c>
      <c r="F198" s="297">
        <v>0</v>
      </c>
      <c r="G198" s="298">
        <f>E198*F198</f>
        <v>0</v>
      </c>
      <c r="H198" s="299">
        <v>0</v>
      </c>
      <c r="I198" s="300">
        <f>E198*H198</f>
        <v>0</v>
      </c>
      <c r="J198" s="299"/>
      <c r="K198" s="300">
        <f>E198*J198</f>
        <v>0</v>
      </c>
      <c r="O198" s="292">
        <v>2</v>
      </c>
      <c r="AA198" s="261">
        <v>8</v>
      </c>
      <c r="AB198" s="261">
        <v>0</v>
      </c>
      <c r="AC198" s="261">
        <v>3</v>
      </c>
      <c r="AZ198" s="261">
        <v>1</v>
      </c>
      <c r="BA198" s="261">
        <f>IF(AZ198=1,G198,0)</f>
        <v>0</v>
      </c>
      <c r="BB198" s="261">
        <f>IF(AZ198=2,G198,0)</f>
        <v>0</v>
      </c>
      <c r="BC198" s="261">
        <f>IF(AZ198=3,G198,0)</f>
        <v>0</v>
      </c>
      <c r="BD198" s="261">
        <f>IF(AZ198=4,G198,0)</f>
        <v>0</v>
      </c>
      <c r="BE198" s="261">
        <f>IF(AZ198=5,G198,0)</f>
        <v>0</v>
      </c>
      <c r="CA198" s="292">
        <v>8</v>
      </c>
      <c r="CB198" s="292">
        <v>0</v>
      </c>
    </row>
    <row r="199" spans="1:80">
      <c r="A199" s="301"/>
      <c r="B199" s="302"/>
      <c r="C199" s="303"/>
      <c r="D199" s="304"/>
      <c r="E199" s="304"/>
      <c r="F199" s="304"/>
      <c r="G199" s="305"/>
      <c r="I199" s="306"/>
      <c r="K199" s="306"/>
      <c r="L199" s="307"/>
      <c r="O199" s="292">
        <v>3</v>
      </c>
    </row>
    <row r="200" spans="1:80">
      <c r="A200" s="293">
        <v>76</v>
      </c>
      <c r="B200" s="294" t="s">
        <v>446</v>
      </c>
      <c r="C200" s="295" t="s">
        <v>447</v>
      </c>
      <c r="D200" s="296" t="s">
        <v>272</v>
      </c>
      <c r="E200" s="297">
        <v>9.8788499999999999</v>
      </c>
      <c r="F200" s="297">
        <v>0</v>
      </c>
      <c r="G200" s="298">
        <f>E200*F200</f>
        <v>0</v>
      </c>
      <c r="H200" s="299">
        <v>0</v>
      </c>
      <c r="I200" s="300">
        <f>E200*H200</f>
        <v>0</v>
      </c>
      <c r="J200" s="299"/>
      <c r="K200" s="300">
        <f>E200*J200</f>
        <v>0</v>
      </c>
      <c r="O200" s="292">
        <v>2</v>
      </c>
      <c r="AA200" s="261">
        <v>8</v>
      </c>
      <c r="AB200" s="261">
        <v>0</v>
      </c>
      <c r="AC200" s="261">
        <v>3</v>
      </c>
      <c r="AZ200" s="261">
        <v>1</v>
      </c>
      <c r="BA200" s="261">
        <f>IF(AZ200=1,G200,0)</f>
        <v>0</v>
      </c>
      <c r="BB200" s="261">
        <f>IF(AZ200=2,G200,0)</f>
        <v>0</v>
      </c>
      <c r="BC200" s="261">
        <f>IF(AZ200=3,G200,0)</f>
        <v>0</v>
      </c>
      <c r="BD200" s="261">
        <f>IF(AZ200=4,G200,0)</f>
        <v>0</v>
      </c>
      <c r="BE200" s="261">
        <f>IF(AZ200=5,G200,0)</f>
        <v>0</v>
      </c>
      <c r="CA200" s="292">
        <v>8</v>
      </c>
      <c r="CB200" s="292">
        <v>0</v>
      </c>
    </row>
    <row r="201" spans="1:80">
      <c r="A201" s="293">
        <v>77</v>
      </c>
      <c r="B201" s="294" t="s">
        <v>448</v>
      </c>
      <c r="C201" s="295" t="s">
        <v>449</v>
      </c>
      <c r="D201" s="296" t="s">
        <v>272</v>
      </c>
      <c r="E201" s="297">
        <v>9.8788499999999999</v>
      </c>
      <c r="F201" s="297">
        <v>0</v>
      </c>
      <c r="G201" s="298">
        <f>E201*F201</f>
        <v>0</v>
      </c>
      <c r="H201" s="299">
        <v>0</v>
      </c>
      <c r="I201" s="300">
        <f>E201*H201</f>
        <v>0</v>
      </c>
      <c r="J201" s="299"/>
      <c r="K201" s="300">
        <f>E201*J201</f>
        <v>0</v>
      </c>
      <c r="O201" s="292">
        <v>2</v>
      </c>
      <c r="AA201" s="261">
        <v>8</v>
      </c>
      <c r="AB201" s="261">
        <v>0</v>
      </c>
      <c r="AC201" s="261">
        <v>3</v>
      </c>
      <c r="AZ201" s="261">
        <v>1</v>
      </c>
      <c r="BA201" s="261">
        <f>IF(AZ201=1,G201,0)</f>
        <v>0</v>
      </c>
      <c r="BB201" s="261">
        <f>IF(AZ201=2,G201,0)</f>
        <v>0</v>
      </c>
      <c r="BC201" s="261">
        <f>IF(AZ201=3,G201,0)</f>
        <v>0</v>
      </c>
      <c r="BD201" s="261">
        <f>IF(AZ201=4,G201,0)</f>
        <v>0</v>
      </c>
      <c r="BE201" s="261">
        <f>IF(AZ201=5,G201,0)</f>
        <v>0</v>
      </c>
      <c r="CA201" s="292">
        <v>8</v>
      </c>
      <c r="CB201" s="292">
        <v>0</v>
      </c>
    </row>
    <row r="202" spans="1:80">
      <c r="A202" s="316"/>
      <c r="B202" s="317" t="s">
        <v>99</v>
      </c>
      <c r="C202" s="318" t="s">
        <v>441</v>
      </c>
      <c r="D202" s="319"/>
      <c r="E202" s="320"/>
      <c r="F202" s="321"/>
      <c r="G202" s="322">
        <f>SUM(G196:G201)</f>
        <v>0</v>
      </c>
      <c r="H202" s="323"/>
      <c r="I202" s="324">
        <f>SUM(I196:I201)</f>
        <v>0</v>
      </c>
      <c r="J202" s="323"/>
      <c r="K202" s="324">
        <f>SUM(K196:K201)</f>
        <v>0</v>
      </c>
      <c r="O202" s="292">
        <v>4</v>
      </c>
      <c r="BA202" s="325">
        <f>SUM(BA196:BA201)</f>
        <v>0</v>
      </c>
      <c r="BB202" s="325">
        <f>SUM(BB196:BB201)</f>
        <v>0</v>
      </c>
      <c r="BC202" s="325">
        <f>SUM(BC196:BC201)</f>
        <v>0</v>
      </c>
      <c r="BD202" s="325">
        <f>SUM(BD196:BD201)</f>
        <v>0</v>
      </c>
      <c r="BE202" s="325">
        <f>SUM(BE196:BE201)</f>
        <v>0</v>
      </c>
    </row>
    <row r="203" spans="1:80">
      <c r="E203" s="261"/>
    </row>
    <row r="204" spans="1:80">
      <c r="E204" s="261"/>
    </row>
    <row r="205" spans="1:80">
      <c r="E205" s="261"/>
    </row>
    <row r="206" spans="1:80">
      <c r="E206" s="261"/>
    </row>
    <row r="207" spans="1:80">
      <c r="E207" s="261"/>
    </row>
    <row r="208" spans="1:80">
      <c r="E208" s="261"/>
    </row>
    <row r="209" spans="5:5">
      <c r="E209" s="261"/>
    </row>
    <row r="210" spans="5:5">
      <c r="E210" s="261"/>
    </row>
    <row r="211" spans="5:5">
      <c r="E211" s="261"/>
    </row>
    <row r="212" spans="5:5">
      <c r="E212" s="261"/>
    </row>
    <row r="213" spans="5:5">
      <c r="E213" s="261"/>
    </row>
    <row r="214" spans="5:5">
      <c r="E214" s="261"/>
    </row>
    <row r="215" spans="5:5">
      <c r="E215" s="261"/>
    </row>
    <row r="216" spans="5:5">
      <c r="E216" s="261"/>
    </row>
    <row r="217" spans="5:5">
      <c r="E217" s="261"/>
    </row>
    <row r="218" spans="5:5">
      <c r="E218" s="261"/>
    </row>
    <row r="219" spans="5:5">
      <c r="E219" s="261"/>
    </row>
    <row r="220" spans="5:5">
      <c r="E220" s="261"/>
    </row>
    <row r="221" spans="5:5">
      <c r="E221" s="261"/>
    </row>
    <row r="222" spans="5:5">
      <c r="E222" s="261"/>
    </row>
    <row r="223" spans="5:5">
      <c r="E223" s="261"/>
    </row>
    <row r="224" spans="5:5">
      <c r="E224" s="261"/>
    </row>
    <row r="225" spans="1:7">
      <c r="E225" s="261"/>
    </row>
    <row r="226" spans="1:7">
      <c r="A226" s="315"/>
      <c r="B226" s="315"/>
      <c r="C226" s="315"/>
      <c r="D226" s="315"/>
      <c r="E226" s="315"/>
      <c r="F226" s="315"/>
      <c r="G226" s="315"/>
    </row>
    <row r="227" spans="1:7">
      <c r="A227" s="315"/>
      <c r="B227" s="315"/>
      <c r="C227" s="315"/>
      <c r="D227" s="315"/>
      <c r="E227" s="315"/>
      <c r="F227" s="315"/>
      <c r="G227" s="315"/>
    </row>
    <row r="228" spans="1:7">
      <c r="A228" s="315"/>
      <c r="B228" s="315"/>
      <c r="C228" s="315"/>
      <c r="D228" s="315"/>
      <c r="E228" s="315"/>
      <c r="F228" s="315"/>
      <c r="G228" s="315"/>
    </row>
    <row r="229" spans="1:7">
      <c r="A229" s="315"/>
      <c r="B229" s="315"/>
      <c r="C229" s="315"/>
      <c r="D229" s="315"/>
      <c r="E229" s="315"/>
      <c r="F229" s="315"/>
      <c r="G229" s="315"/>
    </row>
    <row r="230" spans="1:7">
      <c r="E230" s="261"/>
    </row>
    <row r="231" spans="1:7">
      <c r="E231" s="261"/>
    </row>
    <row r="232" spans="1:7">
      <c r="E232" s="261"/>
    </row>
    <row r="233" spans="1:7">
      <c r="E233" s="261"/>
    </row>
    <row r="234" spans="1:7">
      <c r="E234" s="261"/>
    </row>
    <row r="235" spans="1:7">
      <c r="E235" s="261"/>
    </row>
    <row r="236" spans="1:7">
      <c r="E236" s="261"/>
    </row>
    <row r="237" spans="1:7">
      <c r="E237" s="261"/>
    </row>
    <row r="238" spans="1:7">
      <c r="E238" s="261"/>
    </row>
    <row r="239" spans="1:7">
      <c r="E239" s="261"/>
    </row>
    <row r="240" spans="1:7">
      <c r="E240" s="261"/>
    </row>
    <row r="241" spans="5:5">
      <c r="E241" s="261"/>
    </row>
    <row r="242" spans="5:5">
      <c r="E242" s="261"/>
    </row>
    <row r="243" spans="5:5">
      <c r="E243" s="261"/>
    </row>
    <row r="244" spans="5:5">
      <c r="E244" s="261"/>
    </row>
    <row r="245" spans="5:5">
      <c r="E245" s="261"/>
    </row>
    <row r="246" spans="5:5">
      <c r="E246" s="261"/>
    </row>
    <row r="247" spans="5:5">
      <c r="E247" s="261"/>
    </row>
    <row r="248" spans="5:5">
      <c r="E248" s="261"/>
    </row>
    <row r="249" spans="5:5">
      <c r="E249" s="261"/>
    </row>
    <row r="250" spans="5:5">
      <c r="E250" s="261"/>
    </row>
    <row r="251" spans="5:5">
      <c r="E251" s="261"/>
    </row>
    <row r="252" spans="5:5">
      <c r="E252" s="261"/>
    </row>
    <row r="253" spans="5:5">
      <c r="E253" s="261"/>
    </row>
    <row r="254" spans="5:5">
      <c r="E254" s="261"/>
    </row>
    <row r="255" spans="5:5">
      <c r="E255" s="261"/>
    </row>
    <row r="256" spans="5:5">
      <c r="E256" s="261"/>
    </row>
    <row r="257" spans="1:7">
      <c r="E257" s="261"/>
    </row>
    <row r="258" spans="1:7">
      <c r="E258" s="261"/>
    </row>
    <row r="259" spans="1:7">
      <c r="E259" s="261"/>
    </row>
    <row r="260" spans="1:7">
      <c r="E260" s="261"/>
    </row>
    <row r="261" spans="1:7">
      <c r="A261" s="326"/>
      <c r="B261" s="326"/>
    </row>
    <row r="262" spans="1:7">
      <c r="A262" s="315"/>
      <c r="B262" s="315"/>
      <c r="C262" s="327"/>
      <c r="D262" s="327"/>
      <c r="E262" s="328"/>
      <c r="F262" s="327"/>
      <c r="G262" s="329"/>
    </row>
    <row r="263" spans="1:7">
      <c r="A263" s="330"/>
      <c r="B263" s="330"/>
      <c r="C263" s="315"/>
      <c r="D263" s="315"/>
      <c r="E263" s="331"/>
      <c r="F263" s="315"/>
      <c r="G263" s="315"/>
    </row>
    <row r="264" spans="1:7">
      <c r="A264" s="315"/>
      <c r="B264" s="315"/>
      <c r="C264" s="315"/>
      <c r="D264" s="315"/>
      <c r="E264" s="331"/>
      <c r="F264" s="315"/>
      <c r="G264" s="315"/>
    </row>
    <row r="265" spans="1:7">
      <c r="A265" s="315"/>
      <c r="B265" s="315"/>
      <c r="C265" s="315"/>
      <c r="D265" s="315"/>
      <c r="E265" s="331"/>
      <c r="F265" s="315"/>
      <c r="G265" s="315"/>
    </row>
    <row r="266" spans="1:7">
      <c r="A266" s="315"/>
      <c r="B266" s="315"/>
      <c r="C266" s="315"/>
      <c r="D266" s="315"/>
      <c r="E266" s="331"/>
      <c r="F266" s="315"/>
      <c r="G266" s="315"/>
    </row>
    <row r="267" spans="1:7">
      <c r="A267" s="315"/>
      <c r="B267" s="315"/>
      <c r="C267" s="315"/>
      <c r="D267" s="315"/>
      <c r="E267" s="331"/>
      <c r="F267" s="315"/>
      <c r="G267" s="315"/>
    </row>
    <row r="268" spans="1:7">
      <c r="A268" s="315"/>
      <c r="B268" s="315"/>
      <c r="C268" s="315"/>
      <c r="D268" s="315"/>
      <c r="E268" s="331"/>
      <c r="F268" s="315"/>
      <c r="G268" s="315"/>
    </row>
    <row r="269" spans="1:7">
      <c r="A269" s="315"/>
      <c r="B269" s="315"/>
      <c r="C269" s="315"/>
      <c r="D269" s="315"/>
      <c r="E269" s="331"/>
      <c r="F269" s="315"/>
      <c r="G269" s="315"/>
    </row>
    <row r="270" spans="1:7">
      <c r="A270" s="315"/>
      <c r="B270" s="315"/>
      <c r="C270" s="315"/>
      <c r="D270" s="315"/>
      <c r="E270" s="331"/>
      <c r="F270" s="315"/>
      <c r="G270" s="315"/>
    </row>
    <row r="271" spans="1:7">
      <c r="A271" s="315"/>
      <c r="B271" s="315"/>
      <c r="C271" s="315"/>
      <c r="D271" s="315"/>
      <c r="E271" s="331"/>
      <c r="F271" s="315"/>
      <c r="G271" s="315"/>
    </row>
    <row r="272" spans="1:7">
      <c r="A272" s="315"/>
      <c r="B272" s="315"/>
      <c r="C272" s="315"/>
      <c r="D272" s="315"/>
      <c r="E272" s="331"/>
      <c r="F272" s="315"/>
      <c r="G272" s="315"/>
    </row>
    <row r="273" spans="1:7">
      <c r="A273" s="315"/>
      <c r="B273" s="315"/>
      <c r="C273" s="315"/>
      <c r="D273" s="315"/>
      <c r="E273" s="331"/>
      <c r="F273" s="315"/>
      <c r="G273" s="315"/>
    </row>
    <row r="274" spans="1:7">
      <c r="A274" s="315"/>
      <c r="B274" s="315"/>
      <c r="C274" s="315"/>
      <c r="D274" s="315"/>
      <c r="E274" s="331"/>
      <c r="F274" s="315"/>
      <c r="G274" s="315"/>
    </row>
    <row r="275" spans="1:7">
      <c r="A275" s="315"/>
      <c r="B275" s="315"/>
      <c r="C275" s="315"/>
      <c r="D275" s="315"/>
      <c r="E275" s="331"/>
      <c r="F275" s="315"/>
      <c r="G275" s="315"/>
    </row>
  </sheetData>
  <mergeCells count="83">
    <mergeCell ref="C199:G199"/>
    <mergeCell ref="C185:D185"/>
    <mergeCell ref="C173:G173"/>
    <mergeCell ref="C175:G175"/>
    <mergeCell ref="C181:G181"/>
    <mergeCell ref="C160:G160"/>
    <mergeCell ref="C161:D161"/>
    <mergeCell ref="C165:G165"/>
    <mergeCell ref="C166:D166"/>
    <mergeCell ref="C168:G168"/>
    <mergeCell ref="C169:G169"/>
    <mergeCell ref="C144:D144"/>
    <mergeCell ref="C148:G148"/>
    <mergeCell ref="C149:D149"/>
    <mergeCell ref="C151:G151"/>
    <mergeCell ref="C152:D152"/>
    <mergeCell ref="C154:G154"/>
    <mergeCell ref="C156:G156"/>
    <mergeCell ref="C158:D158"/>
    <mergeCell ref="C133:D133"/>
    <mergeCell ref="C137:G137"/>
    <mergeCell ref="C138:D138"/>
    <mergeCell ref="C139:D139"/>
    <mergeCell ref="C141:D141"/>
    <mergeCell ref="C143:D143"/>
    <mergeCell ref="C119:D119"/>
    <mergeCell ref="C121:G121"/>
    <mergeCell ref="C122:D122"/>
    <mergeCell ref="C124:G124"/>
    <mergeCell ref="C125:D125"/>
    <mergeCell ref="C128:G128"/>
    <mergeCell ref="C129:D129"/>
    <mergeCell ref="C109:D109"/>
    <mergeCell ref="C110:D110"/>
    <mergeCell ref="C112:D112"/>
    <mergeCell ref="C86:G86"/>
    <mergeCell ref="C87:D87"/>
    <mergeCell ref="C91:G91"/>
    <mergeCell ref="C96:G96"/>
    <mergeCell ref="C97:D97"/>
    <mergeCell ref="C99:D99"/>
    <mergeCell ref="C101:D101"/>
    <mergeCell ref="C103:D103"/>
    <mergeCell ref="C105:D105"/>
    <mergeCell ref="C78:D78"/>
    <mergeCell ref="C79:D79"/>
    <mergeCell ref="C80:D80"/>
    <mergeCell ref="C81:D81"/>
    <mergeCell ref="C82:D82"/>
    <mergeCell ref="C68:D68"/>
    <mergeCell ref="C69:D69"/>
    <mergeCell ref="C71:D71"/>
    <mergeCell ref="C72:D72"/>
    <mergeCell ref="C73:D73"/>
    <mergeCell ref="C74:D74"/>
    <mergeCell ref="C76:D76"/>
    <mergeCell ref="C77:D77"/>
    <mergeCell ref="C57:D57"/>
    <mergeCell ref="C59:D59"/>
    <mergeCell ref="C61:D61"/>
    <mergeCell ref="C62:D62"/>
    <mergeCell ref="C64:D64"/>
    <mergeCell ref="C43:D43"/>
    <mergeCell ref="C46:D46"/>
    <mergeCell ref="C49:D49"/>
    <mergeCell ref="C52:G52"/>
    <mergeCell ref="C53:D53"/>
    <mergeCell ref="C32:D32"/>
    <mergeCell ref="C35:D35"/>
    <mergeCell ref="C38:G38"/>
    <mergeCell ref="C39:D39"/>
    <mergeCell ref="C17:D17"/>
    <mergeCell ref="C25:G25"/>
    <mergeCell ref="C26:D26"/>
    <mergeCell ref="C28:D28"/>
    <mergeCell ref="A1:G1"/>
    <mergeCell ref="A3:B3"/>
    <mergeCell ref="A4:B4"/>
    <mergeCell ref="E4:G4"/>
    <mergeCell ref="C9:G9"/>
    <mergeCell ref="C12:D12"/>
    <mergeCell ref="C14:G14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SO 00 26-2020 KL</vt:lpstr>
      <vt:lpstr>SO 00 26-2020 Rek</vt:lpstr>
      <vt:lpstr>SO 00 26-2020 Pol</vt:lpstr>
      <vt:lpstr>SO 01. 26-2020 KL</vt:lpstr>
      <vt:lpstr>SO 01. 26-2020 Rek</vt:lpstr>
      <vt:lpstr>SO 01. 26-2020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00 26-2020 Pol'!Názvy_tisku</vt:lpstr>
      <vt:lpstr>'SO 00 26-2020 Rek'!Názvy_tisku</vt:lpstr>
      <vt:lpstr>'SO 01. 26-2020 Pol'!Názvy_tisku</vt:lpstr>
      <vt:lpstr>'SO 01. 26-2020 Rek'!Názvy_tisku</vt:lpstr>
      <vt:lpstr>Stavba!Objednatel</vt:lpstr>
      <vt:lpstr>Stavba!Objekt</vt:lpstr>
      <vt:lpstr>'SO 00 26-2020 KL'!Oblast_tisku</vt:lpstr>
      <vt:lpstr>'SO 00 26-2020 Pol'!Oblast_tisku</vt:lpstr>
      <vt:lpstr>'SO 00 26-2020 Rek'!Oblast_tisku</vt:lpstr>
      <vt:lpstr>'SO 01. 26-2020 KL'!Oblast_tisku</vt:lpstr>
      <vt:lpstr>'SO 01. 26-2020 Pol'!Oblast_tisku</vt:lpstr>
      <vt:lpstr>'SO 01. 26-2020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</dc:creator>
  <cp:lastModifiedBy>Ina</cp:lastModifiedBy>
  <dcterms:created xsi:type="dcterms:W3CDTF">2020-09-22T22:01:06Z</dcterms:created>
  <dcterms:modified xsi:type="dcterms:W3CDTF">2020-09-22T22:01:39Z</dcterms:modified>
</cp:coreProperties>
</file>