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405" windowWidth="17955" windowHeight="6960"/>
  </bookViews>
  <sheets>
    <sheet name="Stavba" sheetId="1" r:id="rId1"/>
    <sheet name="SO 00 35-2019 KL" sheetId="2" r:id="rId2"/>
    <sheet name="SO 00 35-2019 Rek" sheetId="3" r:id="rId3"/>
    <sheet name="SO 00 35-2019 Pol" sheetId="4" r:id="rId4"/>
    <sheet name="SO 01 35-2019 KL" sheetId="5" r:id="rId5"/>
    <sheet name="SO 01 35-2019 Rek" sheetId="6" r:id="rId6"/>
    <sheet name="SO 01 35-2019 Pol" sheetId="7" r:id="rId7"/>
    <sheet name="SO 02 35-2019 KL" sheetId="8" r:id="rId8"/>
    <sheet name="SO 02 35-2019 Rek" sheetId="9" r:id="rId9"/>
    <sheet name="SO 02 35-2019 Pol" sheetId="10" r:id="rId10"/>
  </sheets>
  <definedNames>
    <definedName name="CelkemObjekty" localSheetId="0">Stavba!$F$33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00 35-2019 Pol'!$1:$6</definedName>
    <definedName name="_xlnm.Print_Titles" localSheetId="2">'SO 00 35-2019 Rek'!$1:$6</definedName>
    <definedName name="_xlnm.Print_Titles" localSheetId="6">'SO 01 35-2019 Pol'!$1:$6</definedName>
    <definedName name="_xlnm.Print_Titles" localSheetId="5">'SO 01 35-2019 Rek'!$1:$6</definedName>
    <definedName name="_xlnm.Print_Titles" localSheetId="9">'SO 02 35-2019 Pol'!$1:$6</definedName>
    <definedName name="_xlnm.Print_Titles" localSheetId="8">'SO 02 35-2019 Rek'!$1:$6</definedName>
    <definedName name="Objednatel" localSheetId="0">Stavba!$D$11</definedName>
    <definedName name="Objekt" localSheetId="0">Stavba!$B$29</definedName>
    <definedName name="_xlnm.Print_Area" localSheetId="1">'SO 00 35-2019 KL'!$A$1:$G$45</definedName>
    <definedName name="_xlnm.Print_Area" localSheetId="3">'SO 00 35-2019 Pol'!$A$1:$K$40</definedName>
    <definedName name="_xlnm.Print_Area" localSheetId="2">'SO 00 35-2019 Rek'!$A$1:$I$23</definedName>
    <definedName name="_xlnm.Print_Area" localSheetId="4">'SO 01 35-2019 KL'!$A$1:$G$45</definedName>
    <definedName name="_xlnm.Print_Area" localSheetId="6">'SO 01 35-2019 Pol'!$A$1:$K$188</definedName>
    <definedName name="_xlnm.Print_Area" localSheetId="5">'SO 01 35-2019 Rek'!$A$1:$I$44</definedName>
    <definedName name="_xlnm.Print_Area" localSheetId="7">'SO 02 35-2019 KL'!$A$1:$G$45</definedName>
    <definedName name="_xlnm.Print_Area" localSheetId="9">'SO 02 35-2019 Pol'!$A$1:$K$233</definedName>
    <definedName name="_xlnm.Print_Area" localSheetId="8">'SO 02 35-2019 Rek'!$A$1:$I$46</definedName>
    <definedName name="_xlnm.Print_Area" localSheetId="0">Stavba!$B$1:$J$99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opt" localSheetId="3" hidden="1">'SO 00 35-2019 Pol'!#REF!</definedName>
    <definedName name="solver_opt" localSheetId="6" hidden="1">'SO 01 35-2019 Pol'!#REF!</definedName>
    <definedName name="solver_opt" localSheetId="9" hidden="1">'SO 02 35-2019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ucetDilu" localSheetId="0">Stavba!$F$80:$J$80</definedName>
    <definedName name="StavbaCelkem" localSheetId="0">Stavba!$H$33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45" i="9"/>
  <c r="G23" i="8" s="1"/>
  <c r="I44" i="9"/>
  <c r="G21" i="8"/>
  <c r="D21"/>
  <c r="I43" i="9"/>
  <c r="G20" i="8"/>
  <c r="D20"/>
  <c r="I42" i="9"/>
  <c r="D19" i="8"/>
  <c r="I41" i="9"/>
  <c r="G19" i="8" s="1"/>
  <c r="G18"/>
  <c r="D18"/>
  <c r="I40" i="9"/>
  <c r="G17" i="8"/>
  <c r="D17"/>
  <c r="I39" i="9"/>
  <c r="D16" i="8"/>
  <c r="I38" i="9"/>
  <c r="G16" i="8" s="1"/>
  <c r="G15"/>
  <c r="D15"/>
  <c r="I37" i="9"/>
  <c r="BE232" i="10"/>
  <c r="BD232"/>
  <c r="BC232"/>
  <c r="BB232"/>
  <c r="BA232"/>
  <c r="K232"/>
  <c r="I232"/>
  <c r="G232"/>
  <c r="BE230"/>
  <c r="BD230"/>
  <c r="BC230"/>
  <c r="BB230"/>
  <c r="BA230"/>
  <c r="K230"/>
  <c r="I230"/>
  <c r="G230"/>
  <c r="BE229"/>
  <c r="BE233" s="1"/>
  <c r="I31" i="9" s="1"/>
  <c r="BD229" i="10"/>
  <c r="BD233" s="1"/>
  <c r="H31" i="9" s="1"/>
  <c r="BC229" i="10"/>
  <c r="BB229"/>
  <c r="BB233" s="1"/>
  <c r="F31" i="9" s="1"/>
  <c r="BA229" i="10"/>
  <c r="K229"/>
  <c r="I229"/>
  <c r="G229"/>
  <c r="B31" i="9"/>
  <c r="A31"/>
  <c r="BC233" i="10"/>
  <c r="G31" i="9" s="1"/>
  <c r="BA233" i="10"/>
  <c r="E31" i="9" s="1"/>
  <c r="K233" i="10"/>
  <c r="I233"/>
  <c r="G233"/>
  <c r="BE225"/>
  <c r="BC225"/>
  <c r="BC227" s="1"/>
  <c r="G30" i="9" s="1"/>
  <c r="BB225" i="10"/>
  <c r="BA225"/>
  <c r="BA227" s="1"/>
  <c r="E30" i="9" s="1"/>
  <c r="K225" i="10"/>
  <c r="I225"/>
  <c r="G225"/>
  <c r="BD225" s="1"/>
  <c r="BD227" s="1"/>
  <c r="H30" i="9" s="1"/>
  <c r="B30"/>
  <c r="A30"/>
  <c r="BE227" i="10"/>
  <c r="I30" i="9" s="1"/>
  <c r="BB227" i="10"/>
  <c r="F30" i="9" s="1"/>
  <c r="K227" i="10"/>
  <c r="I227"/>
  <c r="G227"/>
  <c r="BE222"/>
  <c r="BD222"/>
  <c r="BC222"/>
  <c r="BC223" s="1"/>
  <c r="G29" i="9" s="1"/>
  <c r="BA222" i="10"/>
  <c r="K222"/>
  <c r="K223" s="1"/>
  <c r="I222"/>
  <c r="G222"/>
  <c r="BB222" s="1"/>
  <c r="BB223" s="1"/>
  <c r="F29" i="9" s="1"/>
  <c r="B29"/>
  <c r="A29"/>
  <c r="BE223" i="10"/>
  <c r="I29" i="9" s="1"/>
  <c r="BD223" i="10"/>
  <c r="H29" i="9" s="1"/>
  <c r="BA223" i="10"/>
  <c r="E29" i="9" s="1"/>
  <c r="I223" i="10"/>
  <c r="G223"/>
  <c r="BE219"/>
  <c r="BD219"/>
  <c r="BC219"/>
  <c r="BB219"/>
  <c r="BB220" s="1"/>
  <c r="F28" i="9" s="1"/>
  <c r="K219" i="10"/>
  <c r="I219"/>
  <c r="I220" s="1"/>
  <c r="G219"/>
  <c r="BA219" s="1"/>
  <c r="BA220" s="1"/>
  <c r="E28" i="9" s="1"/>
  <c r="B28"/>
  <c r="A28"/>
  <c r="BE220" i="10"/>
  <c r="I28" i="9" s="1"/>
  <c r="BD220" i="10"/>
  <c r="H28" i="9" s="1"/>
  <c r="BC220" i="10"/>
  <c r="G28" i="9" s="1"/>
  <c r="K220" i="10"/>
  <c r="G220"/>
  <c r="BE215"/>
  <c r="BD215"/>
  <c r="BC215"/>
  <c r="BB215"/>
  <c r="K215"/>
  <c r="K217" s="1"/>
  <c r="I215"/>
  <c r="I217" s="1"/>
  <c r="G215"/>
  <c r="G217" s="1"/>
  <c r="B27" i="9"/>
  <c r="A27"/>
  <c r="BE217" i="10"/>
  <c r="I27" i="9" s="1"/>
  <c r="BD217" i="10"/>
  <c r="H27" i="9" s="1"/>
  <c r="BC217" i="10"/>
  <c r="G27" i="9" s="1"/>
  <c r="BB217" i="10"/>
  <c r="F27" i="9" s="1"/>
  <c r="BE212" i="10"/>
  <c r="BE213" s="1"/>
  <c r="I26" i="9" s="1"/>
  <c r="BD212" i="10"/>
  <c r="BC212"/>
  <c r="BB212"/>
  <c r="K212"/>
  <c r="K213" s="1"/>
  <c r="I212"/>
  <c r="I213" s="1"/>
  <c r="G212"/>
  <c r="G213" s="1"/>
  <c r="B26" i="9"/>
  <c r="A26"/>
  <c r="BD213" i="10"/>
  <c r="H26" i="9" s="1"/>
  <c r="BC213" i="10"/>
  <c r="G26" i="9" s="1"/>
  <c r="BB213" i="10"/>
  <c r="F26" i="9" s="1"/>
  <c r="BE209" i="10"/>
  <c r="BE210" s="1"/>
  <c r="I25" i="9" s="1"/>
  <c r="BD209" i="10"/>
  <c r="BD210" s="1"/>
  <c r="H25" i="9" s="1"/>
  <c r="BC209" i="10"/>
  <c r="BB209"/>
  <c r="BA209"/>
  <c r="K209"/>
  <c r="I209"/>
  <c r="I210" s="1"/>
  <c r="G209"/>
  <c r="G210" s="1"/>
  <c r="B25" i="9"/>
  <c r="A25"/>
  <c r="BC210" i="10"/>
  <c r="G25" i="9" s="1"/>
  <c r="BB210" i="10"/>
  <c r="F25" i="9" s="1"/>
  <c r="BA210" i="10"/>
  <c r="E25" i="9" s="1"/>
  <c r="K210" i="10"/>
  <c r="BE205"/>
  <c r="BE207" s="1"/>
  <c r="I24" i="9" s="1"/>
  <c r="BD205" i="10"/>
  <c r="BD207" s="1"/>
  <c r="H24" i="9" s="1"/>
  <c r="BC205" i="10"/>
  <c r="BC207" s="1"/>
  <c r="G24" i="9" s="1"/>
  <c r="BB205" i="10"/>
  <c r="BA205"/>
  <c r="K205"/>
  <c r="I205"/>
  <c r="G205"/>
  <c r="G207" s="1"/>
  <c r="B24" i="9"/>
  <c r="A24"/>
  <c r="BB207" i="10"/>
  <c r="F24" i="9" s="1"/>
  <c r="BA207" i="10"/>
  <c r="E24" i="9" s="1"/>
  <c r="K207" i="10"/>
  <c r="I207"/>
  <c r="BE202"/>
  <c r="BD202"/>
  <c r="BC202"/>
  <c r="BB202"/>
  <c r="BA202"/>
  <c r="K202"/>
  <c r="I202"/>
  <c r="G202"/>
  <c r="BE201"/>
  <c r="BD201"/>
  <c r="BC201"/>
  <c r="BB201"/>
  <c r="BA201"/>
  <c r="K201"/>
  <c r="I201"/>
  <c r="G201"/>
  <c r="BE199"/>
  <c r="BD199"/>
  <c r="BC199"/>
  <c r="BB199"/>
  <c r="BA199"/>
  <c r="K199"/>
  <c r="I199"/>
  <c r="G199"/>
  <c r="BE197"/>
  <c r="BD197"/>
  <c r="BC197"/>
  <c r="BB197"/>
  <c r="BA197"/>
  <c r="K197"/>
  <c r="I197"/>
  <c r="G197"/>
  <c r="BE194"/>
  <c r="BD194"/>
  <c r="BC194"/>
  <c r="BB194"/>
  <c r="BA194"/>
  <c r="K194"/>
  <c r="I194"/>
  <c r="G194"/>
  <c r="BE191"/>
  <c r="BE203" s="1"/>
  <c r="I23" i="9" s="1"/>
  <c r="BD191" i="10"/>
  <c r="BD203" s="1"/>
  <c r="H23" i="9" s="1"/>
  <c r="BC191" i="10"/>
  <c r="BB191"/>
  <c r="BB203" s="1"/>
  <c r="F23" i="9" s="1"/>
  <c r="BA191" i="10"/>
  <c r="K191"/>
  <c r="I191"/>
  <c r="G191"/>
  <c r="B23" i="9"/>
  <c r="A23"/>
  <c r="BC203" i="10"/>
  <c r="G23" i="9" s="1"/>
  <c r="BA203" i="10"/>
  <c r="E23" i="9" s="1"/>
  <c r="K203" i="10"/>
  <c r="I203"/>
  <c r="G203"/>
  <c r="BE187"/>
  <c r="BD187"/>
  <c r="BD189" s="1"/>
  <c r="H22" i="9" s="1"/>
  <c r="BC187" i="10"/>
  <c r="BC189" s="1"/>
  <c r="G22" i="9" s="1"/>
  <c r="BB187" i="10"/>
  <c r="BA187"/>
  <c r="BA189" s="1"/>
  <c r="E22" i="9" s="1"/>
  <c r="K187" i="10"/>
  <c r="I187"/>
  <c r="G187"/>
  <c r="B22" i="9"/>
  <c r="A22"/>
  <c r="BE189" i="10"/>
  <c r="I22" i="9" s="1"/>
  <c r="BB189" i="10"/>
  <c r="F22" i="9" s="1"/>
  <c r="K189" i="10"/>
  <c r="I189"/>
  <c r="G189"/>
  <c r="BE182"/>
  <c r="BD182"/>
  <c r="BC182"/>
  <c r="BC185" s="1"/>
  <c r="G21" i="9" s="1"/>
  <c r="BB182" i="10"/>
  <c r="BB185" s="1"/>
  <c r="F21" i="9" s="1"/>
  <c r="K182" i="10"/>
  <c r="K185" s="1"/>
  <c r="I182"/>
  <c r="G182"/>
  <c r="BA182" s="1"/>
  <c r="BA185" s="1"/>
  <c r="E21" i="9" s="1"/>
  <c r="B21"/>
  <c r="A21"/>
  <c r="BE185" i="10"/>
  <c r="I21" i="9" s="1"/>
  <c r="BD185" i="10"/>
  <c r="H21" i="9" s="1"/>
  <c r="I185" i="10"/>
  <c r="G185"/>
  <c r="BE173"/>
  <c r="BD173"/>
  <c r="BC173"/>
  <c r="BB173"/>
  <c r="K173"/>
  <c r="I173"/>
  <c r="G173"/>
  <c r="BA173" s="1"/>
  <c r="BE172"/>
  <c r="BD172"/>
  <c r="BC172"/>
  <c r="BB172"/>
  <c r="K172"/>
  <c r="I172"/>
  <c r="G172"/>
  <c r="BA172" s="1"/>
  <c r="BE171"/>
  <c r="BD171"/>
  <c r="BC171"/>
  <c r="BB171"/>
  <c r="K171"/>
  <c r="I171"/>
  <c r="G171"/>
  <c r="BA171" s="1"/>
  <c r="BE168"/>
  <c r="BD168"/>
  <c r="BC168"/>
  <c r="BB168"/>
  <c r="K168"/>
  <c r="I168"/>
  <c r="I180" s="1"/>
  <c r="G168"/>
  <c r="BA168" s="1"/>
  <c r="B20" i="9"/>
  <c r="A20"/>
  <c r="BE180" i="10"/>
  <c r="I20" i="9" s="1"/>
  <c r="BD180" i="10"/>
  <c r="H20" i="9" s="1"/>
  <c r="BC180" i="10"/>
  <c r="G20" i="9" s="1"/>
  <c r="BB180" i="10"/>
  <c r="F20" i="9" s="1"/>
  <c r="K180" i="10"/>
  <c r="G180"/>
  <c r="BE164"/>
  <c r="BD164"/>
  <c r="BC164"/>
  <c r="BB164"/>
  <c r="K164"/>
  <c r="I164"/>
  <c r="G164"/>
  <c r="BA164" s="1"/>
  <c r="BE163"/>
  <c r="BD163"/>
  <c r="BC163"/>
  <c r="BB163"/>
  <c r="K163"/>
  <c r="I163"/>
  <c r="G163"/>
  <c r="BA163" s="1"/>
  <c r="BE162"/>
  <c r="BD162"/>
  <c r="BC162"/>
  <c r="BB162"/>
  <c r="K162"/>
  <c r="K166" s="1"/>
  <c r="I162"/>
  <c r="G162"/>
  <c r="G166" s="1"/>
  <c r="B19" i="9"/>
  <c r="A19"/>
  <c r="BE166" i="10"/>
  <c r="I19" i="9" s="1"/>
  <c r="BD166" i="10"/>
  <c r="H19" i="9" s="1"/>
  <c r="BC166" i="10"/>
  <c r="G19" i="9" s="1"/>
  <c r="BB166" i="10"/>
  <c r="F19" i="9" s="1"/>
  <c r="I166" i="10"/>
  <c r="BE158"/>
  <c r="BD158"/>
  <c r="BC158"/>
  <c r="BB158"/>
  <c r="K158"/>
  <c r="I158"/>
  <c r="G158"/>
  <c r="BA158" s="1"/>
  <c r="BE154"/>
  <c r="BD154"/>
  <c r="BC154"/>
  <c r="BB154"/>
  <c r="K154"/>
  <c r="I154"/>
  <c r="G154"/>
  <c r="BA154" s="1"/>
  <c r="BE152"/>
  <c r="BE160" s="1"/>
  <c r="I18" i="9" s="1"/>
  <c r="BD152" i="10"/>
  <c r="BC152"/>
  <c r="BB152"/>
  <c r="K152"/>
  <c r="I152"/>
  <c r="I160" s="1"/>
  <c r="G152"/>
  <c r="BA152" s="1"/>
  <c r="B18" i="9"/>
  <c r="A18"/>
  <c r="BD160" i="10"/>
  <c r="H18" i="9" s="1"/>
  <c r="BC160" i="10"/>
  <c r="G18" i="9" s="1"/>
  <c r="BB160" i="10"/>
  <c r="F18" i="9" s="1"/>
  <c r="K160" i="10"/>
  <c r="G160"/>
  <c r="BE148"/>
  <c r="BD148"/>
  <c r="BD150" s="1"/>
  <c r="H17" i="9" s="1"/>
  <c r="BC148" i="10"/>
  <c r="BB148"/>
  <c r="BA148"/>
  <c r="K148"/>
  <c r="I148"/>
  <c r="G148"/>
  <c r="G150" s="1"/>
  <c r="B17" i="9"/>
  <c r="A17"/>
  <c r="BE150" i="10"/>
  <c r="I17" i="9" s="1"/>
  <c r="BC150" i="10"/>
  <c r="G17" i="9" s="1"/>
  <c r="BB150" i="10"/>
  <c r="F17" i="9" s="1"/>
  <c r="BA150" i="10"/>
  <c r="E17" i="9" s="1"/>
  <c r="K150" i="10"/>
  <c r="I150"/>
  <c r="BE143"/>
  <c r="BE146" s="1"/>
  <c r="I16" i="9" s="1"/>
  <c r="BD143" i="10"/>
  <c r="BC143"/>
  <c r="BC146" s="1"/>
  <c r="G16" i="9" s="1"/>
  <c r="BB143" i="10"/>
  <c r="BA143"/>
  <c r="K143"/>
  <c r="I143"/>
  <c r="G143"/>
  <c r="B16" i="9"/>
  <c r="A16"/>
  <c r="BD146" i="10"/>
  <c r="H16" i="9" s="1"/>
  <c r="BB146" i="10"/>
  <c r="F16" i="9" s="1"/>
  <c r="BA146" i="10"/>
  <c r="E16" i="9" s="1"/>
  <c r="K146" i="10"/>
  <c r="I146"/>
  <c r="G146"/>
  <c r="BE139"/>
  <c r="BD139"/>
  <c r="BC139"/>
  <c r="BB139"/>
  <c r="BA139"/>
  <c r="K139"/>
  <c r="I139"/>
  <c r="G139"/>
  <c r="BE136"/>
  <c r="BD136"/>
  <c r="BC136"/>
  <c r="BB136"/>
  <c r="BA136"/>
  <c r="K136"/>
  <c r="I136"/>
  <c r="G136"/>
  <c r="BE133"/>
  <c r="BD133"/>
  <c r="BC133"/>
  <c r="BB133"/>
  <c r="BA133"/>
  <c r="K133"/>
  <c r="I133"/>
  <c r="G133"/>
  <c r="BE131"/>
  <c r="BD131"/>
  <c r="BC131"/>
  <c r="BB131"/>
  <c r="BA131"/>
  <c r="K131"/>
  <c r="I131"/>
  <c r="G131"/>
  <c r="BE128"/>
  <c r="BD128"/>
  <c r="BD141" s="1"/>
  <c r="H15" i="9" s="1"/>
  <c r="BC128" i="10"/>
  <c r="BB128"/>
  <c r="BB141" s="1"/>
  <c r="F15" i="9" s="1"/>
  <c r="BA128" i="10"/>
  <c r="K128"/>
  <c r="I128"/>
  <c r="G128"/>
  <c r="B15" i="9"/>
  <c r="A15"/>
  <c r="BE141" i="10"/>
  <c r="I15" i="9" s="1"/>
  <c r="BC141" i="10"/>
  <c r="G15" i="9" s="1"/>
  <c r="BA141" i="10"/>
  <c r="E15" i="9" s="1"/>
  <c r="K141" i="10"/>
  <c r="I141"/>
  <c r="G141"/>
  <c r="BE123"/>
  <c r="BD123"/>
  <c r="BC123"/>
  <c r="BC126" s="1"/>
  <c r="G14" i="9" s="1"/>
  <c r="BB123" i="10"/>
  <c r="BA123"/>
  <c r="BA126" s="1"/>
  <c r="E14" i="9" s="1"/>
  <c r="K123" i="10"/>
  <c r="I123"/>
  <c r="G123"/>
  <c r="B14" i="9"/>
  <c r="A14"/>
  <c r="BE126" i="10"/>
  <c r="I14" i="9" s="1"/>
  <c r="BD126" i="10"/>
  <c r="H14" i="9" s="1"/>
  <c r="BB126" i="10"/>
  <c r="F14" i="9" s="1"/>
  <c r="K126" i="10"/>
  <c r="I126"/>
  <c r="G126"/>
  <c r="BE120"/>
  <c r="BD120"/>
  <c r="BC120"/>
  <c r="BB120"/>
  <c r="BB121" s="1"/>
  <c r="F13" i="9" s="1"/>
  <c r="K120" i="10"/>
  <c r="K121" s="1"/>
  <c r="I120"/>
  <c r="G120"/>
  <c r="BA120" s="1"/>
  <c r="BA121" s="1"/>
  <c r="E13" i="9" s="1"/>
  <c r="B13"/>
  <c r="A13"/>
  <c r="BE121" i="10"/>
  <c r="I13" i="9" s="1"/>
  <c r="BD121" i="10"/>
  <c r="H13" i="9" s="1"/>
  <c r="BC121" i="10"/>
  <c r="G13" i="9" s="1"/>
  <c r="I121" i="10"/>
  <c r="G121"/>
  <c r="BE116"/>
  <c r="BD116"/>
  <c r="BC116"/>
  <c r="BB116"/>
  <c r="K116"/>
  <c r="I116"/>
  <c r="G116"/>
  <c r="BA116" s="1"/>
  <c r="BE114"/>
  <c r="BD114"/>
  <c r="BC114"/>
  <c r="BB114"/>
  <c r="K114"/>
  <c r="I114"/>
  <c r="G114"/>
  <c r="BA114" s="1"/>
  <c r="BE113"/>
  <c r="BD113"/>
  <c r="BC113"/>
  <c r="BB113"/>
  <c r="K113"/>
  <c r="I113"/>
  <c r="G113"/>
  <c r="BA113" s="1"/>
  <c r="BE112"/>
  <c r="BD112"/>
  <c r="BC112"/>
  <c r="BB112"/>
  <c r="K112"/>
  <c r="I112"/>
  <c r="G112"/>
  <c r="BA112" s="1"/>
  <c r="BE104"/>
  <c r="BD104"/>
  <c r="BC104"/>
  <c r="BB104"/>
  <c r="K104"/>
  <c r="I104"/>
  <c r="G104"/>
  <c r="BA104" s="1"/>
  <c r="BE103"/>
  <c r="BD103"/>
  <c r="BC103"/>
  <c r="BB103"/>
  <c r="K103"/>
  <c r="I103"/>
  <c r="G103"/>
  <c r="BA103" s="1"/>
  <c r="BE102"/>
  <c r="BD102"/>
  <c r="BC102"/>
  <c r="BB102"/>
  <c r="K102"/>
  <c r="I102"/>
  <c r="G102"/>
  <c r="BA102" s="1"/>
  <c r="BE100"/>
  <c r="BD100"/>
  <c r="BC100"/>
  <c r="BB100"/>
  <c r="K100"/>
  <c r="I100"/>
  <c r="G100"/>
  <c r="BA100" s="1"/>
  <c r="BE99"/>
  <c r="BD99"/>
  <c r="BC99"/>
  <c r="BB99"/>
  <c r="K99"/>
  <c r="I99"/>
  <c r="I118" s="1"/>
  <c r="G99"/>
  <c r="BA99" s="1"/>
  <c r="B12" i="9"/>
  <c r="A12"/>
  <c r="BE118" i="10"/>
  <c r="I12" i="9" s="1"/>
  <c r="BD118" i="10"/>
  <c r="H12" i="9" s="1"/>
  <c r="BC118" i="10"/>
  <c r="G12" i="9" s="1"/>
  <c r="BB118" i="10"/>
  <c r="F12" i="9" s="1"/>
  <c r="K118" i="10"/>
  <c r="G118"/>
  <c r="BE90"/>
  <c r="BD90"/>
  <c r="BC90"/>
  <c r="BB90"/>
  <c r="K90"/>
  <c r="I90"/>
  <c r="G90"/>
  <c r="BA90" s="1"/>
  <c r="BE88"/>
  <c r="BD88"/>
  <c r="BC88"/>
  <c r="BB88"/>
  <c r="K88"/>
  <c r="I88"/>
  <c r="G88"/>
  <c r="BA88" s="1"/>
  <c r="BE82"/>
  <c r="BD82"/>
  <c r="BC82"/>
  <c r="BB82"/>
  <c r="K82"/>
  <c r="K97" s="1"/>
  <c r="I82"/>
  <c r="G82"/>
  <c r="G97" s="1"/>
  <c r="B11" i="9"/>
  <c r="A11"/>
  <c r="BE97" i="10"/>
  <c r="I11" i="9" s="1"/>
  <c r="BD97" i="10"/>
  <c r="H11" i="9" s="1"/>
  <c r="BC97" i="10"/>
  <c r="G11" i="9" s="1"/>
  <c r="BB97" i="10"/>
  <c r="F11" i="9" s="1"/>
  <c r="I97" i="10"/>
  <c r="BE74"/>
  <c r="BD74"/>
  <c r="BC74"/>
  <c r="BB74"/>
  <c r="K74"/>
  <c r="I74"/>
  <c r="G74"/>
  <c r="BA74" s="1"/>
  <c r="BE70"/>
  <c r="BE80" s="1"/>
  <c r="I10" i="9" s="1"/>
  <c r="BD70" i="10"/>
  <c r="BC70"/>
  <c r="BB70"/>
  <c r="K70"/>
  <c r="I70"/>
  <c r="I80" s="1"/>
  <c r="G70"/>
  <c r="BA70" s="1"/>
  <c r="BA80" s="1"/>
  <c r="E10" i="9" s="1"/>
  <c r="B10"/>
  <c r="A10"/>
  <c r="BD80" i="10"/>
  <c r="H10" i="9" s="1"/>
  <c r="BC80" i="10"/>
  <c r="G10" i="9" s="1"/>
  <c r="BB80" i="10"/>
  <c r="F10" i="9" s="1"/>
  <c r="K80" i="10"/>
  <c r="G80"/>
  <c r="BE65"/>
  <c r="BD65"/>
  <c r="BC65"/>
  <c r="BB65"/>
  <c r="BA65"/>
  <c r="K65"/>
  <c r="I65"/>
  <c r="G65"/>
  <c r="BE63"/>
  <c r="BD63"/>
  <c r="BC63"/>
  <c r="BB63"/>
  <c r="BA63"/>
  <c r="K63"/>
  <c r="I63"/>
  <c r="G63"/>
  <c r="BE61"/>
  <c r="BD61"/>
  <c r="BC61"/>
  <c r="BB61"/>
  <c r="BA61"/>
  <c r="K61"/>
  <c r="I61"/>
  <c r="G61"/>
  <c r="BE59"/>
  <c r="BD59"/>
  <c r="BC59"/>
  <c r="BB59"/>
  <c r="BA59"/>
  <c r="K59"/>
  <c r="I59"/>
  <c r="G59"/>
  <c r="BE57"/>
  <c r="BD57"/>
  <c r="BC57"/>
  <c r="BB57"/>
  <c r="BA57"/>
  <c r="K57"/>
  <c r="I57"/>
  <c r="G57"/>
  <c r="BE56"/>
  <c r="BD56"/>
  <c r="BC56"/>
  <c r="BB56"/>
  <c r="BA56"/>
  <c r="K56"/>
  <c r="I56"/>
  <c r="G56"/>
  <c r="BE50"/>
  <c r="BD50"/>
  <c r="BC50"/>
  <c r="BB50"/>
  <c r="BA50"/>
  <c r="K50"/>
  <c r="I50"/>
  <c r="G50"/>
  <c r="BE49"/>
  <c r="BD49"/>
  <c r="BC49"/>
  <c r="BB49"/>
  <c r="BA49"/>
  <c r="K49"/>
  <c r="I49"/>
  <c r="G49"/>
  <c r="BE38"/>
  <c r="BD38"/>
  <c r="BC38"/>
  <c r="BB38"/>
  <c r="BA38"/>
  <c r="K38"/>
  <c r="I38"/>
  <c r="G38"/>
  <c r="BE31"/>
  <c r="BD31"/>
  <c r="BC31"/>
  <c r="BB31"/>
  <c r="BA31"/>
  <c r="K31"/>
  <c r="I31"/>
  <c r="G31"/>
  <c r="BE28"/>
  <c r="BE68" s="1"/>
  <c r="I9" i="9" s="1"/>
  <c r="BD28" i="10"/>
  <c r="BD68" s="1"/>
  <c r="H9" i="9" s="1"/>
  <c r="BC28" i="10"/>
  <c r="BB28"/>
  <c r="BA28"/>
  <c r="K28"/>
  <c r="I28"/>
  <c r="I68" s="1"/>
  <c r="G28"/>
  <c r="G68" s="1"/>
  <c r="B9" i="9"/>
  <c r="A9"/>
  <c r="BC68" i="10"/>
  <c r="G9" i="9" s="1"/>
  <c r="BB68" i="10"/>
  <c r="F9" i="9" s="1"/>
  <c r="BA68" i="10"/>
  <c r="E9" i="9" s="1"/>
  <c r="K68" i="10"/>
  <c r="BE25"/>
  <c r="BD25"/>
  <c r="BC25"/>
  <c r="BB25"/>
  <c r="BA25"/>
  <c r="K25"/>
  <c r="I25"/>
  <c r="G25"/>
  <c r="BE23"/>
  <c r="BE26" s="1"/>
  <c r="I8" i="9" s="1"/>
  <c r="BD23" i="10"/>
  <c r="BD26" s="1"/>
  <c r="H8" i="9" s="1"/>
  <c r="BC23" i="10"/>
  <c r="BC26" s="1"/>
  <c r="G8" i="9" s="1"/>
  <c r="BB23" i="10"/>
  <c r="BA23"/>
  <c r="K23"/>
  <c r="I23"/>
  <c r="G23"/>
  <c r="G26" s="1"/>
  <c r="B8" i="9"/>
  <c r="A8"/>
  <c r="BB26" i="10"/>
  <c r="F8" i="9" s="1"/>
  <c r="BA26" i="10"/>
  <c r="E8" i="9" s="1"/>
  <c r="K26" i="10"/>
  <c r="I26"/>
  <c r="BE19"/>
  <c r="BD19"/>
  <c r="BC19"/>
  <c r="BB19"/>
  <c r="BA19"/>
  <c r="K19"/>
  <c r="I19"/>
  <c r="G19"/>
  <c r="BE18"/>
  <c r="BD18"/>
  <c r="BC18"/>
  <c r="BB18"/>
  <c r="BA18"/>
  <c r="K18"/>
  <c r="I18"/>
  <c r="G18"/>
  <c r="BE17"/>
  <c r="BD17"/>
  <c r="BC17"/>
  <c r="BB17"/>
  <c r="BA17"/>
  <c r="K17"/>
  <c r="I17"/>
  <c r="G17"/>
  <c r="BE14"/>
  <c r="BD14"/>
  <c r="BC14"/>
  <c r="BB14"/>
  <c r="BA14"/>
  <c r="K14"/>
  <c r="I14"/>
  <c r="G14"/>
  <c r="BE13"/>
  <c r="BD13"/>
  <c r="BC13"/>
  <c r="BB13"/>
  <c r="BA13"/>
  <c r="K13"/>
  <c r="I13"/>
  <c r="G13"/>
  <c r="BE10"/>
  <c r="BD10"/>
  <c r="BC10"/>
  <c r="BB10"/>
  <c r="BA10"/>
  <c r="K10"/>
  <c r="I10"/>
  <c r="G10"/>
  <c r="BE9"/>
  <c r="BD9"/>
  <c r="BC9"/>
  <c r="BB9"/>
  <c r="BA9"/>
  <c r="K9"/>
  <c r="I9"/>
  <c r="G9"/>
  <c r="BE8"/>
  <c r="BE21" s="1"/>
  <c r="I7" i="9" s="1"/>
  <c r="BD8" i="10"/>
  <c r="BD21" s="1"/>
  <c r="H7" i="9" s="1"/>
  <c r="BC8" i="10"/>
  <c r="BB8"/>
  <c r="BB21" s="1"/>
  <c r="F7" i="9" s="1"/>
  <c r="BA8" i="10"/>
  <c r="K8"/>
  <c r="I8"/>
  <c r="G8"/>
  <c r="B7" i="9"/>
  <c r="A7"/>
  <c r="BC21" i="10"/>
  <c r="G7" i="9" s="1"/>
  <c r="BA21" i="10"/>
  <c r="E7" i="9" s="1"/>
  <c r="K21" i="10"/>
  <c r="I21"/>
  <c r="G21"/>
  <c r="E4"/>
  <c r="F3"/>
  <c r="F33" i="8"/>
  <c r="C33"/>
  <c r="C31"/>
  <c r="G7"/>
  <c r="H43" i="6"/>
  <c r="G23" i="5" s="1"/>
  <c r="I42" i="6"/>
  <c r="G21" i="5"/>
  <c r="D21"/>
  <c r="I41" i="6"/>
  <c r="G20" i="5"/>
  <c r="D20"/>
  <c r="I40" i="6"/>
  <c r="D19" i="5"/>
  <c r="I39" i="6"/>
  <c r="G19" i="5" s="1"/>
  <c r="G18"/>
  <c r="D18"/>
  <c r="I38" i="6"/>
  <c r="G17" i="5"/>
  <c r="D17"/>
  <c r="I37" i="6"/>
  <c r="G16" i="5"/>
  <c r="D16"/>
  <c r="I36" i="6"/>
  <c r="D15" i="5"/>
  <c r="I35" i="6"/>
  <c r="G15" i="5" s="1"/>
  <c r="BE187" i="7"/>
  <c r="BD187"/>
  <c r="BC187"/>
  <c r="BB187"/>
  <c r="BA187"/>
  <c r="K187"/>
  <c r="I187"/>
  <c r="G187"/>
  <c r="BE186"/>
  <c r="BD186"/>
  <c r="BC186"/>
  <c r="BB186"/>
  <c r="BA186"/>
  <c r="K186"/>
  <c r="I186"/>
  <c r="G186"/>
  <c r="BE184"/>
  <c r="BD184"/>
  <c r="BC184"/>
  <c r="BB184"/>
  <c r="BA184"/>
  <c r="K184"/>
  <c r="I184"/>
  <c r="G184"/>
  <c r="BE183"/>
  <c r="BE188" s="1"/>
  <c r="I29" i="6" s="1"/>
  <c r="BD183" i="7"/>
  <c r="BC183"/>
  <c r="BC188" s="1"/>
  <c r="G29" i="6" s="1"/>
  <c r="BB183" i="7"/>
  <c r="BB188" s="1"/>
  <c r="F29" i="6" s="1"/>
  <c r="BA183" i="7"/>
  <c r="K183"/>
  <c r="I183"/>
  <c r="G183"/>
  <c r="B29" i="6"/>
  <c r="A29"/>
  <c r="BD188" i="7"/>
  <c r="H29" i="6" s="1"/>
  <c r="BA188" i="7"/>
  <c r="E29" i="6" s="1"/>
  <c r="K188" i="7"/>
  <c r="I188"/>
  <c r="G188"/>
  <c r="BE179"/>
  <c r="BC179"/>
  <c r="BB179"/>
  <c r="BB181" s="1"/>
  <c r="F28" i="6" s="1"/>
  <c r="BA179" i="7"/>
  <c r="BA181" s="1"/>
  <c r="E28" i="6" s="1"/>
  <c r="K179" i="7"/>
  <c r="I179"/>
  <c r="G179"/>
  <c r="BD179" s="1"/>
  <c r="BD181" s="1"/>
  <c r="H28" i="6" s="1"/>
  <c r="B28"/>
  <c r="A28"/>
  <c r="BE181" i="7"/>
  <c r="I28" i="6" s="1"/>
  <c r="BC181" i="7"/>
  <c r="G28" i="6" s="1"/>
  <c r="K181" i="7"/>
  <c r="I181"/>
  <c r="G181"/>
  <c r="BE176"/>
  <c r="BD176"/>
  <c r="BC176"/>
  <c r="BA176"/>
  <c r="K176"/>
  <c r="I176"/>
  <c r="G176"/>
  <c r="BB176" s="1"/>
  <c r="BE175"/>
  <c r="BD175"/>
  <c r="BC175"/>
  <c r="BC177" s="1"/>
  <c r="G27" i="6" s="1"/>
  <c r="BA175" i="7"/>
  <c r="BA177" s="1"/>
  <c r="E27" i="6" s="1"/>
  <c r="K175" i="7"/>
  <c r="K177" s="1"/>
  <c r="I175"/>
  <c r="G175"/>
  <c r="BB175" s="1"/>
  <c r="BB177" s="1"/>
  <c r="F27" i="6" s="1"/>
  <c r="B27"/>
  <c r="A27"/>
  <c r="BE177" i="7"/>
  <c r="I27" i="6" s="1"/>
  <c r="BD177" i="7"/>
  <c r="H27" i="6" s="1"/>
  <c r="I177" i="7"/>
  <c r="G177"/>
  <c r="BE172"/>
  <c r="BD172"/>
  <c r="BC172"/>
  <c r="BB172"/>
  <c r="BB173" s="1"/>
  <c r="F26" i="6" s="1"/>
  <c r="K172" i="7"/>
  <c r="K173" s="1"/>
  <c r="I172"/>
  <c r="I173" s="1"/>
  <c r="G172"/>
  <c r="BA172" s="1"/>
  <c r="BA173" s="1"/>
  <c r="E26" i="6" s="1"/>
  <c r="B26"/>
  <c r="A26"/>
  <c r="BE173" i="7"/>
  <c r="I26" i="6" s="1"/>
  <c r="BD173" i="7"/>
  <c r="H26" i="6" s="1"/>
  <c r="BC173" i="7"/>
  <c r="G26" i="6" s="1"/>
  <c r="G173" i="7"/>
  <c r="BE169"/>
  <c r="BD169"/>
  <c r="BC169"/>
  <c r="BB169"/>
  <c r="K169"/>
  <c r="I169"/>
  <c r="I170" s="1"/>
  <c r="G169"/>
  <c r="G170" s="1"/>
  <c r="B25" i="6"/>
  <c r="A25"/>
  <c r="BE170" i="7"/>
  <c r="I25" i="6" s="1"/>
  <c r="BD170" i="7"/>
  <c r="H25" i="6" s="1"/>
  <c r="BC170" i="7"/>
  <c r="G25" i="6" s="1"/>
  <c r="BB170" i="7"/>
  <c r="F25" i="6" s="1"/>
  <c r="K170" i="7"/>
  <c r="BE165"/>
  <c r="BE167" s="1"/>
  <c r="I24" i="6" s="1"/>
  <c r="BD165" i="7"/>
  <c r="BC165"/>
  <c r="BB165"/>
  <c r="K165"/>
  <c r="K167" s="1"/>
  <c r="I165"/>
  <c r="G165"/>
  <c r="G167" s="1"/>
  <c r="B24" i="6"/>
  <c r="A24"/>
  <c r="BD167" i="7"/>
  <c r="H24" i="6" s="1"/>
  <c r="BC167" i="7"/>
  <c r="G24" i="6" s="1"/>
  <c r="BB167" i="7"/>
  <c r="F24" i="6" s="1"/>
  <c r="I167" i="7"/>
  <c r="BE162"/>
  <c r="BE163" s="1"/>
  <c r="I23" i="6" s="1"/>
  <c r="BD162" i="7"/>
  <c r="BD163" s="1"/>
  <c r="H23" i="6" s="1"/>
  <c r="BC162" i="7"/>
  <c r="BB162"/>
  <c r="BA162"/>
  <c r="K162"/>
  <c r="I162"/>
  <c r="I163" s="1"/>
  <c r="G162"/>
  <c r="B23" i="6"/>
  <c r="A23"/>
  <c r="BC163" i="7"/>
  <c r="G23" i="6" s="1"/>
  <c r="BB163" i="7"/>
  <c r="F23" i="6" s="1"/>
  <c r="BA163" i="7"/>
  <c r="E23" i="6" s="1"/>
  <c r="K163" i="7"/>
  <c r="G163"/>
  <c r="BE158"/>
  <c r="BD158"/>
  <c r="BD160" s="1"/>
  <c r="H22" i="6" s="1"/>
  <c r="BC158" i="7"/>
  <c r="BC160" s="1"/>
  <c r="G22" i="6" s="1"/>
  <c r="BB158" i="7"/>
  <c r="BA158"/>
  <c r="K158"/>
  <c r="I158"/>
  <c r="G158"/>
  <c r="G160" s="1"/>
  <c r="B22" i="6"/>
  <c r="A22"/>
  <c r="BE160" i="7"/>
  <c r="I22" i="6" s="1"/>
  <c r="BB160" i="7"/>
  <c r="F22" i="6" s="1"/>
  <c r="BA160" i="7"/>
  <c r="E22" i="6" s="1"/>
  <c r="K160" i="7"/>
  <c r="I160"/>
  <c r="BE155"/>
  <c r="BD155"/>
  <c r="BC155"/>
  <c r="BB155"/>
  <c r="BA155"/>
  <c r="K155"/>
  <c r="I155"/>
  <c r="G155"/>
  <c r="BE152"/>
  <c r="BD152"/>
  <c r="BC152"/>
  <c r="BB152"/>
  <c r="BA152"/>
  <c r="K152"/>
  <c r="I152"/>
  <c r="G152"/>
  <c r="BE151"/>
  <c r="BD151"/>
  <c r="BC151"/>
  <c r="BB151"/>
  <c r="BA151"/>
  <c r="K151"/>
  <c r="I151"/>
  <c r="G151"/>
  <c r="BE150"/>
  <c r="BD150"/>
  <c r="BC150"/>
  <c r="BB150"/>
  <c r="BA150"/>
  <c r="K150"/>
  <c r="I150"/>
  <c r="G150"/>
  <c r="BE149"/>
  <c r="BD149"/>
  <c r="BC149"/>
  <c r="BB149"/>
  <c r="BA149"/>
  <c r="K149"/>
  <c r="I149"/>
  <c r="G149"/>
  <c r="BE146"/>
  <c r="BD146"/>
  <c r="BC146"/>
  <c r="BB146"/>
  <c r="BA146"/>
  <c r="K146"/>
  <c r="I146"/>
  <c r="G146"/>
  <c r="BE143"/>
  <c r="BD143"/>
  <c r="BC143"/>
  <c r="BB143"/>
  <c r="BA143"/>
  <c r="K143"/>
  <c r="I143"/>
  <c r="G143"/>
  <c r="BE140"/>
  <c r="BD140"/>
  <c r="BC140"/>
  <c r="BB140"/>
  <c r="BA140"/>
  <c r="K140"/>
  <c r="I140"/>
  <c r="G140"/>
  <c r="BE138"/>
  <c r="BE156" s="1"/>
  <c r="I21" i="6" s="1"/>
  <c r="BD138" i="7"/>
  <c r="BC138"/>
  <c r="BC156" s="1"/>
  <c r="G21" i="6" s="1"/>
  <c r="BB138" i="7"/>
  <c r="BB156" s="1"/>
  <c r="F21" i="6" s="1"/>
  <c r="BA138" i="7"/>
  <c r="K138"/>
  <c r="I138"/>
  <c r="G138"/>
  <c r="B21" i="6"/>
  <c r="A21"/>
  <c r="BD156" i="7"/>
  <c r="H21" i="6" s="1"/>
  <c r="BA156" i="7"/>
  <c r="E21" i="6" s="1"/>
  <c r="K156" i="7"/>
  <c r="I156"/>
  <c r="G156"/>
  <c r="BE134"/>
  <c r="BD134"/>
  <c r="BD136" s="1"/>
  <c r="H20" i="6" s="1"/>
  <c r="BC134" i="7"/>
  <c r="BB134"/>
  <c r="BB136" s="1"/>
  <c r="F20" i="6" s="1"/>
  <c r="BA134" i="7"/>
  <c r="BA136" s="1"/>
  <c r="E20" i="6" s="1"/>
  <c r="K134" i="7"/>
  <c r="I134"/>
  <c r="G134"/>
  <c r="B20" i="6"/>
  <c r="A20"/>
  <c r="BE136" i="7"/>
  <c r="I20" i="6" s="1"/>
  <c r="BC136" i="7"/>
  <c r="G20" i="6" s="1"/>
  <c r="K136" i="7"/>
  <c r="I136"/>
  <c r="G136"/>
  <c r="BE130"/>
  <c r="BD130"/>
  <c r="BC130"/>
  <c r="BC132" s="1"/>
  <c r="G19" i="6" s="1"/>
  <c r="BB130" i="7"/>
  <c r="K130"/>
  <c r="K132" s="1"/>
  <c r="I130"/>
  <c r="G130"/>
  <c r="BA130" s="1"/>
  <c r="BA132" s="1"/>
  <c r="E19" i="6" s="1"/>
  <c r="B19"/>
  <c r="A19"/>
  <c r="BE132" i="7"/>
  <c r="I19" i="6" s="1"/>
  <c r="BD132" i="7"/>
  <c r="H19" i="6" s="1"/>
  <c r="BB132" i="7"/>
  <c r="F19" i="6" s="1"/>
  <c r="I132" i="7"/>
  <c r="G132"/>
  <c r="BE126"/>
  <c r="BD126"/>
  <c r="BC126"/>
  <c r="BB126"/>
  <c r="K126"/>
  <c r="I126"/>
  <c r="G126"/>
  <c r="BA126" s="1"/>
  <c r="BE124"/>
  <c r="BD124"/>
  <c r="BC124"/>
  <c r="BB124"/>
  <c r="K124"/>
  <c r="I124"/>
  <c r="G124"/>
  <c r="BA124" s="1"/>
  <c r="BE122"/>
  <c r="BD122"/>
  <c r="BC122"/>
  <c r="BB122"/>
  <c r="BB128" s="1"/>
  <c r="F18" i="6" s="1"/>
  <c r="K122" i="7"/>
  <c r="K128" s="1"/>
  <c r="I122"/>
  <c r="I128" s="1"/>
  <c r="G122"/>
  <c r="BA122" s="1"/>
  <c r="B18" i="6"/>
  <c r="A18"/>
  <c r="BE128" i="7"/>
  <c r="I18" i="6" s="1"/>
  <c r="BD128" i="7"/>
  <c r="H18" i="6" s="1"/>
  <c r="BC128" i="7"/>
  <c r="G18" i="6" s="1"/>
  <c r="G128" i="7"/>
  <c r="BE118"/>
  <c r="BD118"/>
  <c r="BC118"/>
  <c r="BB118"/>
  <c r="K118"/>
  <c r="I118"/>
  <c r="G118"/>
  <c r="BA118" s="1"/>
  <c r="BE116"/>
  <c r="BD116"/>
  <c r="BC116"/>
  <c r="BB116"/>
  <c r="K116"/>
  <c r="I116"/>
  <c r="I120" s="1"/>
  <c r="G116"/>
  <c r="G120" s="1"/>
  <c r="B17" i="6"/>
  <c r="A17"/>
  <c r="BE120" i="7"/>
  <c r="I17" i="6" s="1"/>
  <c r="BD120" i="7"/>
  <c r="H17" i="6" s="1"/>
  <c r="BC120" i="7"/>
  <c r="G17" i="6" s="1"/>
  <c r="BB120" i="7"/>
  <c r="F17" i="6" s="1"/>
  <c r="K120" i="7"/>
  <c r="BE111"/>
  <c r="BE114" s="1"/>
  <c r="I16" i="6" s="1"/>
  <c r="BD111" i="7"/>
  <c r="BC111"/>
  <c r="BB111"/>
  <c r="K111"/>
  <c r="K114" s="1"/>
  <c r="I111"/>
  <c r="G111"/>
  <c r="G114" s="1"/>
  <c r="B16" i="6"/>
  <c r="A16"/>
  <c r="BD114" i="7"/>
  <c r="H16" i="6" s="1"/>
  <c r="BC114" i="7"/>
  <c r="G16" i="6" s="1"/>
  <c r="BB114" i="7"/>
  <c r="F16" i="6" s="1"/>
  <c r="I114" i="7"/>
  <c r="BE106"/>
  <c r="BD106"/>
  <c r="BC106"/>
  <c r="BB106"/>
  <c r="BA106"/>
  <c r="K106"/>
  <c r="I106"/>
  <c r="G106"/>
  <c r="BE105"/>
  <c r="BD105"/>
  <c r="BC105"/>
  <c r="BB105"/>
  <c r="BA105"/>
  <c r="K105"/>
  <c r="I105"/>
  <c r="G105"/>
  <c r="BE101"/>
  <c r="BD101"/>
  <c r="BC101"/>
  <c r="BB101"/>
  <c r="BA101"/>
  <c r="K101"/>
  <c r="I101"/>
  <c r="G101"/>
  <c r="BE98"/>
  <c r="BE109" s="1"/>
  <c r="I15" i="6" s="1"/>
  <c r="BD98" i="7"/>
  <c r="BD109" s="1"/>
  <c r="H15" i="6" s="1"/>
  <c r="BC98" i="7"/>
  <c r="BB98"/>
  <c r="BA98"/>
  <c r="K98"/>
  <c r="I98"/>
  <c r="I109" s="1"/>
  <c r="G98"/>
  <c r="B15" i="6"/>
  <c r="A15"/>
  <c r="BC109" i="7"/>
  <c r="G15" i="6" s="1"/>
  <c r="BB109" i="7"/>
  <c r="F15" i="6" s="1"/>
  <c r="BA109" i="7"/>
  <c r="E15" i="6" s="1"/>
  <c r="K109" i="7"/>
  <c r="G109"/>
  <c r="BE94"/>
  <c r="BD94"/>
  <c r="BD96" s="1"/>
  <c r="H14" i="6" s="1"/>
  <c r="BC94" i="7"/>
  <c r="BC96" s="1"/>
  <c r="G14" i="6" s="1"/>
  <c r="BB94" i="7"/>
  <c r="BA94"/>
  <c r="K94"/>
  <c r="I94"/>
  <c r="G94"/>
  <c r="G96" s="1"/>
  <c r="B14" i="6"/>
  <c r="A14"/>
  <c r="BE96" i="7"/>
  <c r="I14" i="6" s="1"/>
  <c r="BB96" i="7"/>
  <c r="F14" i="6" s="1"/>
  <c r="BA96" i="7"/>
  <c r="E14" i="6" s="1"/>
  <c r="K96" i="7"/>
  <c r="I96"/>
  <c r="BE90"/>
  <c r="BD90"/>
  <c r="BC90"/>
  <c r="BB90"/>
  <c r="BA90"/>
  <c r="K90"/>
  <c r="I90"/>
  <c r="G90"/>
  <c r="BE89"/>
  <c r="BE92" s="1"/>
  <c r="I13" i="6" s="1"/>
  <c r="BD89" i="7"/>
  <c r="BC89"/>
  <c r="BC92" s="1"/>
  <c r="G13" i="6" s="1"/>
  <c r="BB89" i="7"/>
  <c r="BB92" s="1"/>
  <c r="F13" i="6" s="1"/>
  <c r="BA89" i="7"/>
  <c r="K89"/>
  <c r="I89"/>
  <c r="G89"/>
  <c r="B13" i="6"/>
  <c r="A13"/>
  <c r="BD92" i="7"/>
  <c r="H13" i="6" s="1"/>
  <c r="BA92" i="7"/>
  <c r="E13" i="6" s="1"/>
  <c r="K92" i="7"/>
  <c r="I92"/>
  <c r="G92"/>
  <c r="BE84"/>
  <c r="BD84"/>
  <c r="BD87" s="1"/>
  <c r="H12" i="6" s="1"/>
  <c r="BC84" i="7"/>
  <c r="BB84"/>
  <c r="BB87" s="1"/>
  <c r="F12" i="6" s="1"/>
  <c r="BA84" i="7"/>
  <c r="BA87" s="1"/>
  <c r="E12" i="6" s="1"/>
  <c r="K84" i="7"/>
  <c r="I84"/>
  <c r="G84"/>
  <c r="B12" i="6"/>
  <c r="A12"/>
  <c r="BE87" i="7"/>
  <c r="I12" i="6" s="1"/>
  <c r="BC87" i="7"/>
  <c r="G12" i="6" s="1"/>
  <c r="K87" i="7"/>
  <c r="I87"/>
  <c r="G87"/>
  <c r="BE74"/>
  <c r="BD74"/>
  <c r="BC74"/>
  <c r="BB74"/>
  <c r="K74"/>
  <c r="I74"/>
  <c r="G74"/>
  <c r="BA74" s="1"/>
  <c r="BE69"/>
  <c r="BD69"/>
  <c r="BC69"/>
  <c r="BB69"/>
  <c r="K69"/>
  <c r="I69"/>
  <c r="G69"/>
  <c r="BA69" s="1"/>
  <c r="BE67"/>
  <c r="BD67"/>
  <c r="BC67"/>
  <c r="BC82" s="1"/>
  <c r="G11" i="6" s="1"/>
  <c r="BB67" i="7"/>
  <c r="K67"/>
  <c r="K82" s="1"/>
  <c r="I67"/>
  <c r="G67"/>
  <c r="BA67" s="1"/>
  <c r="BA82" s="1"/>
  <c r="E11" i="6" s="1"/>
  <c r="B11"/>
  <c r="A11"/>
  <c r="BE82" i="7"/>
  <c r="I11" i="6" s="1"/>
  <c r="BD82" i="7"/>
  <c r="H11" i="6" s="1"/>
  <c r="BB82" i="7"/>
  <c r="F11" i="6" s="1"/>
  <c r="I82" i="7"/>
  <c r="G82"/>
  <c r="BE63"/>
  <c r="BD63"/>
  <c r="BC63"/>
  <c r="BB63"/>
  <c r="K63"/>
  <c r="I63"/>
  <c r="G63"/>
  <c r="BA63" s="1"/>
  <c r="BE61"/>
  <c r="BD61"/>
  <c r="BC61"/>
  <c r="BB61"/>
  <c r="K61"/>
  <c r="I61"/>
  <c r="G61"/>
  <c r="BA61" s="1"/>
  <c r="BE59"/>
  <c r="BD59"/>
  <c r="BC59"/>
  <c r="BB59"/>
  <c r="K59"/>
  <c r="I59"/>
  <c r="G59"/>
  <c r="BA59" s="1"/>
  <c r="BE57"/>
  <c r="BD57"/>
  <c r="BC57"/>
  <c r="BB57"/>
  <c r="BB65" s="1"/>
  <c r="F10" i="6" s="1"/>
  <c r="K57" i="7"/>
  <c r="K65" s="1"/>
  <c r="I57"/>
  <c r="I65" s="1"/>
  <c r="G57"/>
  <c r="BA57" s="1"/>
  <c r="BA65" s="1"/>
  <c r="E10" i="6" s="1"/>
  <c r="B10"/>
  <c r="A10"/>
  <c r="BE65" i="7"/>
  <c r="I10" i="6" s="1"/>
  <c r="BD65" i="7"/>
  <c r="H10" i="6" s="1"/>
  <c r="BC65" i="7"/>
  <c r="G10" i="6" s="1"/>
  <c r="G65" i="7"/>
  <c r="BE52"/>
  <c r="BD52"/>
  <c r="BC52"/>
  <c r="BB52"/>
  <c r="K52"/>
  <c r="I52"/>
  <c r="G52"/>
  <c r="BA52" s="1"/>
  <c r="BE51"/>
  <c r="BD51"/>
  <c r="BC51"/>
  <c r="BB51"/>
  <c r="K51"/>
  <c r="I51"/>
  <c r="G51"/>
  <c r="BA51" s="1"/>
  <c r="BE49"/>
  <c r="BD49"/>
  <c r="BC49"/>
  <c r="BB49"/>
  <c r="K49"/>
  <c r="I49"/>
  <c r="G49"/>
  <c r="BA49" s="1"/>
  <c r="BE48"/>
  <c r="BD48"/>
  <c r="BC48"/>
  <c r="BB48"/>
  <c r="K48"/>
  <c r="I48"/>
  <c r="G48"/>
  <c r="BA48" s="1"/>
  <c r="BE46"/>
  <c r="BD46"/>
  <c r="BC46"/>
  <c r="BB46"/>
  <c r="K46"/>
  <c r="I46"/>
  <c r="G46"/>
  <c r="BA46" s="1"/>
  <c r="BE45"/>
  <c r="BD45"/>
  <c r="BC45"/>
  <c r="BB45"/>
  <c r="K45"/>
  <c r="I45"/>
  <c r="G45"/>
  <c r="BA45" s="1"/>
  <c r="BE43"/>
  <c r="BD43"/>
  <c r="BC43"/>
  <c r="BB43"/>
  <c r="K43"/>
  <c r="I43"/>
  <c r="I55" s="1"/>
  <c r="G43"/>
  <c r="G55" s="1"/>
  <c r="B9" i="6"/>
  <c r="A9"/>
  <c r="BE55" i="7"/>
  <c r="I9" i="6" s="1"/>
  <c r="BD55" i="7"/>
  <c r="H9" i="6" s="1"/>
  <c r="BC55" i="7"/>
  <c r="G9" i="6" s="1"/>
  <c r="BB55" i="7"/>
  <c r="F9" i="6" s="1"/>
  <c r="K55" i="7"/>
  <c r="BE39"/>
  <c r="BD39"/>
  <c r="BC39"/>
  <c r="BB39"/>
  <c r="K39"/>
  <c r="I39"/>
  <c r="G39"/>
  <c r="BA39" s="1"/>
  <c r="BE36"/>
  <c r="BD36"/>
  <c r="BC36"/>
  <c r="BB36"/>
  <c r="K36"/>
  <c r="I36"/>
  <c r="G36"/>
  <c r="BA36" s="1"/>
  <c r="BE33"/>
  <c r="BD33"/>
  <c r="BC33"/>
  <c r="BB33"/>
  <c r="K33"/>
  <c r="I33"/>
  <c r="G33"/>
  <c r="BA33" s="1"/>
  <c r="BE32"/>
  <c r="BD32"/>
  <c r="BC32"/>
  <c r="BB32"/>
  <c r="K32"/>
  <c r="I32"/>
  <c r="G32"/>
  <c r="BA32" s="1"/>
  <c r="BE29"/>
  <c r="BD29"/>
  <c r="BC29"/>
  <c r="BB29"/>
  <c r="K29"/>
  <c r="I29"/>
  <c r="G29"/>
  <c r="BA29" s="1"/>
  <c r="BE28"/>
  <c r="BD28"/>
  <c r="BC28"/>
  <c r="BB28"/>
  <c r="K28"/>
  <c r="I28"/>
  <c r="G28"/>
  <c r="BA28" s="1"/>
  <c r="BE25"/>
  <c r="BD25"/>
  <c r="BC25"/>
  <c r="BB25"/>
  <c r="K25"/>
  <c r="I25"/>
  <c r="G25"/>
  <c r="BA25" s="1"/>
  <c r="BE22"/>
  <c r="BE41" s="1"/>
  <c r="I8" i="6" s="1"/>
  <c r="BD22" i="7"/>
  <c r="BC22"/>
  <c r="BB22"/>
  <c r="K22"/>
  <c r="K41" s="1"/>
  <c r="I22"/>
  <c r="G22"/>
  <c r="G41" s="1"/>
  <c r="B8" i="6"/>
  <c r="A8"/>
  <c r="BD41" i="7"/>
  <c r="H8" i="6" s="1"/>
  <c r="BC41" i="7"/>
  <c r="G8" i="6" s="1"/>
  <c r="BB41" i="7"/>
  <c r="F8" i="6" s="1"/>
  <c r="I41" i="7"/>
  <c r="BE18"/>
  <c r="BD18"/>
  <c r="BC18"/>
  <c r="BB18"/>
  <c r="BA18"/>
  <c r="K18"/>
  <c r="I18"/>
  <c r="G18"/>
  <c r="BE17"/>
  <c r="BD17"/>
  <c r="BC17"/>
  <c r="BB17"/>
  <c r="BA17"/>
  <c r="K17"/>
  <c r="I17"/>
  <c r="G17"/>
  <c r="BE16"/>
  <c r="BD16"/>
  <c r="BC16"/>
  <c r="BB16"/>
  <c r="BA16"/>
  <c r="K16"/>
  <c r="I16"/>
  <c r="G16"/>
  <c r="BE15"/>
  <c r="BD15"/>
  <c r="BC15"/>
  <c r="BB15"/>
  <c r="BA15"/>
  <c r="K15"/>
  <c r="I15"/>
  <c r="G15"/>
  <c r="BE14"/>
  <c r="BD14"/>
  <c r="BC14"/>
  <c r="BB14"/>
  <c r="BA14"/>
  <c r="K14"/>
  <c r="I14"/>
  <c r="G14"/>
  <c r="BE12"/>
  <c r="BD12"/>
  <c r="BC12"/>
  <c r="BB12"/>
  <c r="BA12"/>
  <c r="K12"/>
  <c r="I12"/>
  <c r="G12"/>
  <c r="BE11"/>
  <c r="BD11"/>
  <c r="BC11"/>
  <c r="BB11"/>
  <c r="BA11"/>
  <c r="K11"/>
  <c r="I11"/>
  <c r="G11"/>
  <c r="BE10"/>
  <c r="BD10"/>
  <c r="BC10"/>
  <c r="BB10"/>
  <c r="BA10"/>
  <c r="K10"/>
  <c r="I10"/>
  <c r="G10"/>
  <c r="BE9"/>
  <c r="BD9"/>
  <c r="BC9"/>
  <c r="BB9"/>
  <c r="BA9"/>
  <c r="K9"/>
  <c r="I9"/>
  <c r="G9"/>
  <c r="BE8"/>
  <c r="BE20" s="1"/>
  <c r="I7" i="6" s="1"/>
  <c r="BD8" i="7"/>
  <c r="BD20" s="1"/>
  <c r="H7" i="6" s="1"/>
  <c r="BC8" i="7"/>
  <c r="BB8"/>
  <c r="BA8"/>
  <c r="K8"/>
  <c r="I8"/>
  <c r="I20" s="1"/>
  <c r="G8"/>
  <c r="B7" i="6"/>
  <c r="A7"/>
  <c r="BC20" i="7"/>
  <c r="G7" i="6" s="1"/>
  <c r="BB20" i="7"/>
  <c r="F7" i="6" s="1"/>
  <c r="BA20" i="7"/>
  <c r="E7" i="6" s="1"/>
  <c r="K20" i="7"/>
  <c r="G20"/>
  <c r="E4"/>
  <c r="F3"/>
  <c r="C33" i="5"/>
  <c r="F33" s="1"/>
  <c r="C31"/>
  <c r="G7"/>
  <c r="H22" i="3"/>
  <c r="I21"/>
  <c r="G21" i="2"/>
  <c r="D21"/>
  <c r="I20" i="3"/>
  <c r="G20" i="2"/>
  <c r="D20"/>
  <c r="I19" i="3"/>
  <c r="D19" i="2"/>
  <c r="I18" i="3"/>
  <c r="G19" i="2" s="1"/>
  <c r="G18"/>
  <c r="D18"/>
  <c r="I17" i="3"/>
  <c r="G17" i="2"/>
  <c r="D17"/>
  <c r="I16" i="3"/>
  <c r="D16" i="2"/>
  <c r="I15" i="3"/>
  <c r="G16" i="2" s="1"/>
  <c r="D15"/>
  <c r="I14" i="3"/>
  <c r="G15" i="2" s="1"/>
  <c r="BE38" i="4"/>
  <c r="BD38"/>
  <c r="BC38"/>
  <c r="BB38"/>
  <c r="BA38"/>
  <c r="K38"/>
  <c r="I38"/>
  <c r="G38"/>
  <c r="BE35"/>
  <c r="BE40" s="1"/>
  <c r="I8" i="3" s="1"/>
  <c r="BD35" i="4"/>
  <c r="BC35"/>
  <c r="BC40" s="1"/>
  <c r="G8" i="3" s="1"/>
  <c r="BB35" i="4"/>
  <c r="BB40" s="1"/>
  <c r="F8" i="3" s="1"/>
  <c r="BA35" i="4"/>
  <c r="BA40" s="1"/>
  <c r="E8" i="3" s="1"/>
  <c r="K35" i="4"/>
  <c r="K40" s="1"/>
  <c r="I35"/>
  <c r="I40" s="1"/>
  <c r="G35"/>
  <c r="B8" i="3"/>
  <c r="A8"/>
  <c r="BD40" i="4"/>
  <c r="H8" i="3" s="1"/>
  <c r="G40" i="4"/>
  <c r="BE31"/>
  <c r="BD31"/>
  <c r="BC31"/>
  <c r="BB31"/>
  <c r="BA31"/>
  <c r="K31"/>
  <c r="I31"/>
  <c r="G31"/>
  <c r="BE28"/>
  <c r="BD28"/>
  <c r="BC28"/>
  <c r="BB28"/>
  <c r="BA28"/>
  <c r="K28"/>
  <c r="I28"/>
  <c r="G28"/>
  <c r="BE26"/>
  <c r="BD26"/>
  <c r="BC26"/>
  <c r="BB26"/>
  <c r="BA26"/>
  <c r="K26"/>
  <c r="I26"/>
  <c r="G26"/>
  <c r="BE24"/>
  <c r="BD24"/>
  <c r="BC24"/>
  <c r="BB24"/>
  <c r="BA24"/>
  <c r="K24"/>
  <c r="I24"/>
  <c r="G24"/>
  <c r="BE23"/>
  <c r="BD23"/>
  <c r="BC23"/>
  <c r="BB23"/>
  <c r="BA23"/>
  <c r="K23"/>
  <c r="I23"/>
  <c r="G23"/>
  <c r="BE21"/>
  <c r="BD21"/>
  <c r="BC21"/>
  <c r="BB21"/>
  <c r="BA21"/>
  <c r="K21"/>
  <c r="I21"/>
  <c r="G21"/>
  <c r="BE18"/>
  <c r="BD18"/>
  <c r="BC18"/>
  <c r="BB18"/>
  <c r="BA18"/>
  <c r="K18"/>
  <c r="I18"/>
  <c r="G18"/>
  <c r="BE16"/>
  <c r="BD16"/>
  <c r="BC16"/>
  <c r="BB16"/>
  <c r="BA16"/>
  <c r="K16"/>
  <c r="I16"/>
  <c r="G16"/>
  <c r="BE14"/>
  <c r="BD14"/>
  <c r="BC14"/>
  <c r="BB14"/>
  <c r="BA14"/>
  <c r="K14"/>
  <c r="I14"/>
  <c r="G14"/>
  <c r="BE12"/>
  <c r="BD12"/>
  <c r="BC12"/>
  <c r="BB12"/>
  <c r="BA12"/>
  <c r="K12"/>
  <c r="I12"/>
  <c r="I33" s="1"/>
  <c r="G12"/>
  <c r="BE9"/>
  <c r="BD9"/>
  <c r="BC9"/>
  <c r="BB9"/>
  <c r="BA9"/>
  <c r="K9"/>
  <c r="I9"/>
  <c r="G9"/>
  <c r="BE8"/>
  <c r="BD8"/>
  <c r="BD33" s="1"/>
  <c r="H7" i="3" s="1"/>
  <c r="BC8" i="4"/>
  <c r="BB8"/>
  <c r="BB33" s="1"/>
  <c r="F7" i="3" s="1"/>
  <c r="BA8" i="4"/>
  <c r="K8"/>
  <c r="I8"/>
  <c r="G8"/>
  <c r="B7" i="3"/>
  <c r="A7"/>
  <c r="BE33" i="4"/>
  <c r="I7" i="3" s="1"/>
  <c r="BC33" i="4"/>
  <c r="G7" i="3" s="1"/>
  <c r="K33" i="4"/>
  <c r="G33"/>
  <c r="E4"/>
  <c r="F3"/>
  <c r="G23" i="2"/>
  <c r="F33"/>
  <c r="C33"/>
  <c r="C31"/>
  <c r="G7"/>
  <c r="H98" i="1"/>
  <c r="J80"/>
  <c r="I80"/>
  <c r="H80"/>
  <c r="G80"/>
  <c r="F80"/>
  <c r="H43"/>
  <c r="G43"/>
  <c r="I42"/>
  <c r="F42" s="1"/>
  <c r="I41"/>
  <c r="F41" s="1"/>
  <c r="I40"/>
  <c r="F40" s="1"/>
  <c r="H39"/>
  <c r="G39"/>
  <c r="H33"/>
  <c r="I21" s="1"/>
  <c r="I22" s="1"/>
  <c r="G33"/>
  <c r="I19" s="1"/>
  <c r="I32"/>
  <c r="F32" s="1"/>
  <c r="I31"/>
  <c r="I30"/>
  <c r="F30" s="1"/>
  <c r="H29"/>
  <c r="G29"/>
  <c r="D22"/>
  <c r="D20"/>
  <c r="I2"/>
  <c r="G22" i="8" l="1"/>
  <c r="H32" i="9"/>
  <c r="C17" i="8" s="1"/>
  <c r="BA180" i="10"/>
  <c r="E20" i="9" s="1"/>
  <c r="G32"/>
  <c r="C18" i="8" s="1"/>
  <c r="BA118" i="10"/>
  <c r="E12" i="9" s="1"/>
  <c r="F32"/>
  <c r="C16" i="8" s="1"/>
  <c r="BA160" i="10"/>
  <c r="E18" i="9" s="1"/>
  <c r="I32"/>
  <c r="C21" i="8" s="1"/>
  <c r="BA212" i="10"/>
  <c r="BA213" s="1"/>
  <c r="E26" i="9" s="1"/>
  <c r="BA82" i="10"/>
  <c r="BA97" s="1"/>
  <c r="E11" i="9" s="1"/>
  <c r="BA162" i="10"/>
  <c r="BA166" s="1"/>
  <c r="E19" i="9" s="1"/>
  <c r="BA215" i="10"/>
  <c r="BA217" s="1"/>
  <c r="E27" i="9" s="1"/>
  <c r="G22" i="5"/>
  <c r="I30" i="6"/>
  <c r="C21" i="5" s="1"/>
  <c r="H30" i="6"/>
  <c r="C17" i="5" s="1"/>
  <c r="F30" i="6"/>
  <c r="C16" i="5" s="1"/>
  <c r="G30" i="6"/>
  <c r="C18" i="5" s="1"/>
  <c r="BA128" i="7"/>
  <c r="E18" i="6" s="1"/>
  <c r="BA22" i="7"/>
  <c r="BA41" s="1"/>
  <c r="E8" i="6" s="1"/>
  <c r="BA111" i="7"/>
  <c r="BA114" s="1"/>
  <c r="E16" i="6" s="1"/>
  <c r="BA165" i="7"/>
  <c r="BA167" s="1"/>
  <c r="E24" i="6" s="1"/>
  <c r="BA43" i="7"/>
  <c r="BA55" s="1"/>
  <c r="E9" i="6" s="1"/>
  <c r="BA116" i="7"/>
  <c r="BA120" s="1"/>
  <c r="E17" i="6" s="1"/>
  <c r="BA169" i="7"/>
  <c r="BA170" s="1"/>
  <c r="E25" i="6" s="1"/>
  <c r="E59" i="1"/>
  <c r="E78"/>
  <c r="E79"/>
  <c r="E67"/>
  <c r="E65"/>
  <c r="I33"/>
  <c r="I9" i="3"/>
  <c r="C21" i="2" s="1"/>
  <c r="H9" i="3"/>
  <c r="C17" i="2" s="1"/>
  <c r="G9" i="3"/>
  <c r="C18" i="2" s="1"/>
  <c r="F9" i="3"/>
  <c r="C16" i="2" s="1"/>
  <c r="G22"/>
  <c r="BA33" i="4"/>
  <c r="E7" i="3" s="1"/>
  <c r="E9" s="1"/>
  <c r="C15" i="2" s="1"/>
  <c r="F31" i="1"/>
  <c r="F33" s="1"/>
  <c r="I20"/>
  <c r="I23" s="1"/>
  <c r="E77"/>
  <c r="E71"/>
  <c r="E60"/>
  <c r="E51"/>
  <c r="E54"/>
  <c r="E72"/>
  <c r="E61"/>
  <c r="E52"/>
  <c r="E64"/>
  <c r="E73"/>
  <c r="E62"/>
  <c r="E53"/>
  <c r="E66"/>
  <c r="E74"/>
  <c r="E63"/>
  <c r="E55"/>
  <c r="E69"/>
  <c r="E57"/>
  <c r="E76"/>
  <c r="E58"/>
  <c r="E80"/>
  <c r="F43"/>
  <c r="E56"/>
  <c r="E75"/>
  <c r="E70"/>
  <c r="I43"/>
  <c r="E68"/>
  <c r="E32" i="9" l="1"/>
  <c r="C15" i="8" s="1"/>
  <c r="C19" s="1"/>
  <c r="C22" s="1"/>
  <c r="C23" s="1"/>
  <c r="F30" s="1"/>
  <c r="F31" s="1"/>
  <c r="E30" i="6"/>
  <c r="C15" i="5" s="1"/>
  <c r="C19" s="1"/>
  <c r="C22" s="1"/>
  <c r="C23" s="1"/>
  <c r="F30" s="1"/>
  <c r="F31" s="1"/>
  <c r="C19" i="2"/>
  <c r="C22" s="1"/>
  <c r="C23" s="1"/>
  <c r="F30" s="1"/>
  <c r="F31" s="1"/>
  <c r="F34" s="1"/>
  <c r="J41" i="1"/>
  <c r="J33"/>
  <c r="J42"/>
  <c r="J31"/>
  <c r="J43"/>
  <c r="J40"/>
  <c r="J32"/>
  <c r="J30"/>
  <c r="F34" i="8" l="1"/>
  <c r="F34" i="5"/>
</calcChain>
</file>

<file path=xl/sharedStrings.xml><?xml version="1.0" encoding="utf-8"?>
<sst xmlns="http://schemas.openxmlformats.org/spreadsheetml/2006/main" count="1567" uniqueCount="630">
  <si>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</si>
  <si>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</si>
  <si>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</si>
  <si>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</si>
  <si>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</si>
  <si>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</si>
  <si>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</si>
  <si>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</si>
  <si>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</si>
  <si>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</si>
  <si>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</si>
  <si>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</si>
  <si>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</si>
  <si>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</si>
  <si>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</si>
  <si>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</si>
  <si>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</si>
  <si>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</si>
  <si>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</si>
  <si>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</si>
  <si>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</si>
  <si>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</si>
  <si>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</si>
  <si>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</si>
  <si>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</si>
  <si>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</si>
  <si>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</si>
  <si>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</si>
  <si>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</si>
  <si>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</si>
  <si>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</si>
  <si>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</si>
  <si>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</si>
  <si>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</si>
  <si>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</si>
  <si>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</si>
  <si>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</si>
  <si>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</si>
  <si>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</si>
  <si>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</si>
  <si>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</si>
  <si>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</si>
  <si>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</si>
  <si>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</si>
  <si>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</si>
  <si>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</si>
  <si>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</si>
  <si>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</si>
  <si>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</si>
  <si>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</si>
  <si>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</si>
  <si>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</si>
  <si>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</si>
  <si>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</si>
  <si>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</si>
  <si>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</si>
  <si>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</si>
  <si>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</si>
  <si>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</si>
  <si>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</si>
  <si>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</si>
  <si>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</si>
  <si>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</si>
  <si>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</si>
  <si>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</si>
  <si>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</si>
  <si>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</si>
  <si>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</si>
  <si>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</si>
  <si>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</si>
  <si>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</si>
  <si>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</si>
  <si>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</si>
  <si>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</si>
  <si>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</si>
  <si>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</si>
  <si>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</si>
  <si>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</si>
  <si>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</si>
  <si>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</si>
  <si>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</si>
  <si>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</si>
  <si>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</si>
  <si>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</si>
  <si>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</si>
  <si>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</si>
  <si>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</si>
  <si>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</si>
  <si>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</si>
  <si>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</si>
  <si>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</si>
  <si>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</si>
  <si>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</si>
  <si>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</si>
  <si>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</si>
  <si>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</si>
  <si>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</si>
  <si>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</si>
  <si>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</si>
  <si>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</si>
  <si>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SLEPÝ ROZPOČET</t>
  </si>
  <si>
    <t>Slepý rozpočet</t>
  </si>
  <si>
    <t>35-2019</t>
  </si>
  <si>
    <t>PK a PPK  kontejnery v městě Kroměříži</t>
  </si>
  <si>
    <t>35-2019 PK a PPK  kontejnery v městě Kroměříži</t>
  </si>
  <si>
    <t>SO 00</t>
  </si>
  <si>
    <t>Vedlejší a ostatní náklady</t>
  </si>
  <si>
    <t>SO 00 Vedlejší a ostatní náklady</t>
  </si>
  <si>
    <t>00</t>
  </si>
  <si>
    <t>Ostatní náklady</t>
  </si>
  <si>
    <t>00 Ostatní náklady</t>
  </si>
  <si>
    <t>005124010T00</t>
  </si>
  <si>
    <t xml:space="preserve">Koordinační činnost </t>
  </si>
  <si>
    <t>soubor</t>
  </si>
  <si>
    <t>005211030T00</t>
  </si>
  <si>
    <t xml:space="preserve">Dočasná dopravní opatření </t>
  </si>
  <si>
    <t>kpl</t>
  </si>
  <si>
    <t>D+M dočasného dopravního značení, vč.pronájmu po dobu stavby. / signalizační zařízení u záboru chodníku případně části vozovky/ Zajištění vydání stanovení přechodné i místní úpravy provozu na pozemních komunikacích.</t>
  </si>
  <si>
    <t>005241020T00</t>
  </si>
  <si>
    <t xml:space="preserve">Geodetické zaměření skutečného stavu </t>
  </si>
  <si>
    <t>geodetické vytýčení staveniště , vytýčení výškových a polohopisných bodů stavby, kontrolní zaměření rýh a ploch sanace vč. zaměření skutečného provedení stavby se zákresem do katastrální mapy</t>
  </si>
  <si>
    <t>005241021T00</t>
  </si>
  <si>
    <t>Kontrolní měření kvality prací, zkouška únosnosti, posouzení podkladní vrstvy</t>
  </si>
  <si>
    <t>v rozsahu dle platných ČSN a TP  a případných dalších potřebných zkoušek prováděných prostřednictvím akreditovaných zkušeben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</si>
  <si>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</si>
  <si>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</si>
  <si>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</si>
  <si>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</si>
  <si>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</si>
  <si>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</si>
  <si>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</si>
  <si>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053103010T00</t>
  </si>
  <si>
    <t>Zajištění kladných závazných stanovisek dotčených orgánů státní správy</t>
  </si>
  <si>
    <t>k vydání kolaudačního souhlasu stavby</t>
  </si>
  <si>
    <t>091704000T00</t>
  </si>
  <si>
    <t>Náklady na údržbu,čištění a opravu komunikací po dobu výstavby</t>
  </si>
  <si>
    <t>091704001T00</t>
  </si>
  <si>
    <t>Náklady na úklid staveniště, zajištění proti prašnosti</t>
  </si>
  <si>
    <t>091704003T00</t>
  </si>
  <si>
    <t>Přemístění stávajících kontejnerů na místo určené investorem</t>
  </si>
  <si>
    <t>náhradní stanoviště stávajících kontejnerů po dobu výstavby vč. jejich následujícího odvozu po zprovoznění  nových kontejnerů , zajistí objednatel mimo tento rozpočet- viz TZ</t>
  </si>
  <si>
    <t>091704004T00</t>
  </si>
  <si>
    <t>Mobilní oplocení - zajištění bezpečnosti 3500/2000 mm- 8 ks + betonové patky - 8 ks</t>
  </si>
  <si>
    <t>zabezpečení staveniště proti pohybu cizích osob</t>
  </si>
  <si>
    <t>STA 3</t>
  </si>
  <si>
    <t>091704007T00</t>
  </si>
  <si>
    <t xml:space="preserve">Mobilní oplocení - zajištění bezpečnosti </t>
  </si>
  <si>
    <t>ST31</t>
  </si>
  <si>
    <t>000</t>
  </si>
  <si>
    <t>Vedlejší náklady</t>
  </si>
  <si>
    <t>000 Vedlejší náklady</t>
  </si>
  <si>
    <t>005111021T00</t>
  </si>
  <si>
    <t>Vytýčení stávajících inženýrských sítí a stavby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</si>
  <si>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</si>
  <si>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</si>
  <si>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</si>
  <si>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</si>
  <si>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případné  zřízení objektů ZS a přípojek NN a vody s měřením pro ZS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</si>
  <si>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</si>
  <si>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</si>
  <si>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</si>
  <si>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</si>
  <si>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</si>
  <si>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</si>
  <si>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</si>
  <si>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</si>
  <si>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</t>
  </si>
  <si>
    <t>ENVIprojekt CZECH s.r.o.</t>
  </si>
  <si>
    <t>35-2019 Vedlejší a ostatní náklady</t>
  </si>
  <si>
    <t>SO 01</t>
  </si>
  <si>
    <t>Stanoviště STA 3- Na Sladovnách 1</t>
  </si>
  <si>
    <t>SO 01 Stanoviště STA 3- Na Sladovnách 1</t>
  </si>
  <si>
    <t>815.99</t>
  </si>
  <si>
    <t>m3</t>
  </si>
  <si>
    <t>Stanoviště STA 3</t>
  </si>
  <si>
    <t>11</t>
  </si>
  <si>
    <t>Přípravné a přidružené práce</t>
  </si>
  <si>
    <t>11 Přípravné a přidružené práce</t>
  </si>
  <si>
    <t>111251111R00</t>
  </si>
  <si>
    <t xml:space="preserve">Drcení ořezaných větví průměru do 10 cm </t>
  </si>
  <si>
    <t>112101103R00</t>
  </si>
  <si>
    <t xml:space="preserve">Kácení stromů listnatých o průměru kmene 50-70 cm </t>
  </si>
  <si>
    <t>kus</t>
  </si>
  <si>
    <t>112111111R00</t>
  </si>
  <si>
    <t xml:space="preserve">Spálení větví všech druhů stromů </t>
  </si>
  <si>
    <t>112201104R00</t>
  </si>
  <si>
    <t xml:space="preserve">Odstranění pařezů pod úrovní, o průměru 70 - 90 cm </t>
  </si>
  <si>
    <t>113106211R00</t>
  </si>
  <si>
    <t xml:space="preserve">Rozebrání dlažeb z velkých kostek v kam. těženém </t>
  </si>
  <si>
    <t>m2</t>
  </si>
  <si>
    <t xml:space="preserve">pro další použití  </t>
  </si>
  <si>
    <t>113107316R00</t>
  </si>
  <si>
    <t xml:space="preserve">Odstranění podkladu pl. 50 m2,kam.těžené tl.16 cm </t>
  </si>
  <si>
    <t>113111116R00</t>
  </si>
  <si>
    <t xml:space="preserve">Odstranění podkladu pl.50 m2,kam.zpev.cem.tl.16 cm </t>
  </si>
  <si>
    <t>115101201R00</t>
  </si>
  <si>
    <t xml:space="preserve">Čerpání vody na výšku do 10 m, přítok do 500 l/min </t>
  </si>
  <si>
    <t>h</t>
  </si>
  <si>
    <t>115101301R00</t>
  </si>
  <si>
    <t xml:space="preserve">Pohotovost čerp.soupravy, výška 10 m, přítok 500 l </t>
  </si>
  <si>
    <t>den</t>
  </si>
  <si>
    <t>119001422R00</t>
  </si>
  <si>
    <t xml:space="preserve">Dočasné zajištění kabelů - v počtu 3 - 6 kabelů </t>
  </si>
  <si>
    <t>m</t>
  </si>
  <si>
    <t>před a při  provádění výkopů</t>
  </si>
  <si>
    <t>13</t>
  </si>
  <si>
    <t>Hloubené vykopávky</t>
  </si>
  <si>
    <t>13 Hloubené vykopávky</t>
  </si>
  <si>
    <t>130001101R00</t>
  </si>
  <si>
    <t xml:space="preserve">Příplatek za ztížené hloubení v blízkosti vedení </t>
  </si>
  <si>
    <t>ochranné pásmo sdělovacího kabelu</t>
  </si>
  <si>
    <t>ruční výkop :3,00*0,50*1,20</t>
  </si>
  <si>
    <t>131201201R00</t>
  </si>
  <si>
    <t xml:space="preserve">Hloubení zapažených jam v hor.3 do 100 m3 </t>
  </si>
  <si>
    <t>50%:19,00*2,85*0,5</t>
  </si>
  <si>
    <t>odpočet sděl.kabel- 60%:-3,00*0,50*1,20*0,6</t>
  </si>
  <si>
    <t>131201209R00</t>
  </si>
  <si>
    <t xml:space="preserve">Příplatek za lepivost - hloubení zapaž.jam v hor.3 </t>
  </si>
  <si>
    <t>131301201R00</t>
  </si>
  <si>
    <t xml:space="preserve">Hloubení zapažených jam v hor.4 do 100 m3 </t>
  </si>
  <si>
    <t>40%:19,00*2,85*0,4</t>
  </si>
  <si>
    <t>odpočet sděl.kabel:-3,00*0,50*1,20*0,4</t>
  </si>
  <si>
    <t>131301209R00</t>
  </si>
  <si>
    <t xml:space="preserve">Příplatek za lepivost - hloubení zapaž.jam v hor.4 </t>
  </si>
  <si>
    <t>131401201R00</t>
  </si>
  <si>
    <t xml:space="preserve">Hloubení zapažených jam v hor.5 do 100 m3 </t>
  </si>
  <si>
    <t>10%:19,00*2,85*0,1</t>
  </si>
  <si>
    <t>139601102R00</t>
  </si>
  <si>
    <t xml:space="preserve">Ruční výkop jam, rýh a šachet v hornině tř. 3 </t>
  </si>
  <si>
    <t>ruční výkop v jámě kolem sděl.kabelu</t>
  </si>
  <si>
    <t>stáv.sdělov.kabel- 60%:3,00*0,50*1,20*0,6</t>
  </si>
  <si>
    <t>139601103R00</t>
  </si>
  <si>
    <t xml:space="preserve">Ruční výkop jam, rýh a šachet v hornině tř. 4 </t>
  </si>
  <si>
    <t>stáv.sdělov.kabel-40%:3,00*0,50*1,20*0,4</t>
  </si>
  <si>
    <t>15</t>
  </si>
  <si>
    <t>Roubení</t>
  </si>
  <si>
    <t>15 Roubení</t>
  </si>
  <si>
    <t>151201201R00</t>
  </si>
  <si>
    <t xml:space="preserve">Pažení stěn výkopu - zátažné - hloubky do 4 m </t>
  </si>
  <si>
    <t>(2,865+6,595)*2*3,25</t>
  </si>
  <si>
    <t>151201211R00</t>
  </si>
  <si>
    <t xml:space="preserve">Odstranění pažení stěn - zátažné - hl. do 4 m </t>
  </si>
  <si>
    <t>151201301R00</t>
  </si>
  <si>
    <t xml:space="preserve">Rozepření stěn pažení - zátažné -  hl. do 4 m </t>
  </si>
  <si>
    <t>19,00*3,25</t>
  </si>
  <si>
    <t>151201311R00</t>
  </si>
  <si>
    <t xml:space="preserve">Odstranění rozepření stěn - zátažné - hl. do 4 m </t>
  </si>
  <si>
    <t>151201401R00</t>
  </si>
  <si>
    <t>Vzepření stěn pažení - zátažné - hl. do 4 m vč. přepažení</t>
  </si>
  <si>
    <t>151201411R00</t>
  </si>
  <si>
    <t xml:space="preserve">Odstranění vzepření stěn - zátažné - hl. do 4 m </t>
  </si>
  <si>
    <t>151501501R00</t>
  </si>
  <si>
    <t xml:space="preserve">Přepažení rozepření - zátažné - hl. do 4 m </t>
  </si>
  <si>
    <t>2. přepažení</t>
  </si>
  <si>
    <t>16</t>
  </si>
  <si>
    <t>Přemístění výkopku</t>
  </si>
  <si>
    <t>16 Přemístění výkopku</t>
  </si>
  <si>
    <t>161101102R00</t>
  </si>
  <si>
    <t xml:space="preserve">Svislé přemístění výkopku z hor.1-4 do 4,0 m </t>
  </si>
  <si>
    <t>jáma- 90 %:19,00*3,25*0,90</t>
  </si>
  <si>
    <t>161101152R00</t>
  </si>
  <si>
    <t xml:space="preserve">Svislé přemístění výkopku z hor.5-7 do 4,0 m </t>
  </si>
  <si>
    <t>jáma- 10 %:19,00*3,25*0,10</t>
  </si>
  <si>
    <t>162701105R00</t>
  </si>
  <si>
    <t xml:space="preserve">Vodorovné přemístění výkopku z hor.1-4 do 10000 m </t>
  </si>
  <si>
    <t>90%- jáma:19,00*2,85*0,9</t>
  </si>
  <si>
    <t>162701155R00</t>
  </si>
  <si>
    <t xml:space="preserve">Vodorovné přemístění výkopku z hor.5-7 do 10000 m </t>
  </si>
  <si>
    <t>10%- jáma:19,00*2,85*0,10</t>
  </si>
  <si>
    <t>17</t>
  </si>
  <si>
    <t>Konstrukce ze zemin</t>
  </si>
  <si>
    <t>17 Konstrukce ze zemin</t>
  </si>
  <si>
    <t>171201101R00</t>
  </si>
  <si>
    <t xml:space="preserve">Uložení sypaniny do násypů nezhutněných </t>
  </si>
  <si>
    <t>19,00*2,85</t>
  </si>
  <si>
    <t>175101201R00</t>
  </si>
  <si>
    <t xml:space="preserve">Obsyp objektu bez prohození sypaniny </t>
  </si>
  <si>
    <t>odpočet kontejner:-5,00*3</t>
  </si>
  <si>
    <t>podkl.beton 100 mm:-2,865*6,595*0,10</t>
  </si>
  <si>
    <t>kamenivo 100 mm:-1,8895</t>
  </si>
  <si>
    <t>58344197</t>
  </si>
  <si>
    <t>Štěrkodrtě frakce 0-63 A</t>
  </si>
  <si>
    <t>t</t>
  </si>
  <si>
    <t>Začátek provozního součtu</t>
  </si>
  <si>
    <t>podkl.beton:-2,865*6,595*0,10</t>
  </si>
  <si>
    <t>kamenivo:-1,8895</t>
  </si>
  <si>
    <t>Konec provozního součtu</t>
  </si>
  <si>
    <t>+1% ztratné:42,971*1,80*1,01</t>
  </si>
  <si>
    <t>18</t>
  </si>
  <si>
    <t>Povrchové úpravy terénu</t>
  </si>
  <si>
    <t>18 Povrchové úpravy terénu</t>
  </si>
  <si>
    <t>181101102R00</t>
  </si>
  <si>
    <t xml:space="preserve">Úprava pláně v zářezech v hor. 1-4, se zhutněním </t>
  </si>
  <si>
    <t>27,50</t>
  </si>
  <si>
    <t>odpočet kontejnery:-19,00</t>
  </si>
  <si>
    <t>19</t>
  </si>
  <si>
    <t>Hloubení pro podzemní stěny a doly</t>
  </si>
  <si>
    <t>19 Hloubení pro podzemní stěny a doly</t>
  </si>
  <si>
    <t>199000002R00</t>
  </si>
  <si>
    <t xml:space="preserve">Poplatek za skládku horniny 1- 4 </t>
  </si>
  <si>
    <t>199000003R00</t>
  </si>
  <si>
    <t xml:space="preserve">Poplatek za skládku horniny 5 - 7 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</si>
  <si>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</si>
  <si>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</si>
  <si>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</si>
  <si>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</si>
  <si>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</si>
  <si>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pod kontejnery</t>
  </si>
  <si>
    <t>27</t>
  </si>
  <si>
    <t>Základy</t>
  </si>
  <si>
    <t>27 Základy</t>
  </si>
  <si>
    <t>271531113R00</t>
  </si>
  <si>
    <t xml:space="preserve">Polštář základu z kameniva hr. drceného 16-32 mm </t>
  </si>
  <si>
    <t>kontejnery</t>
  </si>
  <si>
    <t>19,00*0,10*1,01</t>
  </si>
  <si>
    <t>273313611R00</t>
  </si>
  <si>
    <t xml:space="preserve">Beton základových desek prostý C 16/20 XO </t>
  </si>
  <si>
    <t>podkladní+lože</t>
  </si>
  <si>
    <t>podkladní:19,00*0,10*1,01</t>
  </si>
  <si>
    <t>lože tl. 60-80 mm:(3,82*7,195-0,635*0,77*3)*0,08</t>
  </si>
  <si>
    <t>273323312T00</t>
  </si>
  <si>
    <t>Montáž ŽB vany pro podzemní část kontejneru- součást kontejneru vysokopecní arm.beton</t>
  </si>
  <si>
    <t>273361921RT9</t>
  </si>
  <si>
    <t>Výztuž základových desek ze svařovaných sítí průměr drátu  8,0, oka 150/150 mm KY80</t>
  </si>
  <si>
    <t>podkladní beton</t>
  </si>
  <si>
    <t>19,00*5,40*1,40/1000</t>
  </si>
  <si>
    <t>38</t>
  </si>
  <si>
    <t>Kompletní konstrukce</t>
  </si>
  <si>
    <t>38 Kompletní konstrukce</t>
  </si>
  <si>
    <t>388993111R00</t>
  </si>
  <si>
    <t xml:space="preserve">Chránička kabelu z PVC 110/2,2 mm, výkop </t>
  </si>
  <si>
    <t>chránička sdělovacího kabelu</t>
  </si>
  <si>
    <t>3,00*1,10</t>
  </si>
  <si>
    <t>56</t>
  </si>
  <si>
    <t>Podkladní vrstvy komunikací a zpevněných ploch</t>
  </si>
  <si>
    <t>56 Podkladní vrstvy komunikací a zpevněných ploch</t>
  </si>
  <si>
    <t>564851111R00</t>
  </si>
  <si>
    <t xml:space="preserve">Podklad ze štěrkodrti po zhutnění tloušťky 15 cm </t>
  </si>
  <si>
    <t>27,50-1,665*1,665*3</t>
  </si>
  <si>
    <t>567122111R00</t>
  </si>
  <si>
    <t xml:space="preserve">Podklad z kameniva zpev.cementem KZC 1 tl.10 cm </t>
  </si>
  <si>
    <t>59</t>
  </si>
  <si>
    <t>Dlažby a předlažby komunikací</t>
  </si>
  <si>
    <t>59 Dlažby a předlažby komunikací</t>
  </si>
  <si>
    <t>591241111R00</t>
  </si>
  <si>
    <t xml:space="preserve">Kladení dlažby drobné kostky, lože z MC tl. 5 cm </t>
  </si>
  <si>
    <t>27,50-0,635*0,77*3</t>
  </si>
  <si>
    <t>58380129</t>
  </si>
  <si>
    <t>Kostka dlažební drobná 10/12 štípaná Itř. 1t=4,0m2</t>
  </si>
  <si>
    <t>použije se materiál zákazníka</t>
  </si>
  <si>
    <t>58380190</t>
  </si>
  <si>
    <t>Mozaika řezaná 6x6x4</t>
  </si>
  <si>
    <t>(1,665*1,665-0,635*0,77)*3*1,05</t>
  </si>
  <si>
    <t>63</t>
  </si>
  <si>
    <t>Podlahy a podlahové konstrukce</t>
  </si>
  <si>
    <t>63 Podlahy a podlahové konstrukce</t>
  </si>
  <si>
    <t>631316115R00</t>
  </si>
  <si>
    <t xml:space="preserve">Postřik nových beton. podlah proti prvotn. vysych. </t>
  </si>
  <si>
    <t>19,00*2</t>
  </si>
  <si>
    <t>89</t>
  </si>
  <si>
    <t>Ostatní konstrukce na trubním vedení</t>
  </si>
  <si>
    <t>89 Ostatní konstrukce na trubním vedení</t>
  </si>
  <si>
    <t>899721112R00</t>
  </si>
  <si>
    <t xml:space="preserve">Fólie výstražná z PVC, šířka 30 cm </t>
  </si>
  <si>
    <t>sdělovací kabel</t>
  </si>
  <si>
    <t>91</t>
  </si>
  <si>
    <t>Doplňující práce na komunikaci</t>
  </si>
  <si>
    <t>91 Doplňující práce na komunikaci</t>
  </si>
  <si>
    <t>914001111R00</t>
  </si>
  <si>
    <t>Osazení sloupků dopr.značky vč. beton. základu a výkopu</t>
  </si>
  <si>
    <t>přemístění stávající značky</t>
  </si>
  <si>
    <t>915711112R00</t>
  </si>
  <si>
    <t xml:space="preserve">Vodorovné značení dělících čar š.12 cm silnovrstvé </t>
  </si>
  <si>
    <t>V12c- zákaz zastavení, barva žlutá+V4</t>
  </si>
  <si>
    <t>7,00+2*4,00</t>
  </si>
  <si>
    <t>915721112R00</t>
  </si>
  <si>
    <t xml:space="preserve">Vodorovné značení silnovrstvé stopčar,zeber atd. </t>
  </si>
  <si>
    <t>10f</t>
  </si>
  <si>
    <t>piktogram:2*1,80</t>
  </si>
  <si>
    <t>V13a</t>
  </si>
  <si>
    <t>zebra:6</t>
  </si>
  <si>
    <t>915791112R00</t>
  </si>
  <si>
    <t xml:space="preserve">Předznačení pro značení stopčáry, zebry, nápisů </t>
  </si>
  <si>
    <t>915791113T00</t>
  </si>
  <si>
    <t>Předznačení -šablona pro nástřik piktogramu V10f-  0,80*1,00 m</t>
  </si>
  <si>
    <t>917862111R00</t>
  </si>
  <si>
    <t xml:space="preserve">Osazení stojat. obrub.bet. s opěrou,lože z C 12/15 </t>
  </si>
  <si>
    <t>918101111R00</t>
  </si>
  <si>
    <t xml:space="preserve">Lože pod obrubníky nebo obruby dlažeb z C 12/15 </t>
  </si>
  <si>
    <t>doplnění</t>
  </si>
  <si>
    <t>13,00*0,035</t>
  </si>
  <si>
    <t>59217489</t>
  </si>
  <si>
    <t>Obrubník silniční  půlený 500/150/250 mm nájezdový</t>
  </si>
  <si>
    <t>94</t>
  </si>
  <si>
    <t>Lešení a stavební výtahy</t>
  </si>
  <si>
    <t>94 Lešení a stavební výtahy</t>
  </si>
  <si>
    <t>171156610600</t>
  </si>
  <si>
    <t>Jeřáb mobil. na autopodvozku</t>
  </si>
  <si>
    <t>Sh</t>
  </si>
  <si>
    <t>95</t>
  </si>
  <si>
    <t>Dokončovací konstrukce na pozemních stavbách</t>
  </si>
  <si>
    <t>95 Dokončovací konstrukce na pozemních stavbách</t>
  </si>
  <si>
    <t>950000025T00</t>
  </si>
  <si>
    <t xml:space="preserve">Zajištění a ochrana rozcestníku </t>
  </si>
  <si>
    <t>96</t>
  </si>
  <si>
    <t>Bourání konstrukcí</t>
  </si>
  <si>
    <t>96 Bourání konstrukcí</t>
  </si>
  <si>
    <t>966006132R00</t>
  </si>
  <si>
    <t xml:space="preserve">Odstranění doprav.značek se sloupky, s bet.patkami </t>
  </si>
  <si>
    <t>pro další použití</t>
  </si>
  <si>
    <t>97</t>
  </si>
  <si>
    <t>Prorážení otvorů</t>
  </si>
  <si>
    <t>97 Prorážení otvorů</t>
  </si>
  <si>
    <t>979071111R00</t>
  </si>
  <si>
    <t xml:space="preserve">Očištění vybour. kostek velkých s výplní kam. těž. 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</si>
  <si>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</si>
  <si>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</si>
  <si>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</si>
  <si>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</si>
  <si>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</si>
  <si>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792</t>
  </si>
  <si>
    <t>Mobiliář</t>
  </si>
  <si>
    <t>792 Mobiliář</t>
  </si>
  <si>
    <t>792000232T00</t>
  </si>
  <si>
    <t xml:space="preserve">Dodávka a montáž sběrných kontejnerů Q5 </t>
  </si>
  <si>
    <t>792000233T00</t>
  </si>
  <si>
    <t xml:space="preserve">Dodávka a montáž sběrných kontejnerů Q3 </t>
  </si>
  <si>
    <t>M22</t>
  </si>
  <si>
    <t>Montáž sdělovací a zabezp. techniky</t>
  </si>
  <si>
    <t>M22 Montáž sdělovací a zabezp. techniky</t>
  </si>
  <si>
    <t>220000008T00</t>
  </si>
  <si>
    <t xml:space="preserve">Přeložka sdělovacího kabelu, případně úprava </t>
  </si>
  <si>
    <t>kompl</t>
  </si>
  <si>
    <t>dl. 3 bm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</si>
  <si>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</si>
  <si>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</si>
  <si>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</si>
  <si>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</si>
  <si>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</si>
  <si>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</si>
  <si>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</si>
  <si>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979087112R00</t>
  </si>
  <si>
    <t xml:space="preserve">Nakládání suti na dopravní prostředky </t>
  </si>
  <si>
    <t>979990001R00</t>
  </si>
  <si>
    <t xml:space="preserve">Poplatek za skládku stavební suti </t>
  </si>
  <si>
    <t>35-2019 Stanoviště STA 3</t>
  </si>
  <si>
    <t>SO 02</t>
  </si>
  <si>
    <t>Stanoviště ST 31- Na Sladovnách 2</t>
  </si>
  <si>
    <t>SO 02 Stanoviště ST 31- Na Sladovnách 2</t>
  </si>
  <si>
    <t>Stanoviště ST 31</t>
  </si>
  <si>
    <t>113107525R00</t>
  </si>
  <si>
    <t xml:space="preserve">Odstranění podkladu pl. 50 m2,kam.drcené tl.25 cm </t>
  </si>
  <si>
    <t>pod asfaltem:2,50</t>
  </si>
  <si>
    <t>pod štěrkem:3,00</t>
  </si>
  <si>
    <t>113108311R00</t>
  </si>
  <si>
    <t xml:space="preserve">Odstranění podkladu pl.do 50 m2, živice tl. 11 cm </t>
  </si>
  <si>
    <t>113111114R00</t>
  </si>
  <si>
    <t xml:space="preserve">Odstranění podkladu pl.50 m2,kam.zpev.cem.tl.14 cm </t>
  </si>
  <si>
    <t>před provedením přeložky  kabelu</t>
  </si>
  <si>
    <t>12</t>
  </si>
  <si>
    <t>Odkopávky a prokopávky</t>
  </si>
  <si>
    <t>12 Odkopávky a prokopávky</t>
  </si>
  <si>
    <t>122201101R00</t>
  </si>
  <si>
    <t xml:space="preserve">Odkopávky nezapažené v hor. 3 do 100 m3 </t>
  </si>
  <si>
    <t>(5,70*3,30-2,50-3,00)*0,20</t>
  </si>
  <si>
    <t>122201109R00</t>
  </si>
  <si>
    <t xml:space="preserve">Příplatek za lepivost - odkopávky v hor. 3 </t>
  </si>
  <si>
    <t>ochranné pásmo NN kabelu</t>
  </si>
  <si>
    <t>ruční výkop :7,00*0,50*0,80</t>
  </si>
  <si>
    <t>131101110R00</t>
  </si>
  <si>
    <t xml:space="preserve">Hloubení nezapaž. jam hor.2 do 50 m3, STROJNĚ </t>
  </si>
  <si>
    <t>(2,90+2,50)*0,5*1,60*5,10</t>
  </si>
  <si>
    <t>odpočet zp..plocha:-5,50*0,40</t>
  </si>
  <si>
    <t>50%:19,832*0,50</t>
  </si>
  <si>
    <t>ruční výkop .NN- 60%:-7,00*0,50*0,80*0,6</t>
  </si>
  <si>
    <t>131201110R00</t>
  </si>
  <si>
    <t xml:space="preserve">Hloubení nezapaž. jam hor.3 do 50 m3, STROJNĚ </t>
  </si>
  <si>
    <t>zemina výkop v hornině 2 - 50%</t>
  </si>
  <si>
    <t>zemina výkop v hornině 3 - 40 %</t>
  </si>
  <si>
    <t>zemina výkop v hornině 4 - 10 %</t>
  </si>
  <si>
    <t>40%:19,832*0,40</t>
  </si>
  <si>
    <t>ruční výkop .NN- 40%:-7,00*0,50*0,80*0,4</t>
  </si>
  <si>
    <t>131201119R00</t>
  </si>
  <si>
    <t xml:space="preserve">Příplatek za lepivost - hloubení nezap.jam v hor.3 </t>
  </si>
  <si>
    <t>131301110R00</t>
  </si>
  <si>
    <t xml:space="preserve">Hloubení nezapaž. jam hor.4 do 50 m3, STROJNĚ </t>
  </si>
  <si>
    <t>10%:19,832*0,10</t>
  </si>
  <si>
    <t>131301119R00</t>
  </si>
  <si>
    <t xml:space="preserve">Příplatek za lepivost - hloubení nezap.jam v hor.4 </t>
  </si>
  <si>
    <t>132201110R00</t>
  </si>
  <si>
    <t xml:space="preserve">Hloubení rýh š.do 60 cm v hor.3 do 50 m3, STROJNĚ </t>
  </si>
  <si>
    <t>přeložka  NN:7,00*0,40*0,80</t>
  </si>
  <si>
    <t>132201119R00</t>
  </si>
  <si>
    <t xml:space="preserve">Příplatek za lepivost - hloubení rýh 60 cm v hor.3 </t>
  </si>
  <si>
    <t>přeložka NN</t>
  </si>
  <si>
    <t>132301401R00</t>
  </si>
  <si>
    <t xml:space="preserve">Hloubený výkop pod základy v hor.4 </t>
  </si>
  <si>
    <t>5,00*0,60*0,75</t>
  </si>
  <si>
    <t>139601101R00</t>
  </si>
  <si>
    <t xml:space="preserve">Ruční výkop jam, rýh a šachet v hornině tř. 1 - 2 </t>
  </si>
  <si>
    <t>stáv.NN.kabel- 60%:7,00*0,50*0,80*0,6</t>
  </si>
  <si>
    <t>ruční výkop v jámě kolem NN</t>
  </si>
  <si>
    <t>stáv.NN.kabel- 40%:7,00*0,50*0,80*0,4</t>
  </si>
  <si>
    <t>161101101R00</t>
  </si>
  <si>
    <t xml:space="preserve">Svislé přemístění výkopku z hor.1-4 do 2,5 m </t>
  </si>
  <si>
    <t>NN:7,00*0,40*0,80</t>
  </si>
  <si>
    <t>odkopávka:(5,70*3,30-2,50-3,00)*0,20</t>
  </si>
  <si>
    <t>jáma :(2,90+2,50)*0,5*1,60*5,10</t>
  </si>
  <si>
    <t>NN:7,00*0,40*0,20</t>
  </si>
  <si>
    <t>pod stáv.základem:5,00*0,60*0,75</t>
  </si>
  <si>
    <t>NN-přeložka:7,00*0,40*0,20</t>
  </si>
  <si>
    <t>174101101R00</t>
  </si>
  <si>
    <t xml:space="preserve">Zásyp jam, rýh, šachet se zhutněním </t>
  </si>
  <si>
    <t>přeložka NN:7,00*0,40*0,60</t>
  </si>
  <si>
    <t>175101203T00</t>
  </si>
  <si>
    <t>Obsyp objektu bez prohození sypaniny zhutněný štěrkopísek</t>
  </si>
  <si>
    <t>kontejnery Q3-2 ks:-3,14*0,75*0,75*2*1,00</t>
  </si>
  <si>
    <t>zákl.deska:2,50*4,50*0,10*(-1)</t>
  </si>
  <si>
    <t>podkladní mazanina:-1,125</t>
  </si>
  <si>
    <t>podsyp:-1,125</t>
  </si>
  <si>
    <t>zp. plocha+ kontejner:-5,10*2,80*0,35</t>
  </si>
  <si>
    <t>180402111R00</t>
  </si>
  <si>
    <t xml:space="preserve">Založení trávníku parkového výsevem v rovině </t>
  </si>
  <si>
    <t>181201102R00</t>
  </si>
  <si>
    <t xml:space="preserve">Úprava pláně v násypech v hor. 1-4, se zhutněním </t>
  </si>
  <si>
    <t>5,70*3,30</t>
  </si>
  <si>
    <t>181301102R00</t>
  </si>
  <si>
    <t xml:space="preserve">Rozprostření ornice, rovina, tl. 10-15 cm,do 500m2 </t>
  </si>
  <si>
    <t>182001111R00</t>
  </si>
  <si>
    <t xml:space="preserve">Plošná úprava terénu, nerovnosti do 10 cm v rovině </t>
  </si>
  <si>
    <t>184501114R00</t>
  </si>
  <si>
    <t>Zhotovení obalu kmene z juty, 2vrstvy, v rovině + ochrana pomníku</t>
  </si>
  <si>
    <t>strom:3,00*1</t>
  </si>
  <si>
    <t>pomník:15,00</t>
  </si>
  <si>
    <t>18,00*1,15</t>
  </si>
  <si>
    <t>dopočet:0,30</t>
  </si>
  <si>
    <t>184801121R00</t>
  </si>
  <si>
    <t xml:space="preserve">Ošetřování vysazených dřevin soliterních, v rovině </t>
  </si>
  <si>
    <t>184806123R00</t>
  </si>
  <si>
    <t xml:space="preserve">Řez průklestem trnitých stromů D koruny do 6 m </t>
  </si>
  <si>
    <t>00572497</t>
  </si>
  <si>
    <t>Směs travní  zátěžová</t>
  </si>
  <si>
    <t>kg</t>
  </si>
  <si>
    <t>3,5*25/1000*1,10</t>
  </si>
  <si>
    <t>10364200</t>
  </si>
  <si>
    <t>Ornice pro pozemkové úpravy</t>
  </si>
  <si>
    <t>3,50*0,20</t>
  </si>
  <si>
    <t>2,50*4,50</t>
  </si>
  <si>
    <t xml:space="preserve">Polštář  z kameniva hr. drceného 16-32 mm </t>
  </si>
  <si>
    <t>pod zákl.desku:2,50*4,50*0,10</t>
  </si>
  <si>
    <t>272321311R00</t>
  </si>
  <si>
    <t>Železobeton základových kleneb C 16/20 XC2</t>
  </si>
  <si>
    <t>zákl.deska:2,50*4,50*0,10</t>
  </si>
  <si>
    <t>podkladní:2,50*4,50*0,10*1,01</t>
  </si>
  <si>
    <t>273361821R00</t>
  </si>
  <si>
    <t xml:space="preserve">Výztuž základových desek z beton. oceli 10505 (R) </t>
  </si>
  <si>
    <t>zákl.deska:7*1,10/1000</t>
  </si>
  <si>
    <t>279311115R00</t>
  </si>
  <si>
    <t xml:space="preserve">Postupné podbetonování zákl. zdiva  C 20/25 </t>
  </si>
  <si>
    <t>chránička NN kabelu</t>
  </si>
  <si>
    <t>7,00*1,10</t>
  </si>
  <si>
    <t>45</t>
  </si>
  <si>
    <t>Podkladní a vedlejší konstrukce</t>
  </si>
  <si>
    <t>45 Podkladní a vedlejší konstrukce</t>
  </si>
  <si>
    <t>451572111R00</t>
  </si>
  <si>
    <t xml:space="preserve">Lože pod potrubí z kameniva těženého 0 - 4 mm </t>
  </si>
  <si>
    <t>kabel NN:7,00*0,40*0,20</t>
  </si>
  <si>
    <t>564861111R00</t>
  </si>
  <si>
    <t xml:space="preserve">Podklad ze štěrkodrti po zhutnění tloušťky 20 cm </t>
  </si>
  <si>
    <t>doplnění asf.vozovky</t>
  </si>
  <si>
    <t>564972111R00</t>
  </si>
  <si>
    <t xml:space="preserve">Podklad z mechanicky zpevněného kameniva tl. 25 cm </t>
  </si>
  <si>
    <t>pod dlažbu zprůměrovaná tloušťka</t>
  </si>
  <si>
    <t>4,20*2,75</t>
  </si>
  <si>
    <t>odpočet kontejner:-3,14*0,75*0,75*2</t>
  </si>
  <si>
    <t>565151111R00</t>
  </si>
  <si>
    <t xml:space="preserve">Podklad z obalovaného kameniva tl. 7 cm </t>
  </si>
  <si>
    <t>doplnění plochy</t>
  </si>
  <si>
    <t>57</t>
  </si>
  <si>
    <t>Kryty štěrkových a živičných komunikací</t>
  </si>
  <si>
    <t>57 Kryty štěrkových a živičných komunikací</t>
  </si>
  <si>
    <t>573111112R00</t>
  </si>
  <si>
    <t xml:space="preserve">Postřik živičný infiltr.+ posyp,z asfaltu 1 kg/m2 </t>
  </si>
  <si>
    <t>573211111R00</t>
  </si>
  <si>
    <t xml:space="preserve">Postřik živičný spojovací z asfaltu 0,5-0,7 kg/m2 </t>
  </si>
  <si>
    <t>577142112R00</t>
  </si>
  <si>
    <t xml:space="preserve">Beton asfaltový , tl.5 cm </t>
  </si>
  <si>
    <t>596215040R00</t>
  </si>
  <si>
    <t xml:space="preserve">Kladení zámkové dlažby tl. 8 cm do drtě tl. 4 cm </t>
  </si>
  <si>
    <t>596291113R00</t>
  </si>
  <si>
    <t xml:space="preserve">Řezání zámkové dlažby tl. 80 mm </t>
  </si>
  <si>
    <t>599141111R00</t>
  </si>
  <si>
    <t xml:space="preserve">Vyplnění spár  živičnou zálivkou </t>
  </si>
  <si>
    <t>592451170</t>
  </si>
  <si>
    <t>Dlažba  zámková 20x10x8 cm přírodní</t>
  </si>
  <si>
    <t>8,0175*1,05</t>
  </si>
  <si>
    <t>dopočet:0,0816</t>
  </si>
  <si>
    <t>zákl.deska:2,50*4,50</t>
  </si>
  <si>
    <t>podkl. beton:11,25</t>
  </si>
  <si>
    <t>kabel NN</t>
  </si>
  <si>
    <t>chodníkový :4,50</t>
  </si>
  <si>
    <t>silniční:10,5</t>
  </si>
  <si>
    <t>15,00*0,035</t>
  </si>
  <si>
    <t>919731122R00</t>
  </si>
  <si>
    <t xml:space="preserve">Zarovnání styčné plochy živičné tl. do 10 cm </t>
  </si>
  <si>
    <t>919735112R00</t>
  </si>
  <si>
    <t xml:space="preserve">Řezání stávajícího živičného krytu tl. 5 - 10 cm </t>
  </si>
  <si>
    <t>1,70*2+1,50+5,10</t>
  </si>
  <si>
    <t>59217420</t>
  </si>
  <si>
    <t>Obrubník chodníkový  1000/100/200 mm</t>
  </si>
  <si>
    <t>952901411R00</t>
  </si>
  <si>
    <t xml:space="preserve">Vyčištění ostatních objektů </t>
  </si>
  <si>
    <t>965048151T00</t>
  </si>
  <si>
    <t xml:space="preserve">Dočištění povrchu po vybourání asfalt.plochy </t>
  </si>
  <si>
    <t>975011351R00</t>
  </si>
  <si>
    <t xml:space="preserve">Podpěr.dřevení zákl.zdiv do 2m tl.zdi 60 cm do 5 m </t>
  </si>
  <si>
    <t>stávající zeď</t>
  </si>
  <si>
    <t>792000218T00</t>
  </si>
  <si>
    <t>Dodávka a montáž sběrných kontejnerů Q3 vč.dopravy</t>
  </si>
  <si>
    <t>M21</t>
  </si>
  <si>
    <t>Elektromontáže</t>
  </si>
  <si>
    <t>M21 Elektromontáže</t>
  </si>
  <si>
    <t>210000009T00</t>
  </si>
  <si>
    <t xml:space="preserve">Přeložka NN </t>
  </si>
  <si>
    <t>dl. 7 m</t>
  </si>
  <si>
    <t>35-2019 Stanoviště ST 31</t>
  </si>
  <si>
    <t>Slepý rozpočet stavby</t>
  </si>
  <si>
    <t>Velké náměstí 115</t>
  </si>
  <si>
    <t>Kroměříž</t>
  </si>
  <si>
    <t>76701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</si>
</sst>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9" fontId="14" fillId="6" borderId="4" xfId="1" applyNumberFormat="1" applyFont="1" applyFill="1" applyBorder="1" applyAlignment="1">
      <alignment horizontal="left" wrapText="1" indent="1"/>
    </xf>
    <xf numFmtId="9" fontId="16" fillId="0" borderId="0" xfId="1" applyNumberFormat="1" applyFont="1" applyAlignment="1">
      <alignment wrapText="1"/>
    </xf>
    <xf numFmtId="4" fontId="14" fillId="6" borderId="65" xfId="1" applyNumberFormat="1" applyFont="1" applyFill="1" applyBorder="1" applyAlignment="1">
      <alignment horizontal="right" wrapText="1"/>
    </xf>
    <xf numFmtId="49" fontId="14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99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626</v>
      </c>
      <c r="E2" s="5"/>
      <c r="F2" s="4"/>
      <c r="G2" s="6"/>
      <c r="H2" s="7" t="s">
        <v>0</v>
      </c>
      <c r="I2" s="8">
        <f ca="1">TODAY()</f>
        <v>44393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102</v>
      </c>
      <c r="E5" s="13" t="s">
        <v>103</v>
      </c>
      <c r="F5" s="14"/>
      <c r="G5" s="15"/>
      <c r="H5" s="14"/>
      <c r="I5" s="15"/>
      <c r="O5" s="8"/>
    </row>
    <row r="7" spans="2:15">
      <c r="C7" s="16" t="s">
        <v>3</v>
      </c>
      <c r="D7" s="17" t="s">
        <v>166</v>
      </c>
      <c r="H7" s="18" t="s">
        <v>4</v>
      </c>
      <c r="J7" s="17"/>
      <c r="K7" s="17"/>
    </row>
    <row r="8" spans="2:15">
      <c r="D8" s="17" t="s">
        <v>627</v>
      </c>
      <c r="H8" s="18" t="s">
        <v>5</v>
      </c>
      <c r="J8" s="17"/>
      <c r="K8" s="17"/>
    </row>
    <row r="9" spans="2:15">
      <c r="C9" s="18" t="s">
        <v>629</v>
      </c>
      <c r="D9" s="17" t="s">
        <v>628</v>
      </c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ROUND(G33,0)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ROUND(H33,0)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105</v>
      </c>
      <c r="C30" s="61" t="s">
        <v>106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2" si="0">(G30*SazbaDPH1)/100+(H30*SazbaDPH2)/100</f>
        <v>0</v>
      </c>
      <c r="J30" s="67" t="str">
        <f t="shared" ref="J30:J32" si="1">IF(CelkemObjekty=0,"",F30/CelkemObjekty*100)</f>
        <v/>
      </c>
    </row>
    <row r="31" spans="2:12">
      <c r="B31" s="68" t="s">
        <v>169</v>
      </c>
      <c r="C31" s="69" t="s">
        <v>170</v>
      </c>
      <c r="D31" s="70"/>
      <c r="E31" s="71"/>
      <c r="F31" s="72">
        <f t="shared" ref="F31:F32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>
      <c r="B32" s="68" t="s">
        <v>446</v>
      </c>
      <c r="C32" s="69" t="s">
        <v>447</v>
      </c>
      <c r="D32" s="70"/>
      <c r="E32" s="71"/>
      <c r="F32" s="72">
        <f t="shared" si="2"/>
        <v>0</v>
      </c>
      <c r="G32" s="73">
        <v>0</v>
      </c>
      <c r="H32" s="74">
        <v>0</v>
      </c>
      <c r="I32" s="74">
        <f t="shared" si="0"/>
        <v>0</v>
      </c>
      <c r="J32" s="67" t="str">
        <f t="shared" si="1"/>
        <v/>
      </c>
    </row>
    <row r="33" spans="2:11" ht="17.25" customHeight="1">
      <c r="B33" s="75" t="s">
        <v>19</v>
      </c>
      <c r="C33" s="76"/>
      <c r="D33" s="77"/>
      <c r="E33" s="78"/>
      <c r="F33" s="79">
        <f>SUM(F30:F32)</f>
        <v>0</v>
      </c>
      <c r="G33" s="79">
        <f>SUM(G30:G32)</f>
        <v>0</v>
      </c>
      <c r="H33" s="79">
        <f>SUM(H30:H32)</f>
        <v>0</v>
      </c>
      <c r="I33" s="79">
        <f>SUM(I30:I32)</f>
        <v>0</v>
      </c>
      <c r="J33" s="80" t="str">
        <f t="shared" ref="J33" si="3">IF(CelkemObjekty=0,"",F33/CelkemObjekty*100)</f>
        <v/>
      </c>
    </row>
    <row r="34" spans="2:11"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2:11" ht="9.75" customHeight="1"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2:11" ht="7.5" customHeight="1">
      <c r="B36" s="81"/>
      <c r="C36" s="81"/>
      <c r="D36" s="81"/>
      <c r="E36" s="81"/>
      <c r="F36" s="81"/>
      <c r="G36" s="81"/>
      <c r="H36" s="81"/>
      <c r="I36" s="81"/>
      <c r="J36" s="81"/>
      <c r="K36" s="81"/>
    </row>
    <row r="37" spans="2:11" ht="18">
      <c r="B37" s="13" t="s">
        <v>20</v>
      </c>
      <c r="C37" s="53"/>
      <c r="D37" s="53"/>
      <c r="E37" s="53"/>
      <c r="F37" s="53"/>
      <c r="G37" s="53"/>
      <c r="H37" s="53"/>
      <c r="I37" s="53"/>
      <c r="J37" s="53"/>
      <c r="K37" s="81"/>
    </row>
    <row r="38" spans="2:11">
      <c r="K38" s="81"/>
    </row>
    <row r="39" spans="2:11" ht="25.5">
      <c r="B39" s="82" t="s">
        <v>21</v>
      </c>
      <c r="C39" s="83" t="s">
        <v>22</v>
      </c>
      <c r="D39" s="56"/>
      <c r="E39" s="57"/>
      <c r="F39" s="58" t="s">
        <v>17</v>
      </c>
      <c r="G39" s="59" t="str">
        <f>CONCATENATE("Základ DPH ",SazbaDPH1," %")</f>
        <v>Základ DPH 15 %</v>
      </c>
      <c r="H39" s="58" t="str">
        <f>CONCATENATE("Základ DPH ",SazbaDPH2," %")</f>
        <v>Základ DPH 21 %</v>
      </c>
      <c r="I39" s="59" t="s">
        <v>18</v>
      </c>
      <c r="J39" s="58" t="s">
        <v>12</v>
      </c>
    </row>
    <row r="40" spans="2:11">
      <c r="B40" s="84" t="s">
        <v>105</v>
      </c>
      <c r="C40" s="85" t="s">
        <v>168</v>
      </c>
      <c r="D40" s="62"/>
      <c r="E40" s="63"/>
      <c r="F40" s="64">
        <f>G40+H40+I40</f>
        <v>0</v>
      </c>
      <c r="G40" s="65">
        <v>0</v>
      </c>
      <c r="H40" s="66">
        <v>0</v>
      </c>
      <c r="I40" s="73">
        <f t="shared" ref="I40:I42" si="4">(G40*SazbaDPH1)/100+(H40*SazbaDPH2)/100</f>
        <v>0</v>
      </c>
      <c r="J40" s="67" t="str">
        <f t="shared" ref="J40:J42" si="5">IF(CelkemObjekty=0,"",F40/CelkemObjekty*100)</f>
        <v/>
      </c>
    </row>
    <row r="41" spans="2:11">
      <c r="B41" s="86" t="s">
        <v>169</v>
      </c>
      <c r="C41" s="87" t="s">
        <v>445</v>
      </c>
      <c r="D41" s="70"/>
      <c r="E41" s="71"/>
      <c r="F41" s="72">
        <f t="shared" ref="F41:F42" si="6">G41+H41+I41</f>
        <v>0</v>
      </c>
      <c r="G41" s="73">
        <v>0</v>
      </c>
      <c r="H41" s="74">
        <v>0</v>
      </c>
      <c r="I41" s="73">
        <f t="shared" si="4"/>
        <v>0</v>
      </c>
      <c r="J41" s="67" t="str">
        <f t="shared" si="5"/>
        <v/>
      </c>
    </row>
    <row r="42" spans="2:11">
      <c r="B42" s="86" t="s">
        <v>446</v>
      </c>
      <c r="C42" s="87" t="s">
        <v>625</v>
      </c>
      <c r="D42" s="70"/>
      <c r="E42" s="71"/>
      <c r="F42" s="72">
        <f t="shared" si="6"/>
        <v>0</v>
      </c>
      <c r="G42" s="73">
        <v>0</v>
      </c>
      <c r="H42" s="74">
        <v>0</v>
      </c>
      <c r="I42" s="73">
        <f t="shared" si="4"/>
        <v>0</v>
      </c>
      <c r="J42" s="67" t="str">
        <f t="shared" si="5"/>
        <v/>
      </c>
    </row>
    <row r="43" spans="2:11">
      <c r="B43" s="75" t="s">
        <v>19</v>
      </c>
      <c r="C43" s="76"/>
      <c r="D43" s="77"/>
      <c r="E43" s="78"/>
      <c r="F43" s="79">
        <f>SUM(F40:F42)</f>
        <v>0</v>
      </c>
      <c r="G43" s="88">
        <f>SUM(G40:G42)</f>
        <v>0</v>
      </c>
      <c r="H43" s="79">
        <f>SUM(H40:H42)</f>
        <v>0</v>
      </c>
      <c r="I43" s="88">
        <f>SUM(I40:I42)</f>
        <v>0</v>
      </c>
      <c r="J43" s="80" t="str">
        <f t="shared" ref="J43" si="7">IF(CelkemObjekty=0,"",F43/CelkemObjekty*100)</f>
        <v/>
      </c>
    </row>
    <row r="44" spans="2:11" ht="9" customHeight="1"/>
    <row r="45" spans="2:11" ht="6" customHeight="1"/>
    <row r="46" spans="2:11" ht="3" customHeight="1"/>
    <row r="47" spans="2:11" ht="6.75" customHeight="1"/>
    <row r="48" spans="2:11" ht="20.25" customHeight="1">
      <c r="B48" s="13" t="s">
        <v>23</v>
      </c>
      <c r="C48" s="53"/>
      <c r="D48" s="53"/>
      <c r="E48" s="53"/>
      <c r="F48" s="53"/>
      <c r="G48" s="53"/>
      <c r="H48" s="53"/>
      <c r="I48" s="53"/>
      <c r="J48" s="53"/>
    </row>
    <row r="49" spans="2:10" ht="9" customHeight="1"/>
    <row r="50" spans="2:10">
      <c r="B50" s="55" t="s">
        <v>24</v>
      </c>
      <c r="C50" s="56"/>
      <c r="D50" s="56"/>
      <c r="E50" s="58" t="s">
        <v>12</v>
      </c>
      <c r="F50" s="58" t="s">
        <v>25</v>
      </c>
      <c r="G50" s="59" t="s">
        <v>26</v>
      </c>
      <c r="H50" s="58" t="s">
        <v>27</v>
      </c>
      <c r="I50" s="59" t="s">
        <v>28</v>
      </c>
      <c r="J50" s="89" t="s">
        <v>29</v>
      </c>
    </row>
    <row r="51" spans="2:10">
      <c r="B51" s="60" t="s">
        <v>108</v>
      </c>
      <c r="C51" s="61" t="s">
        <v>109</v>
      </c>
      <c r="D51" s="62"/>
      <c r="E51" s="90" t="str">
        <f>IF(SUM(SoucetDilu)=0,"",SUM(F51:J51)/SUM(SoucetDilu)*100)</f>
        <v/>
      </c>
      <c r="F51" s="66">
        <v>0</v>
      </c>
      <c r="G51" s="65">
        <v>0</v>
      </c>
      <c r="H51" s="66">
        <v>0</v>
      </c>
      <c r="I51" s="65">
        <v>0</v>
      </c>
      <c r="J51" s="66">
        <v>0</v>
      </c>
    </row>
    <row r="52" spans="2:10">
      <c r="B52" s="68" t="s">
        <v>148</v>
      </c>
      <c r="C52" s="69" t="s">
        <v>149</v>
      </c>
      <c r="D52" s="70"/>
      <c r="E52" s="91" t="str">
        <f>IF(SUM(SoucetDilu)=0,"",SUM(F52:J52)/SUM(SoucetDilu)*100)</f>
        <v/>
      </c>
      <c r="F52" s="74">
        <v>0</v>
      </c>
      <c r="G52" s="73">
        <v>0</v>
      </c>
      <c r="H52" s="74">
        <v>0</v>
      </c>
      <c r="I52" s="73">
        <v>0</v>
      </c>
      <c r="J52" s="74">
        <v>0</v>
      </c>
    </row>
    <row r="53" spans="2:10">
      <c r="B53" s="68" t="s">
        <v>175</v>
      </c>
      <c r="C53" s="69" t="s">
        <v>176</v>
      </c>
      <c r="D53" s="70"/>
      <c r="E53" s="91" t="str">
        <f>IF(SUM(SoucetDilu)=0,"",SUM(F53:J53)/SUM(SoucetDilu)*100)</f>
        <v/>
      </c>
      <c r="F53" s="74">
        <v>0</v>
      </c>
      <c r="G53" s="73">
        <v>0</v>
      </c>
      <c r="H53" s="74">
        <v>0</v>
      </c>
      <c r="I53" s="73">
        <v>0</v>
      </c>
      <c r="J53" s="74">
        <v>0</v>
      </c>
    </row>
    <row r="54" spans="2:10">
      <c r="B54" s="68" t="s">
        <v>459</v>
      </c>
      <c r="C54" s="69" t="s">
        <v>460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>
      <c r="B55" s="68" t="s">
        <v>205</v>
      </c>
      <c r="C55" s="69" t="s">
        <v>206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>
      <c r="B56" s="68" t="s">
        <v>234</v>
      </c>
      <c r="C56" s="69" t="s">
        <v>235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254</v>
      </c>
      <c r="C57" s="69" t="s">
        <v>255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269</v>
      </c>
      <c r="C58" s="69" t="s">
        <v>270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288</v>
      </c>
      <c r="C59" s="69" t="s">
        <v>289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68" t="s">
        <v>295</v>
      </c>
      <c r="C60" s="69" t="s">
        <v>296</v>
      </c>
      <c r="D60" s="70"/>
      <c r="E60" s="91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>
      <c r="B61" s="68" t="s">
        <v>302</v>
      </c>
      <c r="C61" s="69" t="s">
        <v>303</v>
      </c>
      <c r="D61" s="70"/>
      <c r="E61" s="91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>
      <c r="B62" s="68" t="s">
        <v>308</v>
      </c>
      <c r="C62" s="69" t="s">
        <v>309</v>
      </c>
      <c r="D62" s="70"/>
      <c r="E62" s="91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>
      <c r="B63" s="68" t="s">
        <v>326</v>
      </c>
      <c r="C63" s="69" t="s">
        <v>327</v>
      </c>
      <c r="D63" s="70"/>
      <c r="E63" s="91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>
      <c r="B64" s="68" t="s">
        <v>561</v>
      </c>
      <c r="C64" s="69" t="s">
        <v>562</v>
      </c>
      <c r="D64" s="70"/>
      <c r="E64" s="91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>
      <c r="B65" s="68" t="s">
        <v>333</v>
      </c>
      <c r="C65" s="69" t="s">
        <v>334</v>
      </c>
      <c r="D65" s="70"/>
      <c r="E65" s="91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>
      <c r="B66" s="68" t="s">
        <v>578</v>
      </c>
      <c r="C66" s="69" t="s">
        <v>579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341</v>
      </c>
      <c r="C67" s="69" t="s">
        <v>342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353</v>
      </c>
      <c r="C68" s="69" t="s">
        <v>354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420</v>
      </c>
      <c r="C69" s="69" t="s">
        <v>421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359</v>
      </c>
      <c r="C70" s="69" t="s">
        <v>360</v>
      </c>
      <c r="D70" s="70"/>
      <c r="E70" s="91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68" t="s">
        <v>365</v>
      </c>
      <c r="C71" s="69" t="s">
        <v>366</v>
      </c>
      <c r="D71" s="70"/>
      <c r="E71" s="91" t="str">
        <f>IF(SUM(SoucetDilu)=0,"",SUM(F71:J71)/SUM(SoucetDilu)*100)</f>
        <v/>
      </c>
      <c r="F71" s="74">
        <v>0</v>
      </c>
      <c r="G71" s="73">
        <v>0</v>
      </c>
      <c r="H71" s="74">
        <v>0</v>
      </c>
      <c r="I71" s="73">
        <v>0</v>
      </c>
      <c r="J71" s="74">
        <v>0</v>
      </c>
    </row>
    <row r="72" spans="2:10">
      <c r="B72" s="68" t="s">
        <v>393</v>
      </c>
      <c r="C72" s="69" t="s">
        <v>394</v>
      </c>
      <c r="D72" s="70"/>
      <c r="E72" s="91" t="str">
        <f>IF(SUM(SoucetDilu)=0,"",SUM(F72:J72)/SUM(SoucetDilu)*100)</f>
        <v/>
      </c>
      <c r="F72" s="74">
        <v>0</v>
      </c>
      <c r="G72" s="73">
        <v>0</v>
      </c>
      <c r="H72" s="74">
        <v>0</v>
      </c>
      <c r="I72" s="73">
        <v>0</v>
      </c>
      <c r="J72" s="74">
        <v>0</v>
      </c>
    </row>
    <row r="73" spans="2:10">
      <c r="B73" s="68" t="s">
        <v>399</v>
      </c>
      <c r="C73" s="69" t="s">
        <v>400</v>
      </c>
      <c r="D73" s="70"/>
      <c r="E73" s="91" t="str">
        <f>IF(SUM(SoucetDilu)=0,"",SUM(F73:J73)/SUM(SoucetDilu)*100)</f>
        <v/>
      </c>
      <c r="F73" s="74">
        <v>0</v>
      </c>
      <c r="G73" s="73">
        <v>0</v>
      </c>
      <c r="H73" s="74">
        <v>0</v>
      </c>
      <c r="I73" s="73">
        <v>0</v>
      </c>
      <c r="J73" s="74">
        <v>0</v>
      </c>
    </row>
    <row r="74" spans="2:10">
      <c r="B74" s="68" t="s">
        <v>404</v>
      </c>
      <c r="C74" s="69" t="s">
        <v>405</v>
      </c>
      <c r="D74" s="70"/>
      <c r="E74" s="91" t="str">
        <f>IF(SUM(SoucetDilu)=0,"",SUM(F74:J74)/SUM(SoucetDilu)*100)</f>
        <v/>
      </c>
      <c r="F74" s="74">
        <v>0</v>
      </c>
      <c r="G74" s="73">
        <v>0</v>
      </c>
      <c r="H74" s="74">
        <v>0</v>
      </c>
      <c r="I74" s="73">
        <v>0</v>
      </c>
      <c r="J74" s="74">
        <v>0</v>
      </c>
    </row>
    <row r="75" spans="2:10">
      <c r="B75" s="68" t="s">
        <v>410</v>
      </c>
      <c r="C75" s="69" t="s">
        <v>411</v>
      </c>
      <c r="D75" s="70"/>
      <c r="E75" s="91" t="str">
        <f>IF(SUM(SoucetDilu)=0,"",SUM(F75:J75)/SUM(SoucetDilu)*100)</f>
        <v/>
      </c>
      <c r="F75" s="74">
        <v>0</v>
      </c>
      <c r="G75" s="73">
        <v>0</v>
      </c>
      <c r="H75" s="74">
        <v>0</v>
      </c>
      <c r="I75" s="73">
        <v>0</v>
      </c>
      <c r="J75" s="74">
        <v>0</v>
      </c>
    </row>
    <row r="76" spans="2:10">
      <c r="B76" s="68" t="s">
        <v>415</v>
      </c>
      <c r="C76" s="69" t="s">
        <v>416</v>
      </c>
      <c r="D76" s="70"/>
      <c r="E76" s="91" t="str">
        <f>IF(SUM(SoucetDilu)=0,"",SUM(F76:J76)/SUM(SoucetDilu)*100)</f>
        <v/>
      </c>
      <c r="F76" s="74">
        <v>0</v>
      </c>
      <c r="G76" s="73">
        <v>0</v>
      </c>
      <c r="H76" s="74">
        <v>0</v>
      </c>
      <c r="I76" s="73">
        <v>0</v>
      </c>
      <c r="J76" s="74">
        <v>0</v>
      </c>
    </row>
    <row r="77" spans="2:10">
      <c r="B77" s="68" t="s">
        <v>434</v>
      </c>
      <c r="C77" s="69" t="s">
        <v>435</v>
      </c>
      <c r="D77" s="70"/>
      <c r="E77" s="91" t="str">
        <f>IF(SUM(SoucetDilu)=0,"",SUM(F77:J77)/SUM(SoucetDilu)*100)</f>
        <v/>
      </c>
      <c r="F77" s="74">
        <v>0</v>
      </c>
      <c r="G77" s="73">
        <v>0</v>
      </c>
      <c r="H77" s="74">
        <v>0</v>
      </c>
      <c r="I77" s="73">
        <v>0</v>
      </c>
      <c r="J77" s="74">
        <v>0</v>
      </c>
    </row>
    <row r="78" spans="2:10">
      <c r="B78" s="68" t="s">
        <v>619</v>
      </c>
      <c r="C78" s="69" t="s">
        <v>620</v>
      </c>
      <c r="D78" s="70"/>
      <c r="E78" s="91" t="str">
        <f>IF(SUM(SoucetDilu)=0,"",SUM(F78:J78)/SUM(SoucetDilu)*100)</f>
        <v/>
      </c>
      <c r="F78" s="74">
        <v>0</v>
      </c>
      <c r="G78" s="73">
        <v>0</v>
      </c>
      <c r="H78" s="74">
        <v>0</v>
      </c>
      <c r="I78" s="73">
        <v>0</v>
      </c>
      <c r="J78" s="74">
        <v>0</v>
      </c>
    </row>
    <row r="79" spans="2:10">
      <c r="B79" s="68" t="s">
        <v>427</v>
      </c>
      <c r="C79" s="69" t="s">
        <v>428</v>
      </c>
      <c r="D79" s="70"/>
      <c r="E79" s="91" t="str">
        <f>IF(SUM(SoucetDilu)=0,"",SUM(F79:J79)/SUM(SoucetDilu)*100)</f>
        <v/>
      </c>
      <c r="F79" s="74">
        <v>0</v>
      </c>
      <c r="G79" s="73">
        <v>0</v>
      </c>
      <c r="H79" s="74">
        <v>0</v>
      </c>
      <c r="I79" s="73">
        <v>0</v>
      </c>
      <c r="J79" s="74">
        <v>0</v>
      </c>
    </row>
    <row r="80" spans="2:10">
      <c r="B80" s="75" t="s">
        <v>19</v>
      </c>
      <c r="C80" s="76"/>
      <c r="D80" s="77"/>
      <c r="E80" s="92" t="str">
        <f>IF(SUM(SoucetDilu)=0,"",SUM(F80:J80)/SUM(SoucetDilu)*100)</f>
        <v/>
      </c>
      <c r="F80" s="79">
        <f>SUM(F51:F79)</f>
        <v>0</v>
      </c>
      <c r="G80" s="88">
        <f>SUM(G51:G79)</f>
        <v>0</v>
      </c>
      <c r="H80" s="79">
        <f>SUM(H51:H79)</f>
        <v>0</v>
      </c>
      <c r="I80" s="88">
        <f>SUM(I51:I79)</f>
        <v>0</v>
      </c>
      <c r="J80" s="79">
        <f>SUM(J51:J79)</f>
        <v>0</v>
      </c>
    </row>
    <row r="82" spans="2:10" ht="2.25" customHeight="1"/>
    <row r="83" spans="2:10" ht="1.5" customHeight="1"/>
    <row r="84" spans="2:10" ht="0.75" customHeight="1"/>
    <row r="85" spans="2:10" ht="0.75" customHeight="1"/>
    <row r="86" spans="2:10" ht="0.75" customHeight="1"/>
    <row r="87" spans="2:10" ht="18">
      <c r="B87" s="13" t="s">
        <v>30</v>
      </c>
      <c r="C87" s="53"/>
      <c r="D87" s="53"/>
      <c r="E87" s="53"/>
      <c r="F87" s="53"/>
      <c r="G87" s="53"/>
      <c r="H87" s="53"/>
      <c r="I87" s="53"/>
      <c r="J87" s="53"/>
    </row>
    <row r="89" spans="2:10">
      <c r="B89" s="55" t="s">
        <v>31</v>
      </c>
      <c r="C89" s="56"/>
      <c r="D89" s="56"/>
      <c r="E89" s="93"/>
      <c r="F89" s="94"/>
      <c r="G89" s="59"/>
      <c r="H89" s="58" t="s">
        <v>17</v>
      </c>
      <c r="I89" s="1"/>
      <c r="J89" s="1"/>
    </row>
    <row r="90" spans="2:10">
      <c r="B90" s="60" t="s">
        <v>158</v>
      </c>
      <c r="C90" s="61"/>
      <c r="D90" s="62"/>
      <c r="E90" s="95"/>
      <c r="F90" s="96"/>
      <c r="G90" s="65"/>
      <c r="H90" s="66">
        <v>0</v>
      </c>
      <c r="I90" s="1"/>
      <c r="J90" s="1"/>
    </row>
    <row r="91" spans="2:10">
      <c r="B91" s="68" t="s">
        <v>159</v>
      </c>
      <c r="C91" s="69"/>
      <c r="D91" s="70"/>
      <c r="E91" s="97"/>
      <c r="F91" s="98"/>
      <c r="G91" s="73"/>
      <c r="H91" s="74">
        <v>0</v>
      </c>
      <c r="I91" s="1"/>
      <c r="J91" s="1"/>
    </row>
    <row r="92" spans="2:10">
      <c r="B92" s="68" t="s">
        <v>160</v>
      </c>
      <c r="C92" s="69"/>
      <c r="D92" s="70"/>
      <c r="E92" s="97"/>
      <c r="F92" s="98"/>
      <c r="G92" s="73"/>
      <c r="H92" s="74">
        <v>0</v>
      </c>
      <c r="I92" s="1"/>
      <c r="J92" s="1"/>
    </row>
    <row r="93" spans="2:10">
      <c r="B93" s="68" t="s">
        <v>161</v>
      </c>
      <c r="C93" s="69"/>
      <c r="D93" s="70"/>
      <c r="E93" s="97"/>
      <c r="F93" s="98"/>
      <c r="G93" s="73"/>
      <c r="H93" s="74">
        <v>0</v>
      </c>
      <c r="I93" s="1"/>
      <c r="J93" s="1"/>
    </row>
    <row r="94" spans="2:10">
      <c r="B94" s="68" t="s">
        <v>162</v>
      </c>
      <c r="C94" s="69"/>
      <c r="D94" s="70"/>
      <c r="E94" s="97"/>
      <c r="F94" s="98"/>
      <c r="G94" s="73"/>
      <c r="H94" s="74">
        <v>0</v>
      </c>
      <c r="I94" s="1"/>
      <c r="J94" s="1"/>
    </row>
    <row r="95" spans="2:10">
      <c r="B95" s="68" t="s">
        <v>163</v>
      </c>
      <c r="C95" s="69"/>
      <c r="D95" s="70"/>
      <c r="E95" s="97"/>
      <c r="F95" s="98"/>
      <c r="G95" s="73"/>
      <c r="H95" s="74">
        <v>0</v>
      </c>
      <c r="I95" s="1"/>
      <c r="J95" s="1"/>
    </row>
    <row r="96" spans="2:10">
      <c r="B96" s="68" t="s">
        <v>164</v>
      </c>
      <c r="C96" s="69"/>
      <c r="D96" s="70"/>
      <c r="E96" s="97"/>
      <c r="F96" s="98"/>
      <c r="G96" s="73"/>
      <c r="H96" s="74">
        <v>0</v>
      </c>
      <c r="I96" s="1"/>
      <c r="J96" s="1"/>
    </row>
    <row r="97" spans="2:10">
      <c r="B97" s="68" t="s">
        <v>165</v>
      </c>
      <c r="C97" s="69"/>
      <c r="D97" s="70"/>
      <c r="E97" s="97"/>
      <c r="F97" s="98"/>
      <c r="G97" s="73"/>
      <c r="H97" s="74">
        <v>0</v>
      </c>
      <c r="I97" s="1"/>
      <c r="J97" s="1"/>
    </row>
    <row r="98" spans="2:10">
      <c r="B98" s="75" t="s">
        <v>19</v>
      </c>
      <c r="C98" s="76"/>
      <c r="D98" s="77"/>
      <c r="E98" s="99"/>
      <c r="F98" s="100"/>
      <c r="G98" s="88"/>
      <c r="H98" s="79">
        <f>SUM(H90:H97)</f>
        <v>0</v>
      </c>
      <c r="I98" s="1"/>
      <c r="J98" s="1"/>
    </row>
    <row r="99" spans="2:10">
      <c r="I99" s="1"/>
      <c r="J99" s="1"/>
    </row>
  </sheetData>
  <sortState ref="B831:K859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306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02 35-2019 Rek'!H1</f>
        <v>35-2019</v>
      </c>
      <c r="G3" s="268"/>
    </row>
    <row r="4" spans="1:80" ht="13.5" thickBot="1">
      <c r="A4" s="269" t="s">
        <v>76</v>
      </c>
      <c r="B4" s="214"/>
      <c r="C4" s="215" t="s">
        <v>448</v>
      </c>
      <c r="D4" s="270"/>
      <c r="E4" s="271" t="str">
        <f>'SO 02 35-2019 Rek'!G2</f>
        <v>Stanoviště ST 31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175</v>
      </c>
      <c r="C7" s="284" t="s">
        <v>176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178</v>
      </c>
      <c r="C8" s="295" t="s">
        <v>179</v>
      </c>
      <c r="D8" s="296" t="s">
        <v>173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183</v>
      </c>
      <c r="C9" s="295" t="s">
        <v>184</v>
      </c>
      <c r="D9" s="296" t="s">
        <v>182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450</v>
      </c>
      <c r="C10" s="295" t="s">
        <v>451</v>
      </c>
      <c r="D10" s="296" t="s">
        <v>189</v>
      </c>
      <c r="E10" s="297">
        <v>5.5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-0.55000000000000004</v>
      </c>
      <c r="K10" s="300">
        <f>E10*J10</f>
        <v>-3.0250000000000004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8"/>
      <c r="C11" s="309" t="s">
        <v>452</v>
      </c>
      <c r="D11" s="310"/>
      <c r="E11" s="311">
        <v>2.5</v>
      </c>
      <c r="F11" s="312"/>
      <c r="G11" s="313"/>
      <c r="H11" s="314"/>
      <c r="I11" s="306"/>
      <c r="J11" s="315"/>
      <c r="K11" s="306"/>
      <c r="M11" s="307" t="s">
        <v>452</v>
      </c>
      <c r="O11" s="292"/>
    </row>
    <row r="12" spans="1:80">
      <c r="A12" s="301"/>
      <c r="B12" s="308"/>
      <c r="C12" s="309" t="s">
        <v>453</v>
      </c>
      <c r="D12" s="310"/>
      <c r="E12" s="311">
        <v>3</v>
      </c>
      <c r="F12" s="312"/>
      <c r="G12" s="313"/>
      <c r="H12" s="314"/>
      <c r="I12" s="306"/>
      <c r="J12" s="315"/>
      <c r="K12" s="306"/>
      <c r="M12" s="307" t="s">
        <v>453</v>
      </c>
      <c r="O12" s="292"/>
    </row>
    <row r="13" spans="1:80">
      <c r="A13" s="293">
        <v>4</v>
      </c>
      <c r="B13" s="294" t="s">
        <v>454</v>
      </c>
      <c r="C13" s="295" t="s">
        <v>455</v>
      </c>
      <c r="D13" s="296" t="s">
        <v>189</v>
      </c>
      <c r="E13" s="297">
        <v>2.5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-0.24199999999999999</v>
      </c>
      <c r="K13" s="300">
        <f>E13*J13</f>
        <v>-0.60499999999999998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293">
        <v>5</v>
      </c>
      <c r="B14" s="294" t="s">
        <v>456</v>
      </c>
      <c r="C14" s="295" t="s">
        <v>457</v>
      </c>
      <c r="D14" s="296" t="s">
        <v>189</v>
      </c>
      <c r="E14" s="297">
        <v>5.5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-0.35759999999999997</v>
      </c>
      <c r="K14" s="300">
        <f>E14*J14</f>
        <v>-1.9667999999999999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8"/>
      <c r="C15" s="309" t="s">
        <v>452</v>
      </c>
      <c r="D15" s="310"/>
      <c r="E15" s="311">
        <v>2.5</v>
      </c>
      <c r="F15" s="312"/>
      <c r="G15" s="313"/>
      <c r="H15" s="314"/>
      <c r="I15" s="306"/>
      <c r="J15" s="315"/>
      <c r="K15" s="306"/>
      <c r="M15" s="307" t="s">
        <v>452</v>
      </c>
      <c r="O15" s="292"/>
    </row>
    <row r="16" spans="1:80">
      <c r="A16" s="301"/>
      <c r="B16" s="308"/>
      <c r="C16" s="309" t="s">
        <v>453</v>
      </c>
      <c r="D16" s="310"/>
      <c r="E16" s="311">
        <v>3</v>
      </c>
      <c r="F16" s="312"/>
      <c r="G16" s="313"/>
      <c r="H16" s="314"/>
      <c r="I16" s="306"/>
      <c r="J16" s="315"/>
      <c r="K16" s="306"/>
      <c r="M16" s="307" t="s">
        <v>453</v>
      </c>
      <c r="O16" s="292"/>
    </row>
    <row r="17" spans="1:80">
      <c r="A17" s="293">
        <v>6</v>
      </c>
      <c r="B17" s="294" t="s">
        <v>195</v>
      </c>
      <c r="C17" s="295" t="s">
        <v>196</v>
      </c>
      <c r="D17" s="296" t="s">
        <v>197</v>
      </c>
      <c r="E17" s="297">
        <v>10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293">
        <v>7</v>
      </c>
      <c r="B18" s="294" t="s">
        <v>198</v>
      </c>
      <c r="C18" s="295" t="s">
        <v>199</v>
      </c>
      <c r="D18" s="296" t="s">
        <v>200</v>
      </c>
      <c r="E18" s="297">
        <v>10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8</v>
      </c>
      <c r="B19" s="294" t="s">
        <v>201</v>
      </c>
      <c r="C19" s="295" t="s">
        <v>202</v>
      </c>
      <c r="D19" s="296" t="s">
        <v>203</v>
      </c>
      <c r="E19" s="297">
        <v>7</v>
      </c>
      <c r="F19" s="297">
        <v>0</v>
      </c>
      <c r="G19" s="298">
        <f>E19*F19</f>
        <v>0</v>
      </c>
      <c r="H19" s="299">
        <v>3.9739999999999998E-2</v>
      </c>
      <c r="I19" s="300">
        <f>E19*H19</f>
        <v>0.27817999999999998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2"/>
      <c r="C20" s="303" t="s">
        <v>458</v>
      </c>
      <c r="D20" s="304"/>
      <c r="E20" s="304"/>
      <c r="F20" s="304"/>
      <c r="G20" s="305"/>
      <c r="I20" s="306"/>
      <c r="K20" s="306"/>
      <c r="L20" s="307" t="s">
        <v>458</v>
      </c>
      <c r="O20" s="292">
        <v>3</v>
      </c>
    </row>
    <row r="21" spans="1:80">
      <c r="A21" s="316"/>
      <c r="B21" s="317" t="s">
        <v>99</v>
      </c>
      <c r="C21" s="318" t="s">
        <v>177</v>
      </c>
      <c r="D21" s="319"/>
      <c r="E21" s="320"/>
      <c r="F21" s="321"/>
      <c r="G21" s="322">
        <f>SUM(G7:G20)</f>
        <v>0</v>
      </c>
      <c r="H21" s="323"/>
      <c r="I21" s="324">
        <f>SUM(I7:I20)</f>
        <v>0.27817999999999998</v>
      </c>
      <c r="J21" s="323"/>
      <c r="K21" s="324">
        <f>SUM(K7:K20)</f>
        <v>-5.5968</v>
      </c>
      <c r="O21" s="292">
        <v>4</v>
      </c>
      <c r="BA21" s="325">
        <f>SUM(BA7:BA20)</f>
        <v>0</v>
      </c>
      <c r="BB21" s="325">
        <f>SUM(BB7:BB20)</f>
        <v>0</v>
      </c>
      <c r="BC21" s="325">
        <f>SUM(BC7:BC20)</f>
        <v>0</v>
      </c>
      <c r="BD21" s="325">
        <f>SUM(BD7:BD20)</f>
        <v>0</v>
      </c>
      <c r="BE21" s="325">
        <f>SUM(BE7:BE20)</f>
        <v>0</v>
      </c>
    </row>
    <row r="22" spans="1:80">
      <c r="A22" s="282" t="s">
        <v>97</v>
      </c>
      <c r="B22" s="283" t="s">
        <v>459</v>
      </c>
      <c r="C22" s="284" t="s">
        <v>460</v>
      </c>
      <c r="D22" s="285"/>
      <c r="E22" s="286"/>
      <c r="F22" s="286"/>
      <c r="G22" s="287"/>
      <c r="H22" s="288"/>
      <c r="I22" s="289"/>
      <c r="J22" s="290"/>
      <c r="K22" s="291"/>
      <c r="O22" s="292">
        <v>1</v>
      </c>
    </row>
    <row r="23" spans="1:80">
      <c r="A23" s="293">
        <v>9</v>
      </c>
      <c r="B23" s="294" t="s">
        <v>462</v>
      </c>
      <c r="C23" s="295" t="s">
        <v>463</v>
      </c>
      <c r="D23" s="296" t="s">
        <v>173</v>
      </c>
      <c r="E23" s="297">
        <v>2.6619999999999999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301"/>
      <c r="B24" s="308"/>
      <c r="C24" s="309" t="s">
        <v>464</v>
      </c>
      <c r="D24" s="310"/>
      <c r="E24" s="311">
        <v>2.6619999999999999</v>
      </c>
      <c r="F24" s="312"/>
      <c r="G24" s="313"/>
      <c r="H24" s="314"/>
      <c r="I24" s="306"/>
      <c r="J24" s="315"/>
      <c r="K24" s="306"/>
      <c r="M24" s="307" t="s">
        <v>464</v>
      </c>
      <c r="O24" s="292"/>
    </row>
    <row r="25" spans="1:80">
      <c r="A25" s="293">
        <v>10</v>
      </c>
      <c r="B25" s="294" t="s">
        <v>465</v>
      </c>
      <c r="C25" s="295" t="s">
        <v>466</v>
      </c>
      <c r="D25" s="296" t="s">
        <v>173</v>
      </c>
      <c r="E25" s="297">
        <v>2.6619999999999999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16"/>
      <c r="B26" s="317" t="s">
        <v>99</v>
      </c>
      <c r="C26" s="318" t="s">
        <v>461</v>
      </c>
      <c r="D26" s="319"/>
      <c r="E26" s="320"/>
      <c r="F26" s="321"/>
      <c r="G26" s="322">
        <f>SUM(G22:G25)</f>
        <v>0</v>
      </c>
      <c r="H26" s="323"/>
      <c r="I26" s="324">
        <f>SUM(I22:I25)</f>
        <v>0</v>
      </c>
      <c r="J26" s="323"/>
      <c r="K26" s="324">
        <f>SUM(K22:K25)</f>
        <v>0</v>
      </c>
      <c r="O26" s="292">
        <v>4</v>
      </c>
      <c r="BA26" s="325">
        <f>SUM(BA22:BA25)</f>
        <v>0</v>
      </c>
      <c r="BB26" s="325">
        <f>SUM(BB22:BB25)</f>
        <v>0</v>
      </c>
      <c r="BC26" s="325">
        <f>SUM(BC22:BC25)</f>
        <v>0</v>
      </c>
      <c r="BD26" s="325">
        <f>SUM(BD22:BD25)</f>
        <v>0</v>
      </c>
      <c r="BE26" s="325">
        <f>SUM(BE22:BE25)</f>
        <v>0</v>
      </c>
    </row>
    <row r="27" spans="1:80">
      <c r="A27" s="282" t="s">
        <v>97</v>
      </c>
      <c r="B27" s="283" t="s">
        <v>205</v>
      </c>
      <c r="C27" s="284" t="s">
        <v>206</v>
      </c>
      <c r="D27" s="285"/>
      <c r="E27" s="286"/>
      <c r="F27" s="286"/>
      <c r="G27" s="287"/>
      <c r="H27" s="288"/>
      <c r="I27" s="289"/>
      <c r="J27" s="290"/>
      <c r="K27" s="291"/>
      <c r="O27" s="292">
        <v>1</v>
      </c>
    </row>
    <row r="28" spans="1:80">
      <c r="A28" s="293">
        <v>11</v>
      </c>
      <c r="B28" s="294" t="s">
        <v>208</v>
      </c>
      <c r="C28" s="295" t="s">
        <v>209</v>
      </c>
      <c r="D28" s="296" t="s">
        <v>173</v>
      </c>
      <c r="E28" s="297">
        <v>2.8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2"/>
      <c r="C29" s="303" t="s">
        <v>467</v>
      </c>
      <c r="D29" s="304"/>
      <c r="E29" s="304"/>
      <c r="F29" s="304"/>
      <c r="G29" s="305"/>
      <c r="I29" s="306"/>
      <c r="K29" s="306"/>
      <c r="L29" s="307" t="s">
        <v>467</v>
      </c>
      <c r="O29" s="292">
        <v>3</v>
      </c>
    </row>
    <row r="30" spans="1:80">
      <c r="A30" s="301"/>
      <c r="B30" s="308"/>
      <c r="C30" s="309" t="s">
        <v>468</v>
      </c>
      <c r="D30" s="310"/>
      <c r="E30" s="311">
        <v>2.8</v>
      </c>
      <c r="F30" s="312"/>
      <c r="G30" s="313"/>
      <c r="H30" s="314"/>
      <c r="I30" s="306"/>
      <c r="J30" s="315"/>
      <c r="K30" s="306"/>
      <c r="M30" s="307" t="s">
        <v>468</v>
      </c>
      <c r="O30" s="292"/>
    </row>
    <row r="31" spans="1:80">
      <c r="A31" s="293">
        <v>12</v>
      </c>
      <c r="B31" s="294" t="s">
        <v>469</v>
      </c>
      <c r="C31" s="295" t="s">
        <v>470</v>
      </c>
      <c r="D31" s="296" t="s">
        <v>173</v>
      </c>
      <c r="E31" s="297">
        <v>8.2360000000000007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8"/>
      <c r="C32" s="339" t="s">
        <v>283</v>
      </c>
      <c r="D32" s="310"/>
      <c r="E32" s="338">
        <v>0</v>
      </c>
      <c r="F32" s="312"/>
      <c r="G32" s="313"/>
      <c r="H32" s="314"/>
      <c r="I32" s="306"/>
      <c r="J32" s="315"/>
      <c r="K32" s="306"/>
      <c r="M32" s="307" t="s">
        <v>283</v>
      </c>
      <c r="O32" s="292"/>
    </row>
    <row r="33" spans="1:80">
      <c r="A33" s="301"/>
      <c r="B33" s="308"/>
      <c r="C33" s="339" t="s">
        <v>471</v>
      </c>
      <c r="D33" s="310"/>
      <c r="E33" s="338">
        <v>22.032</v>
      </c>
      <c r="F33" s="312"/>
      <c r="G33" s="313"/>
      <c r="H33" s="314"/>
      <c r="I33" s="306"/>
      <c r="J33" s="315"/>
      <c r="K33" s="306"/>
      <c r="M33" s="307" t="s">
        <v>471</v>
      </c>
      <c r="O33" s="292"/>
    </row>
    <row r="34" spans="1:80">
      <c r="A34" s="301"/>
      <c r="B34" s="308"/>
      <c r="C34" s="339" t="s">
        <v>472</v>
      </c>
      <c r="D34" s="310"/>
      <c r="E34" s="338">
        <v>-2.2000000000000002</v>
      </c>
      <c r="F34" s="312"/>
      <c r="G34" s="313"/>
      <c r="H34" s="314"/>
      <c r="I34" s="306"/>
      <c r="J34" s="315"/>
      <c r="K34" s="306"/>
      <c r="M34" s="307" t="s">
        <v>472</v>
      </c>
      <c r="O34" s="292"/>
    </row>
    <row r="35" spans="1:80">
      <c r="A35" s="301"/>
      <c r="B35" s="308"/>
      <c r="C35" s="339" t="s">
        <v>286</v>
      </c>
      <c r="D35" s="310"/>
      <c r="E35" s="338">
        <v>19.832000000000001</v>
      </c>
      <c r="F35" s="312"/>
      <c r="G35" s="313"/>
      <c r="H35" s="314"/>
      <c r="I35" s="306"/>
      <c r="J35" s="315"/>
      <c r="K35" s="306"/>
      <c r="M35" s="307" t="s">
        <v>286</v>
      </c>
      <c r="O35" s="292"/>
    </row>
    <row r="36" spans="1:80">
      <c r="A36" s="301"/>
      <c r="B36" s="308"/>
      <c r="C36" s="309" t="s">
        <v>473</v>
      </c>
      <c r="D36" s="310"/>
      <c r="E36" s="311">
        <v>9.9160000000000004</v>
      </c>
      <c r="F36" s="312"/>
      <c r="G36" s="313"/>
      <c r="H36" s="314"/>
      <c r="I36" s="306"/>
      <c r="J36" s="315"/>
      <c r="K36" s="306"/>
      <c r="M36" s="307" t="s">
        <v>473</v>
      </c>
      <c r="O36" s="292"/>
    </row>
    <row r="37" spans="1:80">
      <c r="A37" s="301"/>
      <c r="B37" s="308"/>
      <c r="C37" s="309" t="s">
        <v>474</v>
      </c>
      <c r="D37" s="310"/>
      <c r="E37" s="311">
        <v>-1.68</v>
      </c>
      <c r="F37" s="312"/>
      <c r="G37" s="313"/>
      <c r="H37" s="314"/>
      <c r="I37" s="306"/>
      <c r="J37" s="315"/>
      <c r="K37" s="306"/>
      <c r="M37" s="307" t="s">
        <v>474</v>
      </c>
      <c r="O37" s="292"/>
    </row>
    <row r="38" spans="1:80">
      <c r="A38" s="293">
        <v>13</v>
      </c>
      <c r="B38" s="294" t="s">
        <v>475</v>
      </c>
      <c r="C38" s="295" t="s">
        <v>476</v>
      </c>
      <c r="D38" s="296" t="s">
        <v>173</v>
      </c>
      <c r="E38" s="297">
        <v>6.8128000000000002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301"/>
      <c r="B39" s="302"/>
      <c r="C39" s="303" t="s">
        <v>477</v>
      </c>
      <c r="D39" s="304"/>
      <c r="E39" s="304"/>
      <c r="F39" s="304"/>
      <c r="G39" s="305"/>
      <c r="I39" s="306"/>
      <c r="K39" s="306"/>
      <c r="L39" s="307" t="s">
        <v>477</v>
      </c>
      <c r="O39" s="292">
        <v>3</v>
      </c>
    </row>
    <row r="40" spans="1:80">
      <c r="A40" s="301"/>
      <c r="B40" s="302"/>
      <c r="C40" s="303" t="s">
        <v>478</v>
      </c>
      <c r="D40" s="304"/>
      <c r="E40" s="304"/>
      <c r="F40" s="304"/>
      <c r="G40" s="305"/>
      <c r="I40" s="306"/>
      <c r="K40" s="306"/>
      <c r="L40" s="307" t="s">
        <v>478</v>
      </c>
      <c r="O40" s="292">
        <v>3</v>
      </c>
    </row>
    <row r="41" spans="1:80">
      <c r="A41" s="301"/>
      <c r="B41" s="302"/>
      <c r="C41" s="303" t="s">
        <v>479</v>
      </c>
      <c r="D41" s="304"/>
      <c r="E41" s="304"/>
      <c r="F41" s="304"/>
      <c r="G41" s="305"/>
      <c r="I41" s="306"/>
      <c r="K41" s="306"/>
      <c r="L41" s="307" t="s">
        <v>479</v>
      </c>
      <c r="O41" s="292">
        <v>3</v>
      </c>
    </row>
    <row r="42" spans="1:80">
      <c r="A42" s="301"/>
      <c r="B42" s="302"/>
      <c r="C42" s="303"/>
      <c r="D42" s="304"/>
      <c r="E42" s="304"/>
      <c r="F42" s="304"/>
      <c r="G42" s="305"/>
      <c r="I42" s="306"/>
      <c r="K42" s="306"/>
      <c r="L42" s="307"/>
      <c r="O42" s="292">
        <v>3</v>
      </c>
    </row>
    <row r="43" spans="1:80">
      <c r="A43" s="301"/>
      <c r="B43" s="308"/>
      <c r="C43" s="339" t="s">
        <v>283</v>
      </c>
      <c r="D43" s="310"/>
      <c r="E43" s="338">
        <v>0</v>
      </c>
      <c r="F43" s="312"/>
      <c r="G43" s="313"/>
      <c r="H43" s="314"/>
      <c r="I43" s="306"/>
      <c r="J43" s="315"/>
      <c r="K43" s="306"/>
      <c r="M43" s="307" t="s">
        <v>283</v>
      </c>
      <c r="O43" s="292"/>
    </row>
    <row r="44" spans="1:80">
      <c r="A44" s="301"/>
      <c r="B44" s="308"/>
      <c r="C44" s="339" t="s">
        <v>471</v>
      </c>
      <c r="D44" s="310"/>
      <c r="E44" s="338">
        <v>22.032</v>
      </c>
      <c r="F44" s="312"/>
      <c r="G44" s="313"/>
      <c r="H44" s="314"/>
      <c r="I44" s="306"/>
      <c r="J44" s="315"/>
      <c r="K44" s="306"/>
      <c r="M44" s="307" t="s">
        <v>471</v>
      </c>
      <c r="O44" s="292"/>
    </row>
    <row r="45" spans="1:80">
      <c r="A45" s="301"/>
      <c r="B45" s="308"/>
      <c r="C45" s="339" t="s">
        <v>472</v>
      </c>
      <c r="D45" s="310"/>
      <c r="E45" s="338">
        <v>-2.2000000000000002</v>
      </c>
      <c r="F45" s="312"/>
      <c r="G45" s="313"/>
      <c r="H45" s="314"/>
      <c r="I45" s="306"/>
      <c r="J45" s="315"/>
      <c r="K45" s="306"/>
      <c r="M45" s="307" t="s">
        <v>472</v>
      </c>
      <c r="O45" s="292"/>
    </row>
    <row r="46" spans="1:80">
      <c r="A46" s="301"/>
      <c r="B46" s="308"/>
      <c r="C46" s="339" t="s">
        <v>286</v>
      </c>
      <c r="D46" s="310"/>
      <c r="E46" s="338">
        <v>19.832000000000001</v>
      </c>
      <c r="F46" s="312"/>
      <c r="G46" s="313"/>
      <c r="H46" s="314"/>
      <c r="I46" s="306"/>
      <c r="J46" s="315"/>
      <c r="K46" s="306"/>
      <c r="M46" s="307" t="s">
        <v>286</v>
      </c>
      <c r="O46" s="292"/>
    </row>
    <row r="47" spans="1:80">
      <c r="A47" s="301"/>
      <c r="B47" s="308"/>
      <c r="C47" s="309" t="s">
        <v>480</v>
      </c>
      <c r="D47" s="310"/>
      <c r="E47" s="311">
        <v>7.9328000000000003</v>
      </c>
      <c r="F47" s="312"/>
      <c r="G47" s="313"/>
      <c r="H47" s="314"/>
      <c r="I47" s="306"/>
      <c r="J47" s="315"/>
      <c r="K47" s="306"/>
      <c r="M47" s="307" t="s">
        <v>480</v>
      </c>
      <c r="O47" s="292"/>
    </row>
    <row r="48" spans="1:80">
      <c r="A48" s="301"/>
      <c r="B48" s="308"/>
      <c r="C48" s="309" t="s">
        <v>481</v>
      </c>
      <c r="D48" s="310"/>
      <c r="E48" s="311">
        <v>-1.1200000000000001</v>
      </c>
      <c r="F48" s="312"/>
      <c r="G48" s="313"/>
      <c r="H48" s="314"/>
      <c r="I48" s="306"/>
      <c r="J48" s="315"/>
      <c r="K48" s="306"/>
      <c r="M48" s="307" t="s">
        <v>481</v>
      </c>
      <c r="O48" s="292"/>
    </row>
    <row r="49" spans="1:80">
      <c r="A49" s="293">
        <v>14</v>
      </c>
      <c r="B49" s="294" t="s">
        <v>482</v>
      </c>
      <c r="C49" s="295" t="s">
        <v>483</v>
      </c>
      <c r="D49" s="296" t="s">
        <v>173</v>
      </c>
      <c r="E49" s="297">
        <v>6.8128000000000002</v>
      </c>
      <c r="F49" s="297">
        <v>0</v>
      </c>
      <c r="G49" s="298">
        <f>E49*F49</f>
        <v>0</v>
      </c>
      <c r="H49" s="299">
        <v>0</v>
      </c>
      <c r="I49" s="300">
        <f>E49*H49</f>
        <v>0</v>
      </c>
      <c r="J49" s="299">
        <v>0</v>
      </c>
      <c r="K49" s="300">
        <f>E49*J49</f>
        <v>0</v>
      </c>
      <c r="O49" s="292">
        <v>2</v>
      </c>
      <c r="AA49" s="261">
        <v>1</v>
      </c>
      <c r="AB49" s="261">
        <v>1</v>
      </c>
      <c r="AC49" s="261">
        <v>1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1</v>
      </c>
      <c r="CB49" s="292">
        <v>1</v>
      </c>
    </row>
    <row r="50" spans="1:80">
      <c r="A50" s="293">
        <v>15</v>
      </c>
      <c r="B50" s="294" t="s">
        <v>484</v>
      </c>
      <c r="C50" s="295" t="s">
        <v>485</v>
      </c>
      <c r="D50" s="296" t="s">
        <v>173</v>
      </c>
      <c r="E50" s="297">
        <v>1.9832000000000001</v>
      </c>
      <c r="F50" s="297">
        <v>0</v>
      </c>
      <c r="G50" s="298">
        <f>E50*F50</f>
        <v>0</v>
      </c>
      <c r="H50" s="299">
        <v>0</v>
      </c>
      <c r="I50" s="300">
        <f>E50*H50</f>
        <v>0</v>
      </c>
      <c r="J50" s="299">
        <v>0</v>
      </c>
      <c r="K50" s="300">
        <f>E50*J50</f>
        <v>0</v>
      </c>
      <c r="O50" s="292">
        <v>2</v>
      </c>
      <c r="AA50" s="261">
        <v>1</v>
      </c>
      <c r="AB50" s="261">
        <v>0</v>
      </c>
      <c r="AC50" s="261">
        <v>0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</v>
      </c>
      <c r="CB50" s="292">
        <v>0</v>
      </c>
    </row>
    <row r="51" spans="1:80">
      <c r="A51" s="301"/>
      <c r="B51" s="308"/>
      <c r="C51" s="339" t="s">
        <v>283</v>
      </c>
      <c r="D51" s="310"/>
      <c r="E51" s="338">
        <v>0</v>
      </c>
      <c r="F51" s="312"/>
      <c r="G51" s="313"/>
      <c r="H51" s="314"/>
      <c r="I51" s="306"/>
      <c r="J51" s="315"/>
      <c r="K51" s="306"/>
      <c r="M51" s="307" t="s">
        <v>283</v>
      </c>
      <c r="O51" s="292"/>
    </row>
    <row r="52" spans="1:80">
      <c r="A52" s="301"/>
      <c r="B52" s="308"/>
      <c r="C52" s="339" t="s">
        <v>471</v>
      </c>
      <c r="D52" s="310"/>
      <c r="E52" s="338">
        <v>22.032</v>
      </c>
      <c r="F52" s="312"/>
      <c r="G52" s="313"/>
      <c r="H52" s="314"/>
      <c r="I52" s="306"/>
      <c r="J52" s="315"/>
      <c r="K52" s="306"/>
      <c r="M52" s="307" t="s">
        <v>471</v>
      </c>
      <c r="O52" s="292"/>
    </row>
    <row r="53" spans="1:80">
      <c r="A53" s="301"/>
      <c r="B53" s="308"/>
      <c r="C53" s="339" t="s">
        <v>472</v>
      </c>
      <c r="D53" s="310"/>
      <c r="E53" s="338">
        <v>-2.2000000000000002</v>
      </c>
      <c r="F53" s="312"/>
      <c r="G53" s="313"/>
      <c r="H53" s="314"/>
      <c r="I53" s="306"/>
      <c r="J53" s="315"/>
      <c r="K53" s="306"/>
      <c r="M53" s="307" t="s">
        <v>472</v>
      </c>
      <c r="O53" s="292"/>
    </row>
    <row r="54" spans="1:80">
      <c r="A54" s="301"/>
      <c r="B54" s="308"/>
      <c r="C54" s="339" t="s">
        <v>286</v>
      </c>
      <c r="D54" s="310"/>
      <c r="E54" s="338">
        <v>19.832000000000001</v>
      </c>
      <c r="F54" s="312"/>
      <c r="G54" s="313"/>
      <c r="H54" s="314"/>
      <c r="I54" s="306"/>
      <c r="J54" s="315"/>
      <c r="K54" s="306"/>
      <c r="M54" s="307" t="s">
        <v>286</v>
      </c>
      <c r="O54" s="292"/>
    </row>
    <row r="55" spans="1:80">
      <c r="A55" s="301"/>
      <c r="B55" s="308"/>
      <c r="C55" s="309" t="s">
        <v>486</v>
      </c>
      <c r="D55" s="310"/>
      <c r="E55" s="311">
        <v>1.9832000000000001</v>
      </c>
      <c r="F55" s="312"/>
      <c r="G55" s="313"/>
      <c r="H55" s="314"/>
      <c r="I55" s="306"/>
      <c r="J55" s="315"/>
      <c r="K55" s="306"/>
      <c r="M55" s="307" t="s">
        <v>486</v>
      </c>
      <c r="O55" s="292"/>
    </row>
    <row r="56" spans="1:80">
      <c r="A56" s="293">
        <v>16</v>
      </c>
      <c r="B56" s="294" t="s">
        <v>487</v>
      </c>
      <c r="C56" s="295" t="s">
        <v>488</v>
      </c>
      <c r="D56" s="296" t="s">
        <v>173</v>
      </c>
      <c r="E56" s="297">
        <v>1.9832000000000001</v>
      </c>
      <c r="F56" s="297">
        <v>0</v>
      </c>
      <c r="G56" s="298">
        <f>E56*F56</f>
        <v>0</v>
      </c>
      <c r="H56" s="299">
        <v>0</v>
      </c>
      <c r="I56" s="300">
        <f>E56*H56</f>
        <v>0</v>
      </c>
      <c r="J56" s="299">
        <v>0</v>
      </c>
      <c r="K56" s="300">
        <f>E56*J56</f>
        <v>0</v>
      </c>
      <c r="O56" s="292">
        <v>2</v>
      </c>
      <c r="AA56" s="261">
        <v>1</v>
      </c>
      <c r="AB56" s="261">
        <v>1</v>
      </c>
      <c r="AC56" s="261">
        <v>1</v>
      </c>
      <c r="AZ56" s="261">
        <v>1</v>
      </c>
      <c r="BA56" s="261">
        <f>IF(AZ56=1,G56,0)</f>
        <v>0</v>
      </c>
      <c r="BB56" s="261">
        <f>IF(AZ56=2,G56,0)</f>
        <v>0</v>
      </c>
      <c r="BC56" s="261">
        <f>IF(AZ56=3,G56,0)</f>
        <v>0</v>
      </c>
      <c r="BD56" s="261">
        <f>IF(AZ56=4,G56,0)</f>
        <v>0</v>
      </c>
      <c r="BE56" s="261">
        <f>IF(AZ56=5,G56,0)</f>
        <v>0</v>
      </c>
      <c r="CA56" s="292">
        <v>1</v>
      </c>
      <c r="CB56" s="292">
        <v>1</v>
      </c>
    </row>
    <row r="57" spans="1:80">
      <c r="A57" s="293">
        <v>17</v>
      </c>
      <c r="B57" s="294" t="s">
        <v>489</v>
      </c>
      <c r="C57" s="295" t="s">
        <v>490</v>
      </c>
      <c r="D57" s="296" t="s">
        <v>173</v>
      </c>
      <c r="E57" s="297">
        <v>2.2400000000000002</v>
      </c>
      <c r="F57" s="297">
        <v>0</v>
      </c>
      <c r="G57" s="298">
        <f>E57*F57</f>
        <v>0</v>
      </c>
      <c r="H57" s="299">
        <v>0</v>
      </c>
      <c r="I57" s="300">
        <f>E57*H57</f>
        <v>0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1</v>
      </c>
      <c r="AC57" s="261">
        <v>1</v>
      </c>
      <c r="AZ57" s="261">
        <v>1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1</v>
      </c>
    </row>
    <row r="58" spans="1:80">
      <c r="A58" s="301"/>
      <c r="B58" s="308"/>
      <c r="C58" s="309" t="s">
        <v>491</v>
      </c>
      <c r="D58" s="310"/>
      <c r="E58" s="311">
        <v>2.2400000000000002</v>
      </c>
      <c r="F58" s="312"/>
      <c r="G58" s="313"/>
      <c r="H58" s="314"/>
      <c r="I58" s="306"/>
      <c r="J58" s="315"/>
      <c r="K58" s="306"/>
      <c r="M58" s="307" t="s">
        <v>491</v>
      </c>
      <c r="O58" s="292"/>
    </row>
    <row r="59" spans="1:80">
      <c r="A59" s="293">
        <v>18</v>
      </c>
      <c r="B59" s="294" t="s">
        <v>492</v>
      </c>
      <c r="C59" s="295" t="s">
        <v>493</v>
      </c>
      <c r="D59" s="296" t="s">
        <v>173</v>
      </c>
      <c r="E59" s="297">
        <v>2.2400000000000002</v>
      </c>
      <c r="F59" s="297">
        <v>0</v>
      </c>
      <c r="G59" s="298">
        <f>E59*F59</f>
        <v>0</v>
      </c>
      <c r="H59" s="299">
        <v>0</v>
      </c>
      <c r="I59" s="300">
        <f>E59*H59</f>
        <v>0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1</v>
      </c>
      <c r="AC59" s="261">
        <v>1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1</v>
      </c>
    </row>
    <row r="60" spans="1:80">
      <c r="A60" s="301"/>
      <c r="B60" s="302"/>
      <c r="C60" s="303" t="s">
        <v>494</v>
      </c>
      <c r="D60" s="304"/>
      <c r="E60" s="304"/>
      <c r="F60" s="304"/>
      <c r="G60" s="305"/>
      <c r="I60" s="306"/>
      <c r="K60" s="306"/>
      <c r="L60" s="307" t="s">
        <v>494</v>
      </c>
      <c r="O60" s="292">
        <v>3</v>
      </c>
    </row>
    <row r="61" spans="1:80">
      <c r="A61" s="293">
        <v>19</v>
      </c>
      <c r="B61" s="294" t="s">
        <v>495</v>
      </c>
      <c r="C61" s="295" t="s">
        <v>496</v>
      </c>
      <c r="D61" s="296" t="s">
        <v>173</v>
      </c>
      <c r="E61" s="297">
        <v>2.25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>
      <c r="A62" s="301"/>
      <c r="B62" s="308"/>
      <c r="C62" s="309" t="s">
        <v>497</v>
      </c>
      <c r="D62" s="310"/>
      <c r="E62" s="311">
        <v>2.25</v>
      </c>
      <c r="F62" s="312"/>
      <c r="G62" s="313"/>
      <c r="H62" s="314"/>
      <c r="I62" s="306"/>
      <c r="J62" s="315"/>
      <c r="K62" s="306"/>
      <c r="M62" s="307" t="s">
        <v>497</v>
      </c>
      <c r="O62" s="292"/>
    </row>
    <row r="63" spans="1:80">
      <c r="A63" s="293">
        <v>20</v>
      </c>
      <c r="B63" s="294" t="s">
        <v>498</v>
      </c>
      <c r="C63" s="295" t="s">
        <v>499</v>
      </c>
      <c r="D63" s="296" t="s">
        <v>173</v>
      </c>
      <c r="E63" s="297">
        <v>1.68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1</v>
      </c>
      <c r="AC63" s="261">
        <v>1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1</v>
      </c>
    </row>
    <row r="64" spans="1:80">
      <c r="A64" s="301"/>
      <c r="B64" s="308"/>
      <c r="C64" s="309" t="s">
        <v>500</v>
      </c>
      <c r="D64" s="310"/>
      <c r="E64" s="311">
        <v>1.68</v>
      </c>
      <c r="F64" s="312"/>
      <c r="G64" s="313"/>
      <c r="H64" s="314"/>
      <c r="I64" s="306"/>
      <c r="J64" s="315"/>
      <c r="K64" s="306"/>
      <c r="M64" s="307" t="s">
        <v>500</v>
      </c>
      <c r="O64" s="292"/>
    </row>
    <row r="65" spans="1:80">
      <c r="A65" s="293">
        <v>21</v>
      </c>
      <c r="B65" s="294" t="s">
        <v>227</v>
      </c>
      <c r="C65" s="295" t="s">
        <v>228</v>
      </c>
      <c r="D65" s="296" t="s">
        <v>173</v>
      </c>
      <c r="E65" s="297">
        <v>1.1200000000000001</v>
      </c>
      <c r="F65" s="297">
        <v>0</v>
      </c>
      <c r="G65" s="298">
        <f>E65*F65</f>
        <v>0</v>
      </c>
      <c r="H65" s="299">
        <v>0</v>
      </c>
      <c r="I65" s="300">
        <f>E65*H65</f>
        <v>0</v>
      </c>
      <c r="J65" s="299">
        <v>0</v>
      </c>
      <c r="K65" s="300">
        <f>E65*J65</f>
        <v>0</v>
      </c>
      <c r="O65" s="292">
        <v>2</v>
      </c>
      <c r="AA65" s="261">
        <v>1</v>
      </c>
      <c r="AB65" s="261">
        <v>1</v>
      </c>
      <c r="AC65" s="261">
        <v>1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1</v>
      </c>
    </row>
    <row r="66" spans="1:80">
      <c r="A66" s="301"/>
      <c r="B66" s="302"/>
      <c r="C66" s="303" t="s">
        <v>501</v>
      </c>
      <c r="D66" s="304"/>
      <c r="E66" s="304"/>
      <c r="F66" s="304"/>
      <c r="G66" s="305"/>
      <c r="I66" s="306"/>
      <c r="K66" s="306"/>
      <c r="L66" s="307" t="s">
        <v>501</v>
      </c>
      <c r="O66" s="292">
        <v>3</v>
      </c>
    </row>
    <row r="67" spans="1:80">
      <c r="A67" s="301"/>
      <c r="B67" s="308"/>
      <c r="C67" s="309" t="s">
        <v>502</v>
      </c>
      <c r="D67" s="310"/>
      <c r="E67" s="311">
        <v>1.1200000000000001</v>
      </c>
      <c r="F67" s="312"/>
      <c r="G67" s="313"/>
      <c r="H67" s="314"/>
      <c r="I67" s="306"/>
      <c r="J67" s="315"/>
      <c r="K67" s="306"/>
      <c r="M67" s="307" t="s">
        <v>502</v>
      </c>
      <c r="O67" s="292"/>
    </row>
    <row r="68" spans="1:80">
      <c r="A68" s="316"/>
      <c r="B68" s="317" t="s">
        <v>99</v>
      </c>
      <c r="C68" s="318" t="s">
        <v>207</v>
      </c>
      <c r="D68" s="319"/>
      <c r="E68" s="320"/>
      <c r="F68" s="321"/>
      <c r="G68" s="322">
        <f>SUM(G27:G67)</f>
        <v>0</v>
      </c>
      <c r="H68" s="323"/>
      <c r="I68" s="324">
        <f>SUM(I27:I67)</f>
        <v>0</v>
      </c>
      <c r="J68" s="323"/>
      <c r="K68" s="324">
        <f>SUM(K27:K67)</f>
        <v>0</v>
      </c>
      <c r="O68" s="292">
        <v>4</v>
      </c>
      <c r="BA68" s="325">
        <f>SUM(BA27:BA67)</f>
        <v>0</v>
      </c>
      <c r="BB68" s="325">
        <f>SUM(BB27:BB67)</f>
        <v>0</v>
      </c>
      <c r="BC68" s="325">
        <f>SUM(BC27:BC67)</f>
        <v>0</v>
      </c>
      <c r="BD68" s="325">
        <f>SUM(BD27:BD67)</f>
        <v>0</v>
      </c>
      <c r="BE68" s="325">
        <f>SUM(BE27:BE67)</f>
        <v>0</v>
      </c>
    </row>
    <row r="69" spans="1:80">
      <c r="A69" s="282" t="s">
        <v>97</v>
      </c>
      <c r="B69" s="283" t="s">
        <v>254</v>
      </c>
      <c r="C69" s="284" t="s">
        <v>255</v>
      </c>
      <c r="D69" s="285"/>
      <c r="E69" s="286"/>
      <c r="F69" s="286"/>
      <c r="G69" s="287"/>
      <c r="H69" s="288"/>
      <c r="I69" s="289"/>
      <c r="J69" s="290"/>
      <c r="K69" s="291"/>
      <c r="O69" s="292">
        <v>1</v>
      </c>
    </row>
    <row r="70" spans="1:80">
      <c r="A70" s="293">
        <v>22</v>
      </c>
      <c r="B70" s="294" t="s">
        <v>503</v>
      </c>
      <c r="C70" s="295" t="s">
        <v>504</v>
      </c>
      <c r="D70" s="296" t="s">
        <v>173</v>
      </c>
      <c r="E70" s="297">
        <v>22.071999999999999</v>
      </c>
      <c r="F70" s="297">
        <v>0</v>
      </c>
      <c r="G70" s="298">
        <f>E70*F70</f>
        <v>0</v>
      </c>
      <c r="H70" s="299">
        <v>0</v>
      </c>
      <c r="I70" s="300">
        <f>E70*H70</f>
        <v>0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>
      <c r="A71" s="301"/>
      <c r="B71" s="308"/>
      <c r="C71" s="309" t="s">
        <v>471</v>
      </c>
      <c r="D71" s="310"/>
      <c r="E71" s="311">
        <v>22.032</v>
      </c>
      <c r="F71" s="312"/>
      <c r="G71" s="313"/>
      <c r="H71" s="314"/>
      <c r="I71" s="306"/>
      <c r="J71" s="315"/>
      <c r="K71" s="306"/>
      <c r="M71" s="307" t="s">
        <v>471</v>
      </c>
      <c r="O71" s="292"/>
    </row>
    <row r="72" spans="1:80">
      <c r="A72" s="301"/>
      <c r="B72" s="308"/>
      <c r="C72" s="309" t="s">
        <v>472</v>
      </c>
      <c r="D72" s="310"/>
      <c r="E72" s="311">
        <v>-2.2000000000000002</v>
      </c>
      <c r="F72" s="312"/>
      <c r="G72" s="313"/>
      <c r="H72" s="314"/>
      <c r="I72" s="306"/>
      <c r="J72" s="315"/>
      <c r="K72" s="306"/>
      <c r="M72" s="307" t="s">
        <v>472</v>
      </c>
      <c r="O72" s="292"/>
    </row>
    <row r="73" spans="1:80">
      <c r="A73" s="301"/>
      <c r="B73" s="308"/>
      <c r="C73" s="309" t="s">
        <v>505</v>
      </c>
      <c r="D73" s="310"/>
      <c r="E73" s="311">
        <v>2.2400000000000002</v>
      </c>
      <c r="F73" s="312"/>
      <c r="G73" s="313"/>
      <c r="H73" s="314"/>
      <c r="I73" s="306"/>
      <c r="J73" s="315"/>
      <c r="K73" s="306"/>
      <c r="M73" s="307" t="s">
        <v>505</v>
      </c>
      <c r="O73" s="292"/>
    </row>
    <row r="74" spans="1:80">
      <c r="A74" s="293">
        <v>23</v>
      </c>
      <c r="B74" s="294" t="s">
        <v>263</v>
      </c>
      <c r="C74" s="295" t="s">
        <v>264</v>
      </c>
      <c r="D74" s="296" t="s">
        <v>173</v>
      </c>
      <c r="E74" s="297">
        <v>25.303999999999998</v>
      </c>
      <c r="F74" s="297">
        <v>0</v>
      </c>
      <c r="G74" s="298">
        <f>E74*F74</f>
        <v>0</v>
      </c>
      <c r="H74" s="299">
        <v>0</v>
      </c>
      <c r="I74" s="300">
        <f>E74*H74</f>
        <v>0</v>
      </c>
      <c r="J74" s="299">
        <v>0</v>
      </c>
      <c r="K74" s="300">
        <f>E74*J74</f>
        <v>0</v>
      </c>
      <c r="O74" s="292">
        <v>2</v>
      </c>
      <c r="AA74" s="261">
        <v>1</v>
      </c>
      <c r="AB74" s="261">
        <v>1</v>
      </c>
      <c r="AC74" s="261">
        <v>1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1</v>
      </c>
      <c r="CB74" s="292">
        <v>1</v>
      </c>
    </row>
    <row r="75" spans="1:80">
      <c r="A75" s="301"/>
      <c r="B75" s="308"/>
      <c r="C75" s="309" t="s">
        <v>506</v>
      </c>
      <c r="D75" s="310"/>
      <c r="E75" s="311">
        <v>2.6619999999999999</v>
      </c>
      <c r="F75" s="312"/>
      <c r="G75" s="313"/>
      <c r="H75" s="314"/>
      <c r="I75" s="306"/>
      <c r="J75" s="315"/>
      <c r="K75" s="306"/>
      <c r="M75" s="307" t="s">
        <v>506</v>
      </c>
      <c r="O75" s="292"/>
    </row>
    <row r="76" spans="1:80">
      <c r="A76" s="301"/>
      <c r="B76" s="308"/>
      <c r="C76" s="309" t="s">
        <v>507</v>
      </c>
      <c r="D76" s="310"/>
      <c r="E76" s="311">
        <v>22.032</v>
      </c>
      <c r="F76" s="312"/>
      <c r="G76" s="313"/>
      <c r="H76" s="314"/>
      <c r="I76" s="306"/>
      <c r="J76" s="315"/>
      <c r="K76" s="306"/>
      <c r="M76" s="307" t="s">
        <v>507</v>
      </c>
      <c r="O76" s="292"/>
    </row>
    <row r="77" spans="1:80">
      <c r="A77" s="301"/>
      <c r="B77" s="308"/>
      <c r="C77" s="309" t="s">
        <v>472</v>
      </c>
      <c r="D77" s="310"/>
      <c r="E77" s="311">
        <v>-2.2000000000000002</v>
      </c>
      <c r="F77" s="312"/>
      <c r="G77" s="313"/>
      <c r="H77" s="314"/>
      <c r="I77" s="306"/>
      <c r="J77" s="315"/>
      <c r="K77" s="306"/>
      <c r="M77" s="307" t="s">
        <v>472</v>
      </c>
      <c r="O77" s="292"/>
    </row>
    <row r="78" spans="1:80">
      <c r="A78" s="301"/>
      <c r="B78" s="308"/>
      <c r="C78" s="309" t="s">
        <v>508</v>
      </c>
      <c r="D78" s="310"/>
      <c r="E78" s="311">
        <v>0.56000000000000005</v>
      </c>
      <c r="F78" s="312"/>
      <c r="G78" s="313"/>
      <c r="H78" s="314"/>
      <c r="I78" s="306"/>
      <c r="J78" s="315"/>
      <c r="K78" s="306"/>
      <c r="M78" s="307" t="s">
        <v>508</v>
      </c>
      <c r="O78" s="292"/>
    </row>
    <row r="79" spans="1:80">
      <c r="A79" s="301"/>
      <c r="B79" s="308"/>
      <c r="C79" s="309" t="s">
        <v>509</v>
      </c>
      <c r="D79" s="310"/>
      <c r="E79" s="311">
        <v>2.25</v>
      </c>
      <c r="F79" s="312"/>
      <c r="G79" s="313"/>
      <c r="H79" s="314"/>
      <c r="I79" s="306"/>
      <c r="J79" s="315"/>
      <c r="K79" s="306"/>
      <c r="M79" s="307" t="s">
        <v>509</v>
      </c>
      <c r="O79" s="292"/>
    </row>
    <row r="80" spans="1:80">
      <c r="A80" s="316"/>
      <c r="B80" s="317" t="s">
        <v>99</v>
      </c>
      <c r="C80" s="318" t="s">
        <v>256</v>
      </c>
      <c r="D80" s="319"/>
      <c r="E80" s="320"/>
      <c r="F80" s="321"/>
      <c r="G80" s="322">
        <f>SUM(G69:G79)</f>
        <v>0</v>
      </c>
      <c r="H80" s="323"/>
      <c r="I80" s="324">
        <f>SUM(I69:I79)</f>
        <v>0</v>
      </c>
      <c r="J80" s="323"/>
      <c r="K80" s="324">
        <f>SUM(K69:K79)</f>
        <v>0</v>
      </c>
      <c r="O80" s="292">
        <v>4</v>
      </c>
      <c r="BA80" s="325">
        <f>SUM(BA69:BA79)</f>
        <v>0</v>
      </c>
      <c r="BB80" s="325">
        <f>SUM(BB69:BB79)</f>
        <v>0</v>
      </c>
      <c r="BC80" s="325">
        <f>SUM(BC69:BC79)</f>
        <v>0</v>
      </c>
      <c r="BD80" s="325">
        <f>SUM(BD69:BD79)</f>
        <v>0</v>
      </c>
      <c r="BE80" s="325">
        <f>SUM(BE69:BE79)</f>
        <v>0</v>
      </c>
    </row>
    <row r="81" spans="1:80">
      <c r="A81" s="282" t="s">
        <v>97</v>
      </c>
      <c r="B81" s="283" t="s">
        <v>269</v>
      </c>
      <c r="C81" s="284" t="s">
        <v>270</v>
      </c>
      <c r="D81" s="285"/>
      <c r="E81" s="286"/>
      <c r="F81" s="286"/>
      <c r="G81" s="287"/>
      <c r="H81" s="288"/>
      <c r="I81" s="289"/>
      <c r="J81" s="290"/>
      <c r="K81" s="291"/>
      <c r="O81" s="292">
        <v>1</v>
      </c>
    </row>
    <row r="82" spans="1:80">
      <c r="A82" s="293">
        <v>24</v>
      </c>
      <c r="B82" s="294" t="s">
        <v>272</v>
      </c>
      <c r="C82" s="295" t="s">
        <v>273</v>
      </c>
      <c r="D82" s="296" t="s">
        <v>173</v>
      </c>
      <c r="E82" s="297">
        <v>25.303999999999998</v>
      </c>
      <c r="F82" s="297">
        <v>0</v>
      </c>
      <c r="G82" s="298">
        <f>E82*F82</f>
        <v>0</v>
      </c>
      <c r="H82" s="299">
        <v>0</v>
      </c>
      <c r="I82" s="300">
        <f>E82*H82</f>
        <v>0</v>
      </c>
      <c r="J82" s="299">
        <v>0</v>
      </c>
      <c r="K82" s="300">
        <f>E82*J82</f>
        <v>0</v>
      </c>
      <c r="O82" s="292">
        <v>2</v>
      </c>
      <c r="AA82" s="261">
        <v>1</v>
      </c>
      <c r="AB82" s="261">
        <v>1</v>
      </c>
      <c r="AC82" s="261">
        <v>1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1</v>
      </c>
      <c r="CB82" s="292">
        <v>1</v>
      </c>
    </row>
    <row r="83" spans="1:80">
      <c r="A83" s="301"/>
      <c r="B83" s="308"/>
      <c r="C83" s="309" t="s">
        <v>506</v>
      </c>
      <c r="D83" s="310"/>
      <c r="E83" s="311">
        <v>2.6619999999999999</v>
      </c>
      <c r="F83" s="312"/>
      <c r="G83" s="313"/>
      <c r="H83" s="314"/>
      <c r="I83" s="306"/>
      <c r="J83" s="315"/>
      <c r="K83" s="306"/>
      <c r="M83" s="307" t="s">
        <v>506</v>
      </c>
      <c r="O83" s="292"/>
    </row>
    <row r="84" spans="1:80">
      <c r="A84" s="301"/>
      <c r="B84" s="308"/>
      <c r="C84" s="309" t="s">
        <v>507</v>
      </c>
      <c r="D84" s="310"/>
      <c r="E84" s="311">
        <v>22.032</v>
      </c>
      <c r="F84" s="312"/>
      <c r="G84" s="313"/>
      <c r="H84" s="314"/>
      <c r="I84" s="306"/>
      <c r="J84" s="315"/>
      <c r="K84" s="306"/>
      <c r="M84" s="307" t="s">
        <v>507</v>
      </c>
      <c r="O84" s="292"/>
    </row>
    <row r="85" spans="1:80">
      <c r="A85" s="301"/>
      <c r="B85" s="308"/>
      <c r="C85" s="309" t="s">
        <v>472</v>
      </c>
      <c r="D85" s="310"/>
      <c r="E85" s="311">
        <v>-2.2000000000000002</v>
      </c>
      <c r="F85" s="312"/>
      <c r="G85" s="313"/>
      <c r="H85" s="314"/>
      <c r="I85" s="306"/>
      <c r="J85" s="315"/>
      <c r="K85" s="306"/>
      <c r="M85" s="307" t="s">
        <v>472</v>
      </c>
      <c r="O85" s="292"/>
    </row>
    <row r="86" spans="1:80">
      <c r="A86" s="301"/>
      <c r="B86" s="308"/>
      <c r="C86" s="309" t="s">
        <v>510</v>
      </c>
      <c r="D86" s="310"/>
      <c r="E86" s="311">
        <v>0.56000000000000005</v>
      </c>
      <c r="F86" s="312"/>
      <c r="G86" s="313"/>
      <c r="H86" s="314"/>
      <c r="I86" s="306"/>
      <c r="J86" s="315"/>
      <c r="K86" s="306"/>
      <c r="M86" s="307" t="s">
        <v>510</v>
      </c>
      <c r="O86" s="292"/>
    </row>
    <row r="87" spans="1:80">
      <c r="A87" s="301"/>
      <c r="B87" s="308"/>
      <c r="C87" s="309" t="s">
        <v>509</v>
      </c>
      <c r="D87" s="310"/>
      <c r="E87" s="311">
        <v>2.25</v>
      </c>
      <c r="F87" s="312"/>
      <c r="G87" s="313"/>
      <c r="H87" s="314"/>
      <c r="I87" s="306"/>
      <c r="J87" s="315"/>
      <c r="K87" s="306"/>
      <c r="M87" s="307" t="s">
        <v>509</v>
      </c>
      <c r="O87" s="292"/>
    </row>
    <row r="88" spans="1:80">
      <c r="A88" s="293">
        <v>25</v>
      </c>
      <c r="B88" s="294" t="s">
        <v>511</v>
      </c>
      <c r="C88" s="295" t="s">
        <v>512</v>
      </c>
      <c r="D88" s="296" t="s">
        <v>173</v>
      </c>
      <c r="E88" s="297">
        <v>1.68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>
      <c r="A89" s="301"/>
      <c r="B89" s="308"/>
      <c r="C89" s="309" t="s">
        <v>513</v>
      </c>
      <c r="D89" s="310"/>
      <c r="E89" s="311">
        <v>1.68</v>
      </c>
      <c r="F89" s="312"/>
      <c r="G89" s="313"/>
      <c r="H89" s="314"/>
      <c r="I89" s="306"/>
      <c r="J89" s="315"/>
      <c r="K89" s="306"/>
      <c r="M89" s="307" t="s">
        <v>513</v>
      </c>
      <c r="O89" s="292"/>
    </row>
    <row r="90" spans="1:80" ht="22.5">
      <c r="A90" s="293">
        <v>26</v>
      </c>
      <c r="B90" s="294" t="s">
        <v>514</v>
      </c>
      <c r="C90" s="295" t="s">
        <v>515</v>
      </c>
      <c r="D90" s="296" t="s">
        <v>173</v>
      </c>
      <c r="E90" s="297">
        <v>10.1265</v>
      </c>
      <c r="F90" s="297">
        <v>0</v>
      </c>
      <c r="G90" s="298">
        <f>E90*F90</f>
        <v>0</v>
      </c>
      <c r="H90" s="299">
        <v>1.837</v>
      </c>
      <c r="I90" s="300">
        <f>E90*H90</f>
        <v>18.602380499999999</v>
      </c>
      <c r="J90" s="299">
        <v>0</v>
      </c>
      <c r="K90" s="300">
        <f>E90*J90</f>
        <v>0</v>
      </c>
      <c r="O90" s="292">
        <v>2</v>
      </c>
      <c r="AA90" s="261">
        <v>1</v>
      </c>
      <c r="AB90" s="261">
        <v>1</v>
      </c>
      <c r="AC90" s="261">
        <v>1</v>
      </c>
      <c r="AZ90" s="261">
        <v>1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1</v>
      </c>
      <c r="CB90" s="292">
        <v>1</v>
      </c>
    </row>
    <row r="91" spans="1:80">
      <c r="A91" s="301"/>
      <c r="B91" s="308"/>
      <c r="C91" s="309" t="s">
        <v>471</v>
      </c>
      <c r="D91" s="310"/>
      <c r="E91" s="311">
        <v>22.032</v>
      </c>
      <c r="F91" s="312"/>
      <c r="G91" s="313"/>
      <c r="H91" s="314"/>
      <c r="I91" s="306"/>
      <c r="J91" s="315"/>
      <c r="K91" s="306"/>
      <c r="M91" s="307" t="s">
        <v>471</v>
      </c>
      <c r="O91" s="292"/>
    </row>
    <row r="92" spans="1:80">
      <c r="A92" s="301"/>
      <c r="B92" s="308"/>
      <c r="C92" s="309" t="s">
        <v>516</v>
      </c>
      <c r="D92" s="310"/>
      <c r="E92" s="311">
        <v>-3.5325000000000002</v>
      </c>
      <c r="F92" s="312"/>
      <c r="G92" s="313"/>
      <c r="H92" s="314"/>
      <c r="I92" s="306"/>
      <c r="J92" s="315"/>
      <c r="K92" s="306"/>
      <c r="M92" s="307" t="s">
        <v>516</v>
      </c>
      <c r="O92" s="292"/>
    </row>
    <row r="93" spans="1:80">
      <c r="A93" s="301"/>
      <c r="B93" s="308"/>
      <c r="C93" s="309" t="s">
        <v>517</v>
      </c>
      <c r="D93" s="310"/>
      <c r="E93" s="311">
        <v>-1.125</v>
      </c>
      <c r="F93" s="312"/>
      <c r="G93" s="313"/>
      <c r="H93" s="314"/>
      <c r="I93" s="306"/>
      <c r="J93" s="315"/>
      <c r="K93" s="306"/>
      <c r="M93" s="307" t="s">
        <v>517</v>
      </c>
      <c r="O93" s="292"/>
    </row>
    <row r="94" spans="1:80">
      <c r="A94" s="301"/>
      <c r="B94" s="308"/>
      <c r="C94" s="309" t="s">
        <v>518</v>
      </c>
      <c r="D94" s="310"/>
      <c r="E94" s="311">
        <v>-1.125</v>
      </c>
      <c r="F94" s="312"/>
      <c r="G94" s="313"/>
      <c r="H94" s="314"/>
      <c r="I94" s="306"/>
      <c r="J94" s="315"/>
      <c r="K94" s="306"/>
      <c r="M94" s="307" t="s">
        <v>518</v>
      </c>
      <c r="O94" s="292"/>
    </row>
    <row r="95" spans="1:80">
      <c r="A95" s="301"/>
      <c r="B95" s="308"/>
      <c r="C95" s="309" t="s">
        <v>519</v>
      </c>
      <c r="D95" s="310"/>
      <c r="E95" s="311">
        <v>-1.125</v>
      </c>
      <c r="F95" s="312"/>
      <c r="G95" s="313"/>
      <c r="H95" s="314"/>
      <c r="I95" s="306"/>
      <c r="J95" s="315"/>
      <c r="K95" s="306"/>
      <c r="M95" s="307" t="s">
        <v>519</v>
      </c>
      <c r="O95" s="292"/>
    </row>
    <row r="96" spans="1:80">
      <c r="A96" s="301"/>
      <c r="B96" s="308"/>
      <c r="C96" s="309" t="s">
        <v>520</v>
      </c>
      <c r="D96" s="310"/>
      <c r="E96" s="311">
        <v>-4.9980000000000002</v>
      </c>
      <c r="F96" s="312"/>
      <c r="G96" s="313"/>
      <c r="H96" s="314"/>
      <c r="I96" s="306"/>
      <c r="J96" s="315"/>
      <c r="K96" s="306"/>
      <c r="M96" s="307" t="s">
        <v>520</v>
      </c>
      <c r="O96" s="292"/>
    </row>
    <row r="97" spans="1:80">
      <c r="A97" s="316"/>
      <c r="B97" s="317" t="s">
        <v>99</v>
      </c>
      <c r="C97" s="318" t="s">
        <v>271</v>
      </c>
      <c r="D97" s="319"/>
      <c r="E97" s="320"/>
      <c r="F97" s="321"/>
      <c r="G97" s="322">
        <f>SUM(G81:G96)</f>
        <v>0</v>
      </c>
      <c r="H97" s="323"/>
      <c r="I97" s="324">
        <f>SUM(I81:I96)</f>
        <v>18.602380499999999</v>
      </c>
      <c r="J97" s="323"/>
      <c r="K97" s="324">
        <f>SUM(K81:K96)</f>
        <v>0</v>
      </c>
      <c r="O97" s="292">
        <v>4</v>
      </c>
      <c r="BA97" s="325">
        <f>SUM(BA81:BA96)</f>
        <v>0</v>
      </c>
      <c r="BB97" s="325">
        <f>SUM(BB81:BB96)</f>
        <v>0</v>
      </c>
      <c r="BC97" s="325">
        <f>SUM(BC81:BC96)</f>
        <v>0</v>
      </c>
      <c r="BD97" s="325">
        <f>SUM(BD81:BD96)</f>
        <v>0</v>
      </c>
      <c r="BE97" s="325">
        <f>SUM(BE81:BE96)</f>
        <v>0</v>
      </c>
    </row>
    <row r="98" spans="1:80">
      <c r="A98" s="282" t="s">
        <v>97</v>
      </c>
      <c r="B98" s="283" t="s">
        <v>288</v>
      </c>
      <c r="C98" s="284" t="s">
        <v>289</v>
      </c>
      <c r="D98" s="285"/>
      <c r="E98" s="286"/>
      <c r="F98" s="286"/>
      <c r="G98" s="287"/>
      <c r="H98" s="288"/>
      <c r="I98" s="289"/>
      <c r="J98" s="290"/>
      <c r="K98" s="291"/>
      <c r="O98" s="292">
        <v>1</v>
      </c>
    </row>
    <row r="99" spans="1:80">
      <c r="A99" s="293">
        <v>27</v>
      </c>
      <c r="B99" s="294" t="s">
        <v>521</v>
      </c>
      <c r="C99" s="295" t="s">
        <v>522</v>
      </c>
      <c r="D99" s="296" t="s">
        <v>189</v>
      </c>
      <c r="E99" s="297">
        <v>3.5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0</v>
      </c>
      <c r="AC99" s="261">
        <v>0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0</v>
      </c>
    </row>
    <row r="100" spans="1:80">
      <c r="A100" s="293">
        <v>28</v>
      </c>
      <c r="B100" s="294" t="s">
        <v>523</v>
      </c>
      <c r="C100" s="295" t="s">
        <v>524</v>
      </c>
      <c r="D100" s="296" t="s">
        <v>189</v>
      </c>
      <c r="E100" s="297">
        <v>18.809999999999999</v>
      </c>
      <c r="F100" s="297">
        <v>0</v>
      </c>
      <c r="G100" s="298">
        <f>E100*F100</f>
        <v>0</v>
      </c>
      <c r="H100" s="299">
        <v>0</v>
      </c>
      <c r="I100" s="300">
        <f>E100*H100</f>
        <v>0</v>
      </c>
      <c r="J100" s="299">
        <v>0</v>
      </c>
      <c r="K100" s="300">
        <f>E100*J100</f>
        <v>0</v>
      </c>
      <c r="O100" s="292">
        <v>2</v>
      </c>
      <c r="AA100" s="261">
        <v>1</v>
      </c>
      <c r="AB100" s="261">
        <v>1</v>
      </c>
      <c r="AC100" s="261">
        <v>1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1</v>
      </c>
      <c r="CB100" s="292">
        <v>1</v>
      </c>
    </row>
    <row r="101" spans="1:80">
      <c r="A101" s="301"/>
      <c r="B101" s="308"/>
      <c r="C101" s="309" t="s">
        <v>525</v>
      </c>
      <c r="D101" s="310"/>
      <c r="E101" s="311">
        <v>18.809999999999999</v>
      </c>
      <c r="F101" s="312"/>
      <c r="G101" s="313"/>
      <c r="H101" s="314"/>
      <c r="I101" s="306"/>
      <c r="J101" s="315"/>
      <c r="K101" s="306"/>
      <c r="M101" s="307" t="s">
        <v>525</v>
      </c>
      <c r="O101" s="292"/>
    </row>
    <row r="102" spans="1:80">
      <c r="A102" s="293">
        <v>29</v>
      </c>
      <c r="B102" s="294" t="s">
        <v>526</v>
      </c>
      <c r="C102" s="295" t="s">
        <v>527</v>
      </c>
      <c r="D102" s="296" t="s">
        <v>189</v>
      </c>
      <c r="E102" s="297">
        <v>3.5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293">
        <v>30</v>
      </c>
      <c r="B103" s="294" t="s">
        <v>528</v>
      </c>
      <c r="C103" s="295" t="s">
        <v>529</v>
      </c>
      <c r="D103" s="296" t="s">
        <v>189</v>
      </c>
      <c r="E103" s="297">
        <v>5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 ht="22.5">
      <c r="A104" s="293">
        <v>31</v>
      </c>
      <c r="B104" s="294" t="s">
        <v>530</v>
      </c>
      <c r="C104" s="295" t="s">
        <v>531</v>
      </c>
      <c r="D104" s="296" t="s">
        <v>189</v>
      </c>
      <c r="E104" s="297">
        <v>21</v>
      </c>
      <c r="F104" s="297">
        <v>0</v>
      </c>
      <c r="G104" s="298">
        <f>E104*F104</f>
        <v>0</v>
      </c>
      <c r="H104" s="299">
        <v>3.6999999999999999E-4</v>
      </c>
      <c r="I104" s="300">
        <f>E104*H104</f>
        <v>7.77E-3</v>
      </c>
      <c r="J104" s="299">
        <v>0</v>
      </c>
      <c r="K104" s="300">
        <f>E104*J104</f>
        <v>0</v>
      </c>
      <c r="O104" s="292">
        <v>2</v>
      </c>
      <c r="AA104" s="261">
        <v>1</v>
      </c>
      <c r="AB104" s="261">
        <v>1</v>
      </c>
      <c r="AC104" s="261">
        <v>1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1</v>
      </c>
      <c r="CB104" s="292">
        <v>1</v>
      </c>
    </row>
    <row r="105" spans="1:80">
      <c r="A105" s="301"/>
      <c r="B105" s="302"/>
      <c r="C105" s="303"/>
      <c r="D105" s="304"/>
      <c r="E105" s="304"/>
      <c r="F105" s="304"/>
      <c r="G105" s="305"/>
      <c r="I105" s="306"/>
      <c r="K105" s="306"/>
      <c r="L105" s="307"/>
      <c r="O105" s="292">
        <v>3</v>
      </c>
    </row>
    <row r="106" spans="1:80">
      <c r="A106" s="301"/>
      <c r="B106" s="308"/>
      <c r="C106" s="339" t="s">
        <v>283</v>
      </c>
      <c r="D106" s="310"/>
      <c r="E106" s="338">
        <v>0</v>
      </c>
      <c r="F106" s="312"/>
      <c r="G106" s="313"/>
      <c r="H106" s="314"/>
      <c r="I106" s="306"/>
      <c r="J106" s="315"/>
      <c r="K106" s="306"/>
      <c r="M106" s="307" t="s">
        <v>283</v>
      </c>
      <c r="O106" s="292"/>
    </row>
    <row r="107" spans="1:80">
      <c r="A107" s="301"/>
      <c r="B107" s="308"/>
      <c r="C107" s="339" t="s">
        <v>532</v>
      </c>
      <c r="D107" s="310"/>
      <c r="E107" s="338">
        <v>3</v>
      </c>
      <c r="F107" s="312"/>
      <c r="G107" s="313"/>
      <c r="H107" s="314"/>
      <c r="I107" s="306"/>
      <c r="J107" s="315"/>
      <c r="K107" s="306"/>
      <c r="M107" s="307" t="s">
        <v>532</v>
      </c>
      <c r="O107" s="292"/>
    </row>
    <row r="108" spans="1:80">
      <c r="A108" s="301"/>
      <c r="B108" s="308"/>
      <c r="C108" s="339" t="s">
        <v>533</v>
      </c>
      <c r="D108" s="310"/>
      <c r="E108" s="338">
        <v>15</v>
      </c>
      <c r="F108" s="312"/>
      <c r="G108" s="313"/>
      <c r="H108" s="314"/>
      <c r="I108" s="306"/>
      <c r="J108" s="315"/>
      <c r="K108" s="306"/>
      <c r="M108" s="307" t="s">
        <v>533</v>
      </c>
      <c r="O108" s="292"/>
    </row>
    <row r="109" spans="1:80">
      <c r="A109" s="301"/>
      <c r="B109" s="308"/>
      <c r="C109" s="339" t="s">
        <v>286</v>
      </c>
      <c r="D109" s="310"/>
      <c r="E109" s="338">
        <v>18</v>
      </c>
      <c r="F109" s="312"/>
      <c r="G109" s="313"/>
      <c r="H109" s="314"/>
      <c r="I109" s="306"/>
      <c r="J109" s="315"/>
      <c r="K109" s="306"/>
      <c r="M109" s="307" t="s">
        <v>286</v>
      </c>
      <c r="O109" s="292"/>
    </row>
    <row r="110" spans="1:80">
      <c r="A110" s="301"/>
      <c r="B110" s="308"/>
      <c r="C110" s="309" t="s">
        <v>534</v>
      </c>
      <c r="D110" s="310"/>
      <c r="E110" s="311">
        <v>20.7</v>
      </c>
      <c r="F110" s="312"/>
      <c r="G110" s="313"/>
      <c r="H110" s="314"/>
      <c r="I110" s="306"/>
      <c r="J110" s="315"/>
      <c r="K110" s="306"/>
      <c r="M110" s="307" t="s">
        <v>534</v>
      </c>
      <c r="O110" s="292"/>
    </row>
    <row r="111" spans="1:80">
      <c r="A111" s="301"/>
      <c r="B111" s="308"/>
      <c r="C111" s="309" t="s">
        <v>535</v>
      </c>
      <c r="D111" s="310"/>
      <c r="E111" s="311">
        <v>0.3</v>
      </c>
      <c r="F111" s="312"/>
      <c r="G111" s="313"/>
      <c r="H111" s="314"/>
      <c r="I111" s="306"/>
      <c r="J111" s="315"/>
      <c r="K111" s="306"/>
      <c r="M111" s="307" t="s">
        <v>535</v>
      </c>
      <c r="O111" s="292"/>
    </row>
    <row r="112" spans="1:80">
      <c r="A112" s="293">
        <v>32</v>
      </c>
      <c r="B112" s="294" t="s">
        <v>536</v>
      </c>
      <c r="C112" s="295" t="s">
        <v>537</v>
      </c>
      <c r="D112" s="296" t="s">
        <v>182</v>
      </c>
      <c r="E112" s="297">
        <v>1</v>
      </c>
      <c r="F112" s="297">
        <v>0</v>
      </c>
      <c r="G112" s="298">
        <f>E112*F112</f>
        <v>0</v>
      </c>
      <c r="H112" s="299">
        <v>0</v>
      </c>
      <c r="I112" s="300">
        <f>E112*H112</f>
        <v>0</v>
      </c>
      <c r="J112" s="299">
        <v>0</v>
      </c>
      <c r="K112" s="300">
        <f>E112*J112</f>
        <v>0</v>
      </c>
      <c r="O112" s="292">
        <v>2</v>
      </c>
      <c r="AA112" s="261">
        <v>1</v>
      </c>
      <c r="AB112" s="261">
        <v>1</v>
      </c>
      <c r="AC112" s="261">
        <v>1</v>
      </c>
      <c r="AZ112" s="261">
        <v>1</v>
      </c>
      <c r="BA112" s="261">
        <f>IF(AZ112=1,G112,0)</f>
        <v>0</v>
      </c>
      <c r="BB112" s="261">
        <f>IF(AZ112=2,G112,0)</f>
        <v>0</v>
      </c>
      <c r="BC112" s="261">
        <f>IF(AZ112=3,G112,0)</f>
        <v>0</v>
      </c>
      <c r="BD112" s="261">
        <f>IF(AZ112=4,G112,0)</f>
        <v>0</v>
      </c>
      <c r="BE112" s="261">
        <f>IF(AZ112=5,G112,0)</f>
        <v>0</v>
      </c>
      <c r="CA112" s="292">
        <v>1</v>
      </c>
      <c r="CB112" s="292">
        <v>1</v>
      </c>
    </row>
    <row r="113" spans="1:80">
      <c r="A113" s="293">
        <v>33</v>
      </c>
      <c r="B113" s="294" t="s">
        <v>538</v>
      </c>
      <c r="C113" s="295" t="s">
        <v>539</v>
      </c>
      <c r="D113" s="296" t="s">
        <v>182</v>
      </c>
      <c r="E113" s="297">
        <v>1</v>
      </c>
      <c r="F113" s="297">
        <v>0</v>
      </c>
      <c r="G113" s="298">
        <f>E113*F113</f>
        <v>0</v>
      </c>
      <c r="H113" s="299">
        <v>0</v>
      </c>
      <c r="I113" s="300">
        <f>E113*H113</f>
        <v>0</v>
      </c>
      <c r="J113" s="299">
        <v>0</v>
      </c>
      <c r="K113" s="300">
        <f>E113*J113</f>
        <v>0</v>
      </c>
      <c r="O113" s="292">
        <v>2</v>
      </c>
      <c r="AA113" s="261">
        <v>1</v>
      </c>
      <c r="AB113" s="261">
        <v>1</v>
      </c>
      <c r="AC113" s="261">
        <v>1</v>
      </c>
      <c r="AZ113" s="261">
        <v>1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1</v>
      </c>
      <c r="CB113" s="292">
        <v>1</v>
      </c>
    </row>
    <row r="114" spans="1:80">
      <c r="A114" s="293">
        <v>34</v>
      </c>
      <c r="B114" s="294" t="s">
        <v>540</v>
      </c>
      <c r="C114" s="295" t="s">
        <v>541</v>
      </c>
      <c r="D114" s="296" t="s">
        <v>542</v>
      </c>
      <c r="E114" s="297">
        <v>9.6299999999999997E-2</v>
      </c>
      <c r="F114" s="297">
        <v>0</v>
      </c>
      <c r="G114" s="298">
        <f>E114*F114</f>
        <v>0</v>
      </c>
      <c r="H114" s="299">
        <v>0</v>
      </c>
      <c r="I114" s="300">
        <f>E114*H114</f>
        <v>0</v>
      </c>
      <c r="J114" s="299"/>
      <c r="K114" s="300">
        <f>E114*J114</f>
        <v>0</v>
      </c>
      <c r="O114" s="292">
        <v>2</v>
      </c>
      <c r="AA114" s="261">
        <v>3</v>
      </c>
      <c r="AB114" s="261">
        <v>1</v>
      </c>
      <c r="AC114" s="261">
        <v>572497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3</v>
      </c>
      <c r="CB114" s="292">
        <v>1</v>
      </c>
    </row>
    <row r="115" spans="1:80">
      <c r="A115" s="301"/>
      <c r="B115" s="308"/>
      <c r="C115" s="309" t="s">
        <v>543</v>
      </c>
      <c r="D115" s="310"/>
      <c r="E115" s="311">
        <v>9.6299999999999997E-2</v>
      </c>
      <c r="F115" s="312"/>
      <c r="G115" s="313"/>
      <c r="H115" s="314"/>
      <c r="I115" s="306"/>
      <c r="J115" s="315"/>
      <c r="K115" s="306"/>
      <c r="M115" s="307" t="s">
        <v>543</v>
      </c>
      <c r="O115" s="292"/>
    </row>
    <row r="116" spans="1:80">
      <c r="A116" s="293">
        <v>35</v>
      </c>
      <c r="B116" s="294" t="s">
        <v>544</v>
      </c>
      <c r="C116" s="295" t="s">
        <v>545</v>
      </c>
      <c r="D116" s="296" t="s">
        <v>173</v>
      </c>
      <c r="E116" s="297">
        <v>0.7</v>
      </c>
      <c r="F116" s="297">
        <v>0</v>
      </c>
      <c r="G116" s="298">
        <f>E116*F116</f>
        <v>0</v>
      </c>
      <c r="H116" s="299">
        <v>1.67</v>
      </c>
      <c r="I116" s="300">
        <f>E116*H116</f>
        <v>1.1689999999999998</v>
      </c>
      <c r="J116" s="299"/>
      <c r="K116" s="300">
        <f>E116*J116</f>
        <v>0</v>
      </c>
      <c r="O116" s="292">
        <v>2</v>
      </c>
      <c r="AA116" s="261">
        <v>3</v>
      </c>
      <c r="AB116" s="261">
        <v>1</v>
      </c>
      <c r="AC116" s="261">
        <v>10364200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3</v>
      </c>
      <c r="CB116" s="292">
        <v>1</v>
      </c>
    </row>
    <row r="117" spans="1:80">
      <c r="A117" s="301"/>
      <c r="B117" s="308"/>
      <c r="C117" s="309" t="s">
        <v>546</v>
      </c>
      <c r="D117" s="310"/>
      <c r="E117" s="311">
        <v>0.7</v>
      </c>
      <c r="F117" s="312"/>
      <c r="G117" s="313"/>
      <c r="H117" s="314"/>
      <c r="I117" s="306"/>
      <c r="J117" s="315"/>
      <c r="K117" s="306"/>
      <c r="M117" s="307" t="s">
        <v>546</v>
      </c>
      <c r="O117" s="292"/>
    </row>
    <row r="118" spans="1:80">
      <c r="A118" s="316"/>
      <c r="B118" s="317" t="s">
        <v>99</v>
      </c>
      <c r="C118" s="318" t="s">
        <v>290</v>
      </c>
      <c r="D118" s="319"/>
      <c r="E118" s="320"/>
      <c r="F118" s="321"/>
      <c r="G118" s="322">
        <f>SUM(G98:G117)</f>
        <v>0</v>
      </c>
      <c r="H118" s="323"/>
      <c r="I118" s="324">
        <f>SUM(I98:I117)</f>
        <v>1.1767699999999999</v>
      </c>
      <c r="J118" s="323"/>
      <c r="K118" s="324">
        <f>SUM(K98:K117)</f>
        <v>0</v>
      </c>
      <c r="O118" s="292">
        <v>4</v>
      </c>
      <c r="BA118" s="325">
        <f>SUM(BA98:BA117)</f>
        <v>0</v>
      </c>
      <c r="BB118" s="325">
        <f>SUM(BB98:BB117)</f>
        <v>0</v>
      </c>
      <c r="BC118" s="325">
        <f>SUM(BC98:BC117)</f>
        <v>0</v>
      </c>
      <c r="BD118" s="325">
        <f>SUM(BD98:BD117)</f>
        <v>0</v>
      </c>
      <c r="BE118" s="325">
        <f>SUM(BE98:BE117)</f>
        <v>0</v>
      </c>
    </row>
    <row r="119" spans="1:80">
      <c r="A119" s="282" t="s">
        <v>97</v>
      </c>
      <c r="B119" s="283" t="s">
        <v>295</v>
      </c>
      <c r="C119" s="284" t="s">
        <v>296</v>
      </c>
      <c r="D119" s="285"/>
      <c r="E119" s="286"/>
      <c r="F119" s="286"/>
      <c r="G119" s="287"/>
      <c r="H119" s="288"/>
      <c r="I119" s="289"/>
      <c r="J119" s="290"/>
      <c r="K119" s="291"/>
      <c r="O119" s="292">
        <v>1</v>
      </c>
    </row>
    <row r="120" spans="1:80">
      <c r="A120" s="293">
        <v>36</v>
      </c>
      <c r="B120" s="294" t="s">
        <v>298</v>
      </c>
      <c r="C120" s="295" t="s">
        <v>299</v>
      </c>
      <c r="D120" s="296" t="s">
        <v>173</v>
      </c>
      <c r="E120" s="297">
        <v>25.303999999999998</v>
      </c>
      <c r="F120" s="297">
        <v>0</v>
      </c>
      <c r="G120" s="298">
        <f>E120*F120</f>
        <v>0</v>
      </c>
      <c r="H120" s="299">
        <v>0</v>
      </c>
      <c r="I120" s="300">
        <f>E120*H120</f>
        <v>0</v>
      </c>
      <c r="J120" s="299">
        <v>0</v>
      </c>
      <c r="K120" s="300">
        <f>E120*J120</f>
        <v>0</v>
      </c>
      <c r="O120" s="292">
        <v>2</v>
      </c>
      <c r="AA120" s="261">
        <v>1</v>
      </c>
      <c r="AB120" s="261">
        <v>1</v>
      </c>
      <c r="AC120" s="261">
        <v>1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1</v>
      </c>
      <c r="CB120" s="292">
        <v>1</v>
      </c>
    </row>
    <row r="121" spans="1:80">
      <c r="A121" s="316"/>
      <c r="B121" s="317" t="s">
        <v>99</v>
      </c>
      <c r="C121" s="318" t="s">
        <v>297</v>
      </c>
      <c r="D121" s="319"/>
      <c r="E121" s="320"/>
      <c r="F121" s="321"/>
      <c r="G121" s="322">
        <f>SUM(G119:G120)</f>
        <v>0</v>
      </c>
      <c r="H121" s="323"/>
      <c r="I121" s="324">
        <f>SUM(I119:I120)</f>
        <v>0</v>
      </c>
      <c r="J121" s="323"/>
      <c r="K121" s="324">
        <f>SUM(K119:K120)</f>
        <v>0</v>
      </c>
      <c r="O121" s="292">
        <v>4</v>
      </c>
      <c r="BA121" s="325">
        <f>SUM(BA119:BA120)</f>
        <v>0</v>
      </c>
      <c r="BB121" s="325">
        <f>SUM(BB119:BB120)</f>
        <v>0</v>
      </c>
      <c r="BC121" s="325">
        <f>SUM(BC119:BC120)</f>
        <v>0</v>
      </c>
      <c r="BD121" s="325">
        <f>SUM(BD119:BD120)</f>
        <v>0</v>
      </c>
      <c r="BE121" s="325">
        <f>SUM(BE119:BE120)</f>
        <v>0</v>
      </c>
    </row>
    <row r="122" spans="1:80">
      <c r="A122" s="282" t="s">
        <v>97</v>
      </c>
      <c r="B122" s="283" t="s">
        <v>302</v>
      </c>
      <c r="C122" s="284" t="s">
        <v>303</v>
      </c>
      <c r="D122" s="285"/>
      <c r="E122" s="286"/>
      <c r="F122" s="286"/>
      <c r="G122" s="287"/>
      <c r="H122" s="288"/>
      <c r="I122" s="289"/>
      <c r="J122" s="290"/>
      <c r="K122" s="291"/>
      <c r="O122" s="292">
        <v>1</v>
      </c>
    </row>
    <row r="123" spans="1:80" ht="22.5">
      <c r="A123" s="293">
        <v>37</v>
      </c>
      <c r="B123" s="294" t="s">
        <v>305</v>
      </c>
      <c r="C123" s="295" t="s">
        <v>306</v>
      </c>
      <c r="D123" s="296" t="s">
        <v>189</v>
      </c>
      <c r="E123" s="297">
        <v>11.25</v>
      </c>
      <c r="F123" s="297">
        <v>0</v>
      </c>
      <c r="G123" s="298">
        <f>E123*F123</f>
        <v>0</v>
      </c>
      <c r="H123" s="299">
        <v>0</v>
      </c>
      <c r="I123" s="300">
        <f>E123*H123</f>
        <v>0</v>
      </c>
      <c r="J123" s="299">
        <v>0</v>
      </c>
      <c r="K123" s="300">
        <f>E123*J123</f>
        <v>0</v>
      </c>
      <c r="O123" s="292">
        <v>2</v>
      </c>
      <c r="AA123" s="261">
        <v>1</v>
      </c>
      <c r="AB123" s="261">
        <v>1</v>
      </c>
      <c r="AC123" s="261">
        <v>1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1</v>
      </c>
    </row>
    <row r="124" spans="1:80">
      <c r="A124" s="301"/>
      <c r="B124" s="302"/>
      <c r="C124" s="303" t="s">
        <v>307</v>
      </c>
      <c r="D124" s="304"/>
      <c r="E124" s="304"/>
      <c r="F124" s="304"/>
      <c r="G124" s="305"/>
      <c r="I124" s="306"/>
      <c r="K124" s="306"/>
      <c r="L124" s="307" t="s">
        <v>307</v>
      </c>
      <c r="O124" s="292">
        <v>3</v>
      </c>
    </row>
    <row r="125" spans="1:80">
      <c r="A125" s="301"/>
      <c r="B125" s="308"/>
      <c r="C125" s="309" t="s">
        <v>547</v>
      </c>
      <c r="D125" s="310"/>
      <c r="E125" s="311">
        <v>11.25</v>
      </c>
      <c r="F125" s="312"/>
      <c r="G125" s="313"/>
      <c r="H125" s="314"/>
      <c r="I125" s="306"/>
      <c r="J125" s="315"/>
      <c r="K125" s="306"/>
      <c r="M125" s="307" t="s">
        <v>547</v>
      </c>
      <c r="O125" s="292"/>
    </row>
    <row r="126" spans="1:80">
      <c r="A126" s="316"/>
      <c r="B126" s="317" t="s">
        <v>99</v>
      </c>
      <c r="C126" s="318" t="s">
        <v>304</v>
      </c>
      <c r="D126" s="319"/>
      <c r="E126" s="320"/>
      <c r="F126" s="321"/>
      <c r="G126" s="322">
        <f>SUM(G122:G125)</f>
        <v>0</v>
      </c>
      <c r="H126" s="323"/>
      <c r="I126" s="324">
        <f>SUM(I122:I125)</f>
        <v>0</v>
      </c>
      <c r="J126" s="323"/>
      <c r="K126" s="324">
        <f>SUM(K122:K125)</f>
        <v>0</v>
      </c>
      <c r="O126" s="292">
        <v>4</v>
      </c>
      <c r="BA126" s="325">
        <f>SUM(BA122:BA125)</f>
        <v>0</v>
      </c>
      <c r="BB126" s="325">
        <f>SUM(BB122:BB125)</f>
        <v>0</v>
      </c>
      <c r="BC126" s="325">
        <f>SUM(BC122:BC125)</f>
        <v>0</v>
      </c>
      <c r="BD126" s="325">
        <f>SUM(BD122:BD125)</f>
        <v>0</v>
      </c>
      <c r="BE126" s="325">
        <f>SUM(BE122:BE125)</f>
        <v>0</v>
      </c>
    </row>
    <row r="127" spans="1:80">
      <c r="A127" s="282" t="s">
        <v>97</v>
      </c>
      <c r="B127" s="283" t="s">
        <v>308</v>
      </c>
      <c r="C127" s="284" t="s">
        <v>309</v>
      </c>
      <c r="D127" s="285"/>
      <c r="E127" s="286"/>
      <c r="F127" s="286"/>
      <c r="G127" s="287"/>
      <c r="H127" s="288"/>
      <c r="I127" s="289"/>
      <c r="J127" s="290"/>
      <c r="K127" s="291"/>
      <c r="O127" s="292">
        <v>1</v>
      </c>
    </row>
    <row r="128" spans="1:80">
      <c r="A128" s="293">
        <v>38</v>
      </c>
      <c r="B128" s="294" t="s">
        <v>311</v>
      </c>
      <c r="C128" s="295" t="s">
        <v>548</v>
      </c>
      <c r="D128" s="296" t="s">
        <v>173</v>
      </c>
      <c r="E128" s="297">
        <v>1.125</v>
      </c>
      <c r="F128" s="297">
        <v>0</v>
      </c>
      <c r="G128" s="298">
        <f>E128*F128</f>
        <v>0</v>
      </c>
      <c r="H128" s="299">
        <v>2.16</v>
      </c>
      <c r="I128" s="300">
        <f>E128*H128</f>
        <v>2.4300000000000002</v>
      </c>
      <c r="J128" s="299">
        <v>0</v>
      </c>
      <c r="K128" s="300">
        <f>E128*J128</f>
        <v>0</v>
      </c>
      <c r="O128" s="292">
        <v>2</v>
      </c>
      <c r="AA128" s="261">
        <v>1</v>
      </c>
      <c r="AB128" s="261">
        <v>1</v>
      </c>
      <c r="AC128" s="261">
        <v>1</v>
      </c>
      <c r="AZ128" s="261">
        <v>1</v>
      </c>
      <c r="BA128" s="261">
        <f>IF(AZ128=1,G128,0)</f>
        <v>0</v>
      </c>
      <c r="BB128" s="261">
        <f>IF(AZ128=2,G128,0)</f>
        <v>0</v>
      </c>
      <c r="BC128" s="261">
        <f>IF(AZ128=3,G128,0)</f>
        <v>0</v>
      </c>
      <c r="BD128" s="261">
        <f>IF(AZ128=4,G128,0)</f>
        <v>0</v>
      </c>
      <c r="BE128" s="261">
        <f>IF(AZ128=5,G128,0)</f>
        <v>0</v>
      </c>
      <c r="CA128" s="292">
        <v>1</v>
      </c>
      <c r="CB128" s="292">
        <v>1</v>
      </c>
    </row>
    <row r="129" spans="1:80">
      <c r="A129" s="301"/>
      <c r="B129" s="302"/>
      <c r="C129" s="303" t="s">
        <v>313</v>
      </c>
      <c r="D129" s="304"/>
      <c r="E129" s="304"/>
      <c r="F129" s="304"/>
      <c r="G129" s="305"/>
      <c r="I129" s="306"/>
      <c r="K129" s="306"/>
      <c r="L129" s="307" t="s">
        <v>313</v>
      </c>
      <c r="O129" s="292">
        <v>3</v>
      </c>
    </row>
    <row r="130" spans="1:80">
      <c r="A130" s="301"/>
      <c r="B130" s="308"/>
      <c r="C130" s="309" t="s">
        <v>549</v>
      </c>
      <c r="D130" s="310"/>
      <c r="E130" s="311">
        <v>1.125</v>
      </c>
      <c r="F130" s="312"/>
      <c r="G130" s="313"/>
      <c r="H130" s="314"/>
      <c r="I130" s="306"/>
      <c r="J130" s="315"/>
      <c r="K130" s="306"/>
      <c r="M130" s="307" t="s">
        <v>549</v>
      </c>
      <c r="O130" s="292"/>
    </row>
    <row r="131" spans="1:80">
      <c r="A131" s="293">
        <v>39</v>
      </c>
      <c r="B131" s="294" t="s">
        <v>550</v>
      </c>
      <c r="C131" s="295" t="s">
        <v>551</v>
      </c>
      <c r="D131" s="296" t="s">
        <v>173</v>
      </c>
      <c r="E131" s="297">
        <v>1.125</v>
      </c>
      <c r="F131" s="297">
        <v>0</v>
      </c>
      <c r="G131" s="298">
        <f>E131*F131</f>
        <v>0</v>
      </c>
      <c r="H131" s="299">
        <v>2.5249999999999999</v>
      </c>
      <c r="I131" s="300">
        <f>E131*H131</f>
        <v>2.8406249999999997</v>
      </c>
      <c r="J131" s="299">
        <v>0</v>
      </c>
      <c r="K131" s="300">
        <f>E131*J131</f>
        <v>0</v>
      </c>
      <c r="O131" s="292">
        <v>2</v>
      </c>
      <c r="AA131" s="261">
        <v>1</v>
      </c>
      <c r="AB131" s="261">
        <v>1</v>
      </c>
      <c r="AC131" s="261">
        <v>1</v>
      </c>
      <c r="AZ131" s="261">
        <v>1</v>
      </c>
      <c r="BA131" s="261">
        <f>IF(AZ131=1,G131,0)</f>
        <v>0</v>
      </c>
      <c r="BB131" s="261">
        <f>IF(AZ131=2,G131,0)</f>
        <v>0</v>
      </c>
      <c r="BC131" s="261">
        <f>IF(AZ131=3,G131,0)</f>
        <v>0</v>
      </c>
      <c r="BD131" s="261">
        <f>IF(AZ131=4,G131,0)</f>
        <v>0</v>
      </c>
      <c r="BE131" s="261">
        <f>IF(AZ131=5,G131,0)</f>
        <v>0</v>
      </c>
      <c r="CA131" s="292">
        <v>1</v>
      </c>
      <c r="CB131" s="292">
        <v>1</v>
      </c>
    </row>
    <row r="132" spans="1:80">
      <c r="A132" s="301"/>
      <c r="B132" s="308"/>
      <c r="C132" s="309" t="s">
        <v>552</v>
      </c>
      <c r="D132" s="310"/>
      <c r="E132" s="311">
        <v>1.125</v>
      </c>
      <c r="F132" s="312"/>
      <c r="G132" s="313"/>
      <c r="H132" s="314"/>
      <c r="I132" s="306"/>
      <c r="J132" s="315"/>
      <c r="K132" s="306"/>
      <c r="M132" s="307" t="s">
        <v>552</v>
      </c>
      <c r="O132" s="292"/>
    </row>
    <row r="133" spans="1:80">
      <c r="A133" s="293">
        <v>40</v>
      </c>
      <c r="B133" s="294" t="s">
        <v>315</v>
      </c>
      <c r="C133" s="295" t="s">
        <v>316</v>
      </c>
      <c r="D133" s="296" t="s">
        <v>173</v>
      </c>
      <c r="E133" s="297">
        <v>1.1362000000000001</v>
      </c>
      <c r="F133" s="297">
        <v>0</v>
      </c>
      <c r="G133" s="298">
        <f>E133*F133</f>
        <v>0</v>
      </c>
      <c r="H133" s="299">
        <v>2.5249999999999999</v>
      </c>
      <c r="I133" s="300">
        <f>E133*H133</f>
        <v>2.8689050000000003</v>
      </c>
      <c r="J133" s="299">
        <v>0</v>
      </c>
      <c r="K133" s="300">
        <f>E133*J133</f>
        <v>0</v>
      </c>
      <c r="O133" s="292">
        <v>2</v>
      </c>
      <c r="AA133" s="261">
        <v>1</v>
      </c>
      <c r="AB133" s="261">
        <v>1</v>
      </c>
      <c r="AC133" s="261">
        <v>1</v>
      </c>
      <c r="AZ133" s="261">
        <v>1</v>
      </c>
      <c r="BA133" s="261">
        <f>IF(AZ133=1,G133,0)</f>
        <v>0</v>
      </c>
      <c r="BB133" s="261">
        <f>IF(AZ133=2,G133,0)</f>
        <v>0</v>
      </c>
      <c r="BC133" s="261">
        <f>IF(AZ133=3,G133,0)</f>
        <v>0</v>
      </c>
      <c r="BD133" s="261">
        <f>IF(AZ133=4,G133,0)</f>
        <v>0</v>
      </c>
      <c r="BE133" s="261">
        <f>IF(AZ133=5,G133,0)</f>
        <v>0</v>
      </c>
      <c r="CA133" s="292">
        <v>1</v>
      </c>
      <c r="CB133" s="292">
        <v>1</v>
      </c>
    </row>
    <row r="134" spans="1:80">
      <c r="A134" s="301"/>
      <c r="B134" s="302"/>
      <c r="C134" s="303" t="s">
        <v>317</v>
      </c>
      <c r="D134" s="304"/>
      <c r="E134" s="304"/>
      <c r="F134" s="304"/>
      <c r="G134" s="305"/>
      <c r="I134" s="306"/>
      <c r="K134" s="306"/>
      <c r="L134" s="307" t="s">
        <v>317</v>
      </c>
      <c r="O134" s="292">
        <v>3</v>
      </c>
    </row>
    <row r="135" spans="1:80">
      <c r="A135" s="301"/>
      <c r="B135" s="308"/>
      <c r="C135" s="309" t="s">
        <v>553</v>
      </c>
      <c r="D135" s="310"/>
      <c r="E135" s="311">
        <v>1.1362000000000001</v>
      </c>
      <c r="F135" s="312"/>
      <c r="G135" s="313"/>
      <c r="H135" s="314"/>
      <c r="I135" s="306"/>
      <c r="J135" s="315"/>
      <c r="K135" s="306"/>
      <c r="M135" s="307" t="s">
        <v>553</v>
      </c>
      <c r="O135" s="292"/>
    </row>
    <row r="136" spans="1:80">
      <c r="A136" s="293">
        <v>41</v>
      </c>
      <c r="B136" s="294" t="s">
        <v>554</v>
      </c>
      <c r="C136" s="295" t="s">
        <v>555</v>
      </c>
      <c r="D136" s="296" t="s">
        <v>282</v>
      </c>
      <c r="E136" s="297">
        <v>7.7000000000000002E-3</v>
      </c>
      <c r="F136" s="297">
        <v>0</v>
      </c>
      <c r="G136" s="298">
        <f>E136*F136</f>
        <v>0</v>
      </c>
      <c r="H136" s="299">
        <v>1.0217400000000001</v>
      </c>
      <c r="I136" s="300">
        <f>E136*H136</f>
        <v>7.8673980000000011E-3</v>
      </c>
      <c r="J136" s="299">
        <v>0</v>
      </c>
      <c r="K136" s="300">
        <f>E136*J136</f>
        <v>0</v>
      </c>
      <c r="O136" s="292">
        <v>2</v>
      </c>
      <c r="AA136" s="261">
        <v>1</v>
      </c>
      <c r="AB136" s="261">
        <v>1</v>
      </c>
      <c r="AC136" s="261">
        <v>1</v>
      </c>
      <c r="AZ136" s="261">
        <v>1</v>
      </c>
      <c r="BA136" s="261">
        <f>IF(AZ136=1,G136,0)</f>
        <v>0</v>
      </c>
      <c r="BB136" s="261">
        <f>IF(AZ136=2,G136,0)</f>
        <v>0</v>
      </c>
      <c r="BC136" s="261">
        <f>IF(AZ136=3,G136,0)</f>
        <v>0</v>
      </c>
      <c r="BD136" s="261">
        <f>IF(AZ136=4,G136,0)</f>
        <v>0</v>
      </c>
      <c r="BE136" s="261">
        <f>IF(AZ136=5,G136,0)</f>
        <v>0</v>
      </c>
      <c r="CA136" s="292">
        <v>1</v>
      </c>
      <c r="CB136" s="292">
        <v>1</v>
      </c>
    </row>
    <row r="137" spans="1:80">
      <c r="A137" s="301"/>
      <c r="B137" s="302"/>
      <c r="C137" s="303"/>
      <c r="D137" s="304"/>
      <c r="E137" s="304"/>
      <c r="F137" s="304"/>
      <c r="G137" s="305"/>
      <c r="I137" s="306"/>
      <c r="K137" s="306"/>
      <c r="L137" s="307"/>
      <c r="O137" s="292">
        <v>3</v>
      </c>
    </row>
    <row r="138" spans="1:80">
      <c r="A138" s="301"/>
      <c r="B138" s="308"/>
      <c r="C138" s="309" t="s">
        <v>556</v>
      </c>
      <c r="D138" s="310"/>
      <c r="E138" s="311">
        <v>7.7000000000000002E-3</v>
      </c>
      <c r="F138" s="312"/>
      <c r="G138" s="313"/>
      <c r="H138" s="314"/>
      <c r="I138" s="306"/>
      <c r="J138" s="315"/>
      <c r="K138" s="306"/>
      <c r="M138" s="307" t="s">
        <v>556</v>
      </c>
      <c r="O138" s="292"/>
    </row>
    <row r="139" spans="1:80">
      <c r="A139" s="293">
        <v>42</v>
      </c>
      <c r="B139" s="294" t="s">
        <v>557</v>
      </c>
      <c r="C139" s="295" t="s">
        <v>558</v>
      </c>
      <c r="D139" s="296" t="s">
        <v>173</v>
      </c>
      <c r="E139" s="297">
        <v>2.25</v>
      </c>
      <c r="F139" s="297">
        <v>0</v>
      </c>
      <c r="G139" s="298">
        <f>E139*F139</f>
        <v>0</v>
      </c>
      <c r="H139" s="299">
        <v>2.52766</v>
      </c>
      <c r="I139" s="300">
        <f>E139*H139</f>
        <v>5.6872350000000003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1</v>
      </c>
      <c r="AC139" s="261">
        <v>1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1</v>
      </c>
    </row>
    <row r="140" spans="1:80">
      <c r="A140" s="301"/>
      <c r="B140" s="308"/>
      <c r="C140" s="309" t="s">
        <v>497</v>
      </c>
      <c r="D140" s="310"/>
      <c r="E140" s="311">
        <v>2.25</v>
      </c>
      <c r="F140" s="312"/>
      <c r="G140" s="313"/>
      <c r="H140" s="314"/>
      <c r="I140" s="306"/>
      <c r="J140" s="315"/>
      <c r="K140" s="306"/>
      <c r="M140" s="307" t="s">
        <v>497</v>
      </c>
      <c r="O140" s="292"/>
    </row>
    <row r="141" spans="1:80">
      <c r="A141" s="316"/>
      <c r="B141" s="317" t="s">
        <v>99</v>
      </c>
      <c r="C141" s="318" t="s">
        <v>310</v>
      </c>
      <c r="D141" s="319"/>
      <c r="E141" s="320"/>
      <c r="F141" s="321"/>
      <c r="G141" s="322">
        <f>SUM(G127:G140)</f>
        <v>0</v>
      </c>
      <c r="H141" s="323"/>
      <c r="I141" s="324">
        <f>SUM(I127:I140)</f>
        <v>13.834632398</v>
      </c>
      <c r="J141" s="323"/>
      <c r="K141" s="324">
        <f>SUM(K127:K140)</f>
        <v>0</v>
      </c>
      <c r="O141" s="292">
        <v>4</v>
      </c>
      <c r="BA141" s="325">
        <f>SUM(BA127:BA140)</f>
        <v>0</v>
      </c>
      <c r="BB141" s="325">
        <f>SUM(BB127:BB140)</f>
        <v>0</v>
      </c>
      <c r="BC141" s="325">
        <f>SUM(BC127:BC140)</f>
        <v>0</v>
      </c>
      <c r="BD141" s="325">
        <f>SUM(BD127:BD140)</f>
        <v>0</v>
      </c>
      <c r="BE141" s="325">
        <f>SUM(BE127:BE140)</f>
        <v>0</v>
      </c>
    </row>
    <row r="142" spans="1:80">
      <c r="A142" s="282" t="s">
        <v>97</v>
      </c>
      <c r="B142" s="283" t="s">
        <v>326</v>
      </c>
      <c r="C142" s="284" t="s">
        <v>327</v>
      </c>
      <c r="D142" s="285"/>
      <c r="E142" s="286"/>
      <c r="F142" s="286"/>
      <c r="G142" s="287"/>
      <c r="H142" s="288"/>
      <c r="I142" s="289"/>
      <c r="J142" s="290"/>
      <c r="K142" s="291"/>
      <c r="O142" s="292">
        <v>1</v>
      </c>
    </row>
    <row r="143" spans="1:80">
      <c r="A143" s="293">
        <v>43</v>
      </c>
      <c r="B143" s="294" t="s">
        <v>329</v>
      </c>
      <c r="C143" s="295" t="s">
        <v>330</v>
      </c>
      <c r="D143" s="296" t="s">
        <v>203</v>
      </c>
      <c r="E143" s="297">
        <v>7.7</v>
      </c>
      <c r="F143" s="297">
        <v>0</v>
      </c>
      <c r="G143" s="298">
        <f>E143*F143</f>
        <v>0</v>
      </c>
      <c r="H143" s="299">
        <v>1.17E-3</v>
      </c>
      <c r="I143" s="300">
        <f>E143*H143</f>
        <v>9.0089999999999996E-3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2"/>
      <c r="C144" s="303" t="s">
        <v>559</v>
      </c>
      <c r="D144" s="304"/>
      <c r="E144" s="304"/>
      <c r="F144" s="304"/>
      <c r="G144" s="305"/>
      <c r="I144" s="306"/>
      <c r="K144" s="306"/>
      <c r="L144" s="307" t="s">
        <v>559</v>
      </c>
      <c r="O144" s="292">
        <v>3</v>
      </c>
    </row>
    <row r="145" spans="1:80">
      <c r="A145" s="301"/>
      <c r="B145" s="308"/>
      <c r="C145" s="309" t="s">
        <v>560</v>
      </c>
      <c r="D145" s="310"/>
      <c r="E145" s="311">
        <v>7.7</v>
      </c>
      <c r="F145" s="312"/>
      <c r="G145" s="313"/>
      <c r="H145" s="314"/>
      <c r="I145" s="306"/>
      <c r="J145" s="315"/>
      <c r="K145" s="306"/>
      <c r="M145" s="307" t="s">
        <v>560</v>
      </c>
      <c r="O145" s="292"/>
    </row>
    <row r="146" spans="1:80">
      <c r="A146" s="316"/>
      <c r="B146" s="317" t="s">
        <v>99</v>
      </c>
      <c r="C146" s="318" t="s">
        <v>328</v>
      </c>
      <c r="D146" s="319"/>
      <c r="E146" s="320"/>
      <c r="F146" s="321"/>
      <c r="G146" s="322">
        <f>SUM(G142:G145)</f>
        <v>0</v>
      </c>
      <c r="H146" s="323"/>
      <c r="I146" s="324">
        <f>SUM(I142:I145)</f>
        <v>9.0089999999999996E-3</v>
      </c>
      <c r="J146" s="323"/>
      <c r="K146" s="324">
        <f>SUM(K142:K145)</f>
        <v>0</v>
      </c>
      <c r="O146" s="292">
        <v>4</v>
      </c>
      <c r="BA146" s="325">
        <f>SUM(BA142:BA145)</f>
        <v>0</v>
      </c>
      <c r="BB146" s="325">
        <f>SUM(BB142:BB145)</f>
        <v>0</v>
      </c>
      <c r="BC146" s="325">
        <f>SUM(BC142:BC145)</f>
        <v>0</v>
      </c>
      <c r="BD146" s="325">
        <f>SUM(BD142:BD145)</f>
        <v>0</v>
      </c>
      <c r="BE146" s="325">
        <f>SUM(BE142:BE145)</f>
        <v>0</v>
      </c>
    </row>
    <row r="147" spans="1:80">
      <c r="A147" s="282" t="s">
        <v>97</v>
      </c>
      <c r="B147" s="283" t="s">
        <v>561</v>
      </c>
      <c r="C147" s="284" t="s">
        <v>562</v>
      </c>
      <c r="D147" s="285"/>
      <c r="E147" s="286"/>
      <c r="F147" s="286"/>
      <c r="G147" s="287"/>
      <c r="H147" s="288"/>
      <c r="I147" s="289"/>
      <c r="J147" s="290"/>
      <c r="K147" s="291"/>
      <c r="O147" s="292">
        <v>1</v>
      </c>
    </row>
    <row r="148" spans="1:80">
      <c r="A148" s="293">
        <v>44</v>
      </c>
      <c r="B148" s="294" t="s">
        <v>564</v>
      </c>
      <c r="C148" s="295" t="s">
        <v>565</v>
      </c>
      <c r="D148" s="296" t="s">
        <v>173</v>
      </c>
      <c r="E148" s="297">
        <v>0.56000000000000005</v>
      </c>
      <c r="F148" s="297">
        <v>0</v>
      </c>
      <c r="G148" s="298">
        <f>E148*F148</f>
        <v>0</v>
      </c>
      <c r="H148" s="299">
        <v>1.8907700000000001</v>
      </c>
      <c r="I148" s="300">
        <f>E148*H148</f>
        <v>1.0588312000000002</v>
      </c>
      <c r="J148" s="299">
        <v>0</v>
      </c>
      <c r="K148" s="300">
        <f>E148*J148</f>
        <v>0</v>
      </c>
      <c r="O148" s="292">
        <v>2</v>
      </c>
      <c r="AA148" s="261">
        <v>1</v>
      </c>
      <c r="AB148" s="261">
        <v>1</v>
      </c>
      <c r="AC148" s="261">
        <v>1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1</v>
      </c>
      <c r="CB148" s="292">
        <v>1</v>
      </c>
    </row>
    <row r="149" spans="1:80">
      <c r="A149" s="301"/>
      <c r="B149" s="308"/>
      <c r="C149" s="309" t="s">
        <v>566</v>
      </c>
      <c r="D149" s="310"/>
      <c r="E149" s="311">
        <v>0.56000000000000005</v>
      </c>
      <c r="F149" s="312"/>
      <c r="G149" s="313"/>
      <c r="H149" s="314"/>
      <c r="I149" s="306"/>
      <c r="J149" s="315"/>
      <c r="K149" s="306"/>
      <c r="M149" s="307" t="s">
        <v>566</v>
      </c>
      <c r="O149" s="292"/>
    </row>
    <row r="150" spans="1:80">
      <c r="A150" s="316"/>
      <c r="B150" s="317" t="s">
        <v>99</v>
      </c>
      <c r="C150" s="318" t="s">
        <v>563</v>
      </c>
      <c r="D150" s="319"/>
      <c r="E150" s="320"/>
      <c r="F150" s="321"/>
      <c r="G150" s="322">
        <f>SUM(G147:G149)</f>
        <v>0</v>
      </c>
      <c r="H150" s="323"/>
      <c r="I150" s="324">
        <f>SUM(I147:I149)</f>
        <v>1.0588312000000002</v>
      </c>
      <c r="J150" s="323"/>
      <c r="K150" s="324">
        <f>SUM(K147:K149)</f>
        <v>0</v>
      </c>
      <c r="O150" s="292">
        <v>4</v>
      </c>
      <c r="BA150" s="325">
        <f>SUM(BA147:BA149)</f>
        <v>0</v>
      </c>
      <c r="BB150" s="325">
        <f>SUM(BB147:BB149)</f>
        <v>0</v>
      </c>
      <c r="BC150" s="325">
        <f>SUM(BC147:BC149)</f>
        <v>0</v>
      </c>
      <c r="BD150" s="325">
        <f>SUM(BD147:BD149)</f>
        <v>0</v>
      </c>
      <c r="BE150" s="325">
        <f>SUM(BE147:BE149)</f>
        <v>0</v>
      </c>
    </row>
    <row r="151" spans="1:80">
      <c r="A151" s="282" t="s">
        <v>97</v>
      </c>
      <c r="B151" s="283" t="s">
        <v>333</v>
      </c>
      <c r="C151" s="284" t="s">
        <v>334</v>
      </c>
      <c r="D151" s="285"/>
      <c r="E151" s="286"/>
      <c r="F151" s="286"/>
      <c r="G151" s="287"/>
      <c r="H151" s="288"/>
      <c r="I151" s="289"/>
      <c r="J151" s="290"/>
      <c r="K151" s="291"/>
      <c r="O151" s="292">
        <v>1</v>
      </c>
    </row>
    <row r="152" spans="1:80">
      <c r="A152" s="293">
        <v>45</v>
      </c>
      <c r="B152" s="294" t="s">
        <v>567</v>
      </c>
      <c r="C152" s="295" t="s">
        <v>568</v>
      </c>
      <c r="D152" s="296" t="s">
        <v>189</v>
      </c>
      <c r="E152" s="297">
        <v>2</v>
      </c>
      <c r="F152" s="297">
        <v>0</v>
      </c>
      <c r="G152" s="298">
        <f>E152*F152</f>
        <v>0</v>
      </c>
      <c r="H152" s="299">
        <v>0.441</v>
      </c>
      <c r="I152" s="300">
        <f>E152*H152</f>
        <v>0.88200000000000001</v>
      </c>
      <c r="J152" s="299">
        <v>0</v>
      </c>
      <c r="K152" s="300">
        <f>E152*J152</f>
        <v>0</v>
      </c>
      <c r="O152" s="292">
        <v>2</v>
      </c>
      <c r="AA152" s="261">
        <v>1</v>
      </c>
      <c r="AB152" s="261">
        <v>1</v>
      </c>
      <c r="AC152" s="261">
        <v>1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1</v>
      </c>
      <c r="CB152" s="292">
        <v>1</v>
      </c>
    </row>
    <row r="153" spans="1:80">
      <c r="A153" s="301"/>
      <c r="B153" s="302"/>
      <c r="C153" s="303" t="s">
        <v>569</v>
      </c>
      <c r="D153" s="304"/>
      <c r="E153" s="304"/>
      <c r="F153" s="304"/>
      <c r="G153" s="305"/>
      <c r="I153" s="306"/>
      <c r="K153" s="306"/>
      <c r="L153" s="307" t="s">
        <v>569</v>
      </c>
      <c r="O153" s="292">
        <v>3</v>
      </c>
    </row>
    <row r="154" spans="1:80">
      <c r="A154" s="293">
        <v>46</v>
      </c>
      <c r="B154" s="294" t="s">
        <v>570</v>
      </c>
      <c r="C154" s="295" t="s">
        <v>571</v>
      </c>
      <c r="D154" s="296" t="s">
        <v>189</v>
      </c>
      <c r="E154" s="297">
        <v>8.0175000000000001</v>
      </c>
      <c r="F154" s="297">
        <v>0</v>
      </c>
      <c r="G154" s="298">
        <f>E154*F154</f>
        <v>0</v>
      </c>
      <c r="H154" s="299">
        <v>0.60104000000000002</v>
      </c>
      <c r="I154" s="300">
        <f>E154*H154</f>
        <v>4.8188382000000001</v>
      </c>
      <c r="J154" s="299">
        <v>0</v>
      </c>
      <c r="K154" s="300">
        <f>E154*J154</f>
        <v>0</v>
      </c>
      <c r="O154" s="292">
        <v>2</v>
      </c>
      <c r="AA154" s="261">
        <v>1</v>
      </c>
      <c r="AB154" s="261">
        <v>1</v>
      </c>
      <c r="AC154" s="261">
        <v>1</v>
      </c>
      <c r="AZ154" s="261">
        <v>1</v>
      </c>
      <c r="BA154" s="261">
        <f>IF(AZ154=1,G154,0)</f>
        <v>0</v>
      </c>
      <c r="BB154" s="261">
        <f>IF(AZ154=2,G154,0)</f>
        <v>0</v>
      </c>
      <c r="BC154" s="261">
        <f>IF(AZ154=3,G154,0)</f>
        <v>0</v>
      </c>
      <c r="BD154" s="261">
        <f>IF(AZ154=4,G154,0)</f>
        <v>0</v>
      </c>
      <c r="BE154" s="261">
        <f>IF(AZ154=5,G154,0)</f>
        <v>0</v>
      </c>
      <c r="CA154" s="292">
        <v>1</v>
      </c>
      <c r="CB154" s="292">
        <v>1</v>
      </c>
    </row>
    <row r="155" spans="1:80">
      <c r="A155" s="301"/>
      <c r="B155" s="302"/>
      <c r="C155" s="303" t="s">
        <v>572</v>
      </c>
      <c r="D155" s="304"/>
      <c r="E155" s="304"/>
      <c r="F155" s="304"/>
      <c r="G155" s="305"/>
      <c r="I155" s="306"/>
      <c r="K155" s="306"/>
      <c r="L155" s="307" t="s">
        <v>572</v>
      </c>
      <c r="O155" s="292">
        <v>3</v>
      </c>
    </row>
    <row r="156" spans="1:80">
      <c r="A156" s="301"/>
      <c r="B156" s="308"/>
      <c r="C156" s="309" t="s">
        <v>573</v>
      </c>
      <c r="D156" s="310"/>
      <c r="E156" s="311">
        <v>11.55</v>
      </c>
      <c r="F156" s="312"/>
      <c r="G156" s="313"/>
      <c r="H156" s="314"/>
      <c r="I156" s="306"/>
      <c r="J156" s="315"/>
      <c r="K156" s="306"/>
      <c r="M156" s="307" t="s">
        <v>573</v>
      </c>
      <c r="O156" s="292"/>
    </row>
    <row r="157" spans="1:80">
      <c r="A157" s="301"/>
      <c r="B157" s="308"/>
      <c r="C157" s="309" t="s">
        <v>574</v>
      </c>
      <c r="D157" s="310"/>
      <c r="E157" s="311">
        <v>-3.5325000000000002</v>
      </c>
      <c r="F157" s="312"/>
      <c r="G157" s="313"/>
      <c r="H157" s="314"/>
      <c r="I157" s="306"/>
      <c r="J157" s="315"/>
      <c r="K157" s="306"/>
      <c r="M157" s="307" t="s">
        <v>574</v>
      </c>
      <c r="O157" s="292"/>
    </row>
    <row r="158" spans="1:80">
      <c r="A158" s="293">
        <v>47</v>
      </c>
      <c r="B158" s="294" t="s">
        <v>575</v>
      </c>
      <c r="C158" s="295" t="s">
        <v>576</v>
      </c>
      <c r="D158" s="296" t="s">
        <v>189</v>
      </c>
      <c r="E158" s="297">
        <v>2</v>
      </c>
      <c r="F158" s="297">
        <v>0</v>
      </c>
      <c r="G158" s="298">
        <f>E158*F158</f>
        <v>0</v>
      </c>
      <c r="H158" s="299">
        <v>0.18462999999999999</v>
      </c>
      <c r="I158" s="300">
        <f>E158*H158</f>
        <v>0.36925999999999998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1</v>
      </c>
      <c r="AC158" s="261">
        <v>1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1</v>
      </c>
    </row>
    <row r="159" spans="1:80">
      <c r="A159" s="301"/>
      <c r="B159" s="302"/>
      <c r="C159" s="303" t="s">
        <v>577</v>
      </c>
      <c r="D159" s="304"/>
      <c r="E159" s="304"/>
      <c r="F159" s="304"/>
      <c r="G159" s="305"/>
      <c r="I159" s="306"/>
      <c r="K159" s="306"/>
      <c r="L159" s="307" t="s">
        <v>577</v>
      </c>
      <c r="O159" s="292">
        <v>3</v>
      </c>
    </row>
    <row r="160" spans="1:80">
      <c r="A160" s="316"/>
      <c r="B160" s="317" t="s">
        <v>99</v>
      </c>
      <c r="C160" s="318" t="s">
        <v>335</v>
      </c>
      <c r="D160" s="319"/>
      <c r="E160" s="320"/>
      <c r="F160" s="321"/>
      <c r="G160" s="322">
        <f>SUM(G151:G159)</f>
        <v>0</v>
      </c>
      <c r="H160" s="323"/>
      <c r="I160" s="324">
        <f>SUM(I151:I159)</f>
        <v>6.0700981999999994</v>
      </c>
      <c r="J160" s="323"/>
      <c r="K160" s="324">
        <f>SUM(K151:K159)</f>
        <v>0</v>
      </c>
      <c r="O160" s="292">
        <v>4</v>
      </c>
      <c r="BA160" s="325">
        <f>SUM(BA151:BA159)</f>
        <v>0</v>
      </c>
      <c r="BB160" s="325">
        <f>SUM(BB151:BB159)</f>
        <v>0</v>
      </c>
      <c r="BC160" s="325">
        <f>SUM(BC151:BC159)</f>
        <v>0</v>
      </c>
      <c r="BD160" s="325">
        <f>SUM(BD151:BD159)</f>
        <v>0</v>
      </c>
      <c r="BE160" s="325">
        <f>SUM(BE151:BE159)</f>
        <v>0</v>
      </c>
    </row>
    <row r="161" spans="1:80">
      <c r="A161" s="282" t="s">
        <v>97</v>
      </c>
      <c r="B161" s="283" t="s">
        <v>578</v>
      </c>
      <c r="C161" s="284" t="s">
        <v>579</v>
      </c>
      <c r="D161" s="285"/>
      <c r="E161" s="286"/>
      <c r="F161" s="286"/>
      <c r="G161" s="287"/>
      <c r="H161" s="288"/>
      <c r="I161" s="289"/>
      <c r="J161" s="290"/>
      <c r="K161" s="291"/>
      <c r="O161" s="292">
        <v>1</v>
      </c>
    </row>
    <row r="162" spans="1:80">
      <c r="A162" s="293">
        <v>48</v>
      </c>
      <c r="B162" s="294" t="s">
        <v>581</v>
      </c>
      <c r="C162" s="295" t="s">
        <v>582</v>
      </c>
      <c r="D162" s="296" t="s">
        <v>189</v>
      </c>
      <c r="E162" s="297">
        <v>2</v>
      </c>
      <c r="F162" s="297">
        <v>0</v>
      </c>
      <c r="G162" s="298">
        <f>E162*F162</f>
        <v>0</v>
      </c>
      <c r="H162" s="299">
        <v>6.0099999999999997E-3</v>
      </c>
      <c r="I162" s="300">
        <f>E162*H162</f>
        <v>1.2019999999999999E-2</v>
      </c>
      <c r="J162" s="299">
        <v>0</v>
      </c>
      <c r="K162" s="300">
        <f>E162*J162</f>
        <v>0</v>
      </c>
      <c r="O162" s="292">
        <v>2</v>
      </c>
      <c r="AA162" s="261">
        <v>1</v>
      </c>
      <c r="AB162" s="261">
        <v>1</v>
      </c>
      <c r="AC162" s="261">
        <v>1</v>
      </c>
      <c r="AZ162" s="261">
        <v>1</v>
      </c>
      <c r="BA162" s="261">
        <f>IF(AZ162=1,G162,0)</f>
        <v>0</v>
      </c>
      <c r="BB162" s="261">
        <f>IF(AZ162=2,G162,0)</f>
        <v>0</v>
      </c>
      <c r="BC162" s="261">
        <f>IF(AZ162=3,G162,0)</f>
        <v>0</v>
      </c>
      <c r="BD162" s="261">
        <f>IF(AZ162=4,G162,0)</f>
        <v>0</v>
      </c>
      <c r="BE162" s="261">
        <f>IF(AZ162=5,G162,0)</f>
        <v>0</v>
      </c>
      <c r="CA162" s="292">
        <v>1</v>
      </c>
      <c r="CB162" s="292">
        <v>1</v>
      </c>
    </row>
    <row r="163" spans="1:80">
      <c r="A163" s="293">
        <v>49</v>
      </c>
      <c r="B163" s="294" t="s">
        <v>583</v>
      </c>
      <c r="C163" s="295" t="s">
        <v>584</v>
      </c>
      <c r="D163" s="296" t="s">
        <v>189</v>
      </c>
      <c r="E163" s="297">
        <v>2</v>
      </c>
      <c r="F163" s="297">
        <v>0</v>
      </c>
      <c r="G163" s="298">
        <f>E163*F163</f>
        <v>0</v>
      </c>
      <c r="H163" s="299">
        <v>6.0999999999999997E-4</v>
      </c>
      <c r="I163" s="300">
        <f>E163*H163</f>
        <v>1.2199999999999999E-3</v>
      </c>
      <c r="J163" s="299">
        <v>0</v>
      </c>
      <c r="K163" s="300">
        <f>E163*J163</f>
        <v>0</v>
      </c>
      <c r="O163" s="292">
        <v>2</v>
      </c>
      <c r="AA163" s="261">
        <v>1</v>
      </c>
      <c r="AB163" s="261">
        <v>0</v>
      </c>
      <c r="AC163" s="261">
        <v>0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1</v>
      </c>
      <c r="CB163" s="292">
        <v>0</v>
      </c>
    </row>
    <row r="164" spans="1:80">
      <c r="A164" s="293">
        <v>50</v>
      </c>
      <c r="B164" s="294" t="s">
        <v>585</v>
      </c>
      <c r="C164" s="295" t="s">
        <v>586</v>
      </c>
      <c r="D164" s="296" t="s">
        <v>189</v>
      </c>
      <c r="E164" s="297">
        <v>2</v>
      </c>
      <c r="F164" s="297">
        <v>0</v>
      </c>
      <c r="G164" s="298">
        <f>E164*F164</f>
        <v>0</v>
      </c>
      <c r="H164" s="299">
        <v>0.12966</v>
      </c>
      <c r="I164" s="300">
        <f>E164*H164</f>
        <v>0.25931999999999999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301"/>
      <c r="B165" s="302"/>
      <c r="C165" s="303" t="s">
        <v>389</v>
      </c>
      <c r="D165" s="304"/>
      <c r="E165" s="304"/>
      <c r="F165" s="304"/>
      <c r="G165" s="305"/>
      <c r="I165" s="306"/>
      <c r="K165" s="306"/>
      <c r="L165" s="307" t="s">
        <v>389</v>
      </c>
      <c r="O165" s="292">
        <v>3</v>
      </c>
    </row>
    <row r="166" spans="1:80">
      <c r="A166" s="316"/>
      <c r="B166" s="317" t="s">
        <v>99</v>
      </c>
      <c r="C166" s="318" t="s">
        <v>580</v>
      </c>
      <c r="D166" s="319"/>
      <c r="E166" s="320"/>
      <c r="F166" s="321"/>
      <c r="G166" s="322">
        <f>SUM(G161:G165)</f>
        <v>0</v>
      </c>
      <c r="H166" s="323"/>
      <c r="I166" s="324">
        <f>SUM(I161:I165)</f>
        <v>0.27255999999999997</v>
      </c>
      <c r="J166" s="323"/>
      <c r="K166" s="324">
        <f>SUM(K161:K165)</f>
        <v>0</v>
      </c>
      <c r="O166" s="292">
        <v>4</v>
      </c>
      <c r="BA166" s="325">
        <f>SUM(BA161:BA165)</f>
        <v>0</v>
      </c>
      <c r="BB166" s="325">
        <f>SUM(BB161:BB165)</f>
        <v>0</v>
      </c>
      <c r="BC166" s="325">
        <f>SUM(BC161:BC165)</f>
        <v>0</v>
      </c>
      <c r="BD166" s="325">
        <f>SUM(BD161:BD165)</f>
        <v>0</v>
      </c>
      <c r="BE166" s="325">
        <f>SUM(BE161:BE165)</f>
        <v>0</v>
      </c>
    </row>
    <row r="167" spans="1:80">
      <c r="A167" s="282" t="s">
        <v>97</v>
      </c>
      <c r="B167" s="283" t="s">
        <v>341</v>
      </c>
      <c r="C167" s="284" t="s">
        <v>342</v>
      </c>
      <c r="D167" s="285"/>
      <c r="E167" s="286"/>
      <c r="F167" s="286"/>
      <c r="G167" s="287"/>
      <c r="H167" s="288"/>
      <c r="I167" s="289"/>
      <c r="J167" s="290"/>
      <c r="K167" s="291"/>
      <c r="O167" s="292">
        <v>1</v>
      </c>
    </row>
    <row r="168" spans="1:80">
      <c r="A168" s="293">
        <v>51</v>
      </c>
      <c r="B168" s="294" t="s">
        <v>587</v>
      </c>
      <c r="C168" s="295" t="s">
        <v>588</v>
      </c>
      <c r="D168" s="296" t="s">
        <v>189</v>
      </c>
      <c r="E168" s="297">
        <v>8.0175000000000001</v>
      </c>
      <c r="F168" s="297">
        <v>0</v>
      </c>
      <c r="G168" s="298">
        <f>E168*F168</f>
        <v>0</v>
      </c>
      <c r="H168" s="299">
        <v>7.3899999999999993E-2</v>
      </c>
      <c r="I168" s="300">
        <f>E168*H168</f>
        <v>0.59249324999999997</v>
      </c>
      <c r="J168" s="299">
        <v>0</v>
      </c>
      <c r="K168" s="300">
        <f>E168*J168</f>
        <v>0</v>
      </c>
      <c r="O168" s="292">
        <v>2</v>
      </c>
      <c r="AA168" s="261">
        <v>1</v>
      </c>
      <c r="AB168" s="261">
        <v>1</v>
      </c>
      <c r="AC168" s="261">
        <v>1</v>
      </c>
      <c r="AZ168" s="261">
        <v>1</v>
      </c>
      <c r="BA168" s="261">
        <f>IF(AZ168=1,G168,0)</f>
        <v>0</v>
      </c>
      <c r="BB168" s="261">
        <f>IF(AZ168=2,G168,0)</f>
        <v>0</v>
      </c>
      <c r="BC168" s="261">
        <f>IF(AZ168=3,G168,0)</f>
        <v>0</v>
      </c>
      <c r="BD168" s="261">
        <f>IF(AZ168=4,G168,0)</f>
        <v>0</v>
      </c>
      <c r="BE168" s="261">
        <f>IF(AZ168=5,G168,0)</f>
        <v>0</v>
      </c>
      <c r="CA168" s="292">
        <v>1</v>
      </c>
      <c r="CB168" s="292">
        <v>1</v>
      </c>
    </row>
    <row r="169" spans="1:80">
      <c r="A169" s="301"/>
      <c r="B169" s="308"/>
      <c r="C169" s="309" t="s">
        <v>573</v>
      </c>
      <c r="D169" s="310"/>
      <c r="E169" s="311">
        <v>11.55</v>
      </c>
      <c r="F169" s="312"/>
      <c r="G169" s="313"/>
      <c r="H169" s="314"/>
      <c r="I169" s="306"/>
      <c r="J169" s="315"/>
      <c r="K169" s="306"/>
      <c r="M169" s="307" t="s">
        <v>573</v>
      </c>
      <c r="O169" s="292"/>
    </row>
    <row r="170" spans="1:80">
      <c r="A170" s="301"/>
      <c r="B170" s="308"/>
      <c r="C170" s="309" t="s">
        <v>574</v>
      </c>
      <c r="D170" s="310"/>
      <c r="E170" s="311">
        <v>-3.5325000000000002</v>
      </c>
      <c r="F170" s="312"/>
      <c r="G170" s="313"/>
      <c r="H170" s="314"/>
      <c r="I170" s="306"/>
      <c r="J170" s="315"/>
      <c r="K170" s="306"/>
      <c r="M170" s="307" t="s">
        <v>574</v>
      </c>
      <c r="O170" s="292"/>
    </row>
    <row r="171" spans="1:80">
      <c r="A171" s="293">
        <v>52</v>
      </c>
      <c r="B171" s="294" t="s">
        <v>589</v>
      </c>
      <c r="C171" s="295" t="s">
        <v>590</v>
      </c>
      <c r="D171" s="296" t="s">
        <v>203</v>
      </c>
      <c r="E171" s="297">
        <v>5</v>
      </c>
      <c r="F171" s="297">
        <v>0</v>
      </c>
      <c r="G171" s="298">
        <f>E171*F171</f>
        <v>0</v>
      </c>
      <c r="H171" s="299">
        <v>3.6000000000000002E-4</v>
      </c>
      <c r="I171" s="300">
        <f>E171*H171</f>
        <v>1.8000000000000002E-3</v>
      </c>
      <c r="J171" s="299">
        <v>0</v>
      </c>
      <c r="K171" s="300">
        <f>E171*J171</f>
        <v>0</v>
      </c>
      <c r="O171" s="292">
        <v>2</v>
      </c>
      <c r="AA171" s="261">
        <v>1</v>
      </c>
      <c r="AB171" s="261">
        <v>1</v>
      </c>
      <c r="AC171" s="261">
        <v>1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1</v>
      </c>
      <c r="CB171" s="292">
        <v>1</v>
      </c>
    </row>
    <row r="172" spans="1:80">
      <c r="A172" s="293">
        <v>53</v>
      </c>
      <c r="B172" s="294" t="s">
        <v>591</v>
      </c>
      <c r="C172" s="295" t="s">
        <v>592</v>
      </c>
      <c r="D172" s="296" t="s">
        <v>203</v>
      </c>
      <c r="E172" s="297">
        <v>7</v>
      </c>
      <c r="F172" s="297">
        <v>0</v>
      </c>
      <c r="G172" s="298">
        <f>E172*F172</f>
        <v>0</v>
      </c>
      <c r="H172" s="299">
        <v>3.5999999999999999E-3</v>
      </c>
      <c r="I172" s="300">
        <f>E172*H172</f>
        <v>2.52E-2</v>
      </c>
      <c r="J172" s="299">
        <v>0</v>
      </c>
      <c r="K172" s="300">
        <f>E172*J172</f>
        <v>0</v>
      </c>
      <c r="O172" s="292">
        <v>2</v>
      </c>
      <c r="AA172" s="261">
        <v>1</v>
      </c>
      <c r="AB172" s="261">
        <v>1</v>
      </c>
      <c r="AC172" s="261">
        <v>1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1</v>
      </c>
      <c r="CB172" s="292">
        <v>1</v>
      </c>
    </row>
    <row r="173" spans="1:80">
      <c r="A173" s="293">
        <v>54</v>
      </c>
      <c r="B173" s="294" t="s">
        <v>593</v>
      </c>
      <c r="C173" s="295" t="s">
        <v>594</v>
      </c>
      <c r="D173" s="296" t="s">
        <v>189</v>
      </c>
      <c r="E173" s="297">
        <v>8.5</v>
      </c>
      <c r="F173" s="297">
        <v>0</v>
      </c>
      <c r="G173" s="298">
        <f>E173*F173</f>
        <v>0</v>
      </c>
      <c r="H173" s="299">
        <v>0.17244999999999999</v>
      </c>
      <c r="I173" s="300">
        <f>E173*H173</f>
        <v>1.4658249999999999</v>
      </c>
      <c r="J173" s="299"/>
      <c r="K173" s="300">
        <f>E173*J173</f>
        <v>0</v>
      </c>
      <c r="O173" s="292">
        <v>2</v>
      </c>
      <c r="AA173" s="261">
        <v>3</v>
      </c>
      <c r="AB173" s="261">
        <v>1</v>
      </c>
      <c r="AC173" s="261">
        <v>592451170</v>
      </c>
      <c r="AZ173" s="261">
        <v>1</v>
      </c>
      <c r="BA173" s="261">
        <f>IF(AZ173=1,G173,0)</f>
        <v>0</v>
      </c>
      <c r="BB173" s="261">
        <f>IF(AZ173=2,G173,0)</f>
        <v>0</v>
      </c>
      <c r="BC173" s="261">
        <f>IF(AZ173=3,G173,0)</f>
        <v>0</v>
      </c>
      <c r="BD173" s="261">
        <f>IF(AZ173=4,G173,0)</f>
        <v>0</v>
      </c>
      <c r="BE173" s="261">
        <f>IF(AZ173=5,G173,0)</f>
        <v>0</v>
      </c>
      <c r="CA173" s="292">
        <v>3</v>
      </c>
      <c r="CB173" s="292">
        <v>1</v>
      </c>
    </row>
    <row r="174" spans="1:80">
      <c r="A174" s="301"/>
      <c r="B174" s="308"/>
      <c r="C174" s="339" t="s">
        <v>283</v>
      </c>
      <c r="D174" s="310"/>
      <c r="E174" s="338">
        <v>0</v>
      </c>
      <c r="F174" s="312"/>
      <c r="G174" s="313"/>
      <c r="H174" s="314"/>
      <c r="I174" s="306"/>
      <c r="J174" s="315"/>
      <c r="K174" s="306"/>
      <c r="M174" s="307" t="s">
        <v>283</v>
      </c>
      <c r="O174" s="292"/>
    </row>
    <row r="175" spans="1:80">
      <c r="A175" s="301"/>
      <c r="B175" s="308"/>
      <c r="C175" s="339" t="s">
        <v>573</v>
      </c>
      <c r="D175" s="310"/>
      <c r="E175" s="338">
        <v>11.55</v>
      </c>
      <c r="F175" s="312"/>
      <c r="G175" s="313"/>
      <c r="H175" s="314"/>
      <c r="I175" s="306"/>
      <c r="J175" s="315"/>
      <c r="K175" s="306"/>
      <c r="M175" s="307" t="s">
        <v>573</v>
      </c>
      <c r="O175" s="292"/>
    </row>
    <row r="176" spans="1:80">
      <c r="A176" s="301"/>
      <c r="B176" s="308"/>
      <c r="C176" s="339" t="s">
        <v>574</v>
      </c>
      <c r="D176" s="310"/>
      <c r="E176" s="338">
        <v>-3.5325000000000002</v>
      </c>
      <c r="F176" s="312"/>
      <c r="G176" s="313"/>
      <c r="H176" s="314"/>
      <c r="I176" s="306"/>
      <c r="J176" s="315"/>
      <c r="K176" s="306"/>
      <c r="M176" s="307" t="s">
        <v>574</v>
      </c>
      <c r="O176" s="292"/>
    </row>
    <row r="177" spans="1:80">
      <c r="A177" s="301"/>
      <c r="B177" s="308"/>
      <c r="C177" s="339" t="s">
        <v>286</v>
      </c>
      <c r="D177" s="310"/>
      <c r="E177" s="338">
        <v>8.0175000000000001</v>
      </c>
      <c r="F177" s="312"/>
      <c r="G177" s="313"/>
      <c r="H177" s="314"/>
      <c r="I177" s="306"/>
      <c r="J177" s="315"/>
      <c r="K177" s="306"/>
      <c r="M177" s="307" t="s">
        <v>286</v>
      </c>
      <c r="O177" s="292"/>
    </row>
    <row r="178" spans="1:80">
      <c r="A178" s="301"/>
      <c r="B178" s="308"/>
      <c r="C178" s="309" t="s">
        <v>595</v>
      </c>
      <c r="D178" s="310"/>
      <c r="E178" s="311">
        <v>8.4184000000000001</v>
      </c>
      <c r="F178" s="312"/>
      <c r="G178" s="313"/>
      <c r="H178" s="314"/>
      <c r="I178" s="306"/>
      <c r="J178" s="315"/>
      <c r="K178" s="306"/>
      <c r="M178" s="307" t="s">
        <v>595</v>
      </c>
      <c r="O178" s="292"/>
    </row>
    <row r="179" spans="1:80">
      <c r="A179" s="301"/>
      <c r="B179" s="308"/>
      <c r="C179" s="309" t="s">
        <v>596</v>
      </c>
      <c r="D179" s="310"/>
      <c r="E179" s="311">
        <v>8.1600000000000006E-2</v>
      </c>
      <c r="F179" s="312"/>
      <c r="G179" s="313"/>
      <c r="H179" s="314"/>
      <c r="I179" s="306"/>
      <c r="J179" s="315"/>
      <c r="K179" s="306"/>
      <c r="M179" s="307" t="s">
        <v>596</v>
      </c>
      <c r="O179" s="292"/>
    </row>
    <row r="180" spans="1:80">
      <c r="A180" s="316"/>
      <c r="B180" s="317" t="s">
        <v>99</v>
      </c>
      <c r="C180" s="318" t="s">
        <v>343</v>
      </c>
      <c r="D180" s="319"/>
      <c r="E180" s="320"/>
      <c r="F180" s="321"/>
      <c r="G180" s="322">
        <f>SUM(G167:G179)</f>
        <v>0</v>
      </c>
      <c r="H180" s="323"/>
      <c r="I180" s="324">
        <f>SUM(I167:I179)</f>
        <v>2.0853182499999998</v>
      </c>
      <c r="J180" s="323"/>
      <c r="K180" s="324">
        <f>SUM(K167:K179)</f>
        <v>0</v>
      </c>
      <c r="O180" s="292">
        <v>4</v>
      </c>
      <c r="BA180" s="325">
        <f>SUM(BA167:BA179)</f>
        <v>0</v>
      </c>
      <c r="BB180" s="325">
        <f>SUM(BB167:BB179)</f>
        <v>0</v>
      </c>
      <c r="BC180" s="325">
        <f>SUM(BC167:BC179)</f>
        <v>0</v>
      </c>
      <c r="BD180" s="325">
        <f>SUM(BD167:BD179)</f>
        <v>0</v>
      </c>
      <c r="BE180" s="325">
        <f>SUM(BE167:BE179)</f>
        <v>0</v>
      </c>
    </row>
    <row r="181" spans="1:80">
      <c r="A181" s="282" t="s">
        <v>97</v>
      </c>
      <c r="B181" s="283" t="s">
        <v>353</v>
      </c>
      <c r="C181" s="284" t="s">
        <v>354</v>
      </c>
      <c r="D181" s="285"/>
      <c r="E181" s="286"/>
      <c r="F181" s="286"/>
      <c r="G181" s="287"/>
      <c r="H181" s="288"/>
      <c r="I181" s="289"/>
      <c r="J181" s="290"/>
      <c r="K181" s="291"/>
      <c r="O181" s="292">
        <v>1</v>
      </c>
    </row>
    <row r="182" spans="1:80">
      <c r="A182" s="293">
        <v>55</v>
      </c>
      <c r="B182" s="294" t="s">
        <v>356</v>
      </c>
      <c r="C182" s="295" t="s">
        <v>357</v>
      </c>
      <c r="D182" s="296" t="s">
        <v>189</v>
      </c>
      <c r="E182" s="297">
        <v>22.5</v>
      </c>
      <c r="F182" s="297">
        <v>0</v>
      </c>
      <c r="G182" s="298">
        <f>E182*F182</f>
        <v>0</v>
      </c>
      <c r="H182" s="299">
        <v>2.2000000000000001E-4</v>
      </c>
      <c r="I182" s="300">
        <f>E182*H182</f>
        <v>4.9500000000000004E-3</v>
      </c>
      <c r="J182" s="299">
        <v>0</v>
      </c>
      <c r="K182" s="300">
        <f>E182*J182</f>
        <v>0</v>
      </c>
      <c r="O182" s="292">
        <v>2</v>
      </c>
      <c r="AA182" s="261">
        <v>1</v>
      </c>
      <c r="AB182" s="261">
        <v>1</v>
      </c>
      <c r="AC182" s="261">
        <v>1</v>
      </c>
      <c r="AZ182" s="261">
        <v>1</v>
      </c>
      <c r="BA182" s="261">
        <f>IF(AZ182=1,G182,0)</f>
        <v>0</v>
      </c>
      <c r="BB182" s="261">
        <f>IF(AZ182=2,G182,0)</f>
        <v>0</v>
      </c>
      <c r="BC182" s="261">
        <f>IF(AZ182=3,G182,0)</f>
        <v>0</v>
      </c>
      <c r="BD182" s="261">
        <f>IF(AZ182=4,G182,0)</f>
        <v>0</v>
      </c>
      <c r="BE182" s="261">
        <f>IF(AZ182=5,G182,0)</f>
        <v>0</v>
      </c>
      <c r="CA182" s="292">
        <v>1</v>
      </c>
      <c r="CB182" s="292">
        <v>1</v>
      </c>
    </row>
    <row r="183" spans="1:80">
      <c r="A183" s="301"/>
      <c r="B183" s="308"/>
      <c r="C183" s="309" t="s">
        <v>597</v>
      </c>
      <c r="D183" s="310"/>
      <c r="E183" s="311">
        <v>11.25</v>
      </c>
      <c r="F183" s="312"/>
      <c r="G183" s="313"/>
      <c r="H183" s="314"/>
      <c r="I183" s="306"/>
      <c r="J183" s="315"/>
      <c r="K183" s="306"/>
      <c r="M183" s="307" t="s">
        <v>597</v>
      </c>
      <c r="O183" s="292"/>
    </row>
    <row r="184" spans="1:80">
      <c r="A184" s="301"/>
      <c r="B184" s="308"/>
      <c r="C184" s="309" t="s">
        <v>598</v>
      </c>
      <c r="D184" s="310"/>
      <c r="E184" s="311">
        <v>11.25</v>
      </c>
      <c r="F184" s="312"/>
      <c r="G184" s="313"/>
      <c r="H184" s="314"/>
      <c r="I184" s="306"/>
      <c r="J184" s="315"/>
      <c r="K184" s="306"/>
      <c r="M184" s="307" t="s">
        <v>598</v>
      </c>
      <c r="O184" s="292"/>
    </row>
    <row r="185" spans="1:80">
      <c r="A185" s="316"/>
      <c r="B185" s="317" t="s">
        <v>99</v>
      </c>
      <c r="C185" s="318" t="s">
        <v>355</v>
      </c>
      <c r="D185" s="319"/>
      <c r="E185" s="320"/>
      <c r="F185" s="321"/>
      <c r="G185" s="322">
        <f>SUM(G181:G184)</f>
        <v>0</v>
      </c>
      <c r="H185" s="323"/>
      <c r="I185" s="324">
        <f>SUM(I181:I184)</f>
        <v>4.9500000000000004E-3</v>
      </c>
      <c r="J185" s="323"/>
      <c r="K185" s="324">
        <f>SUM(K181:K184)</f>
        <v>0</v>
      </c>
      <c r="O185" s="292">
        <v>4</v>
      </c>
      <c r="BA185" s="325">
        <f>SUM(BA181:BA184)</f>
        <v>0</v>
      </c>
      <c r="BB185" s="325">
        <f>SUM(BB181:BB184)</f>
        <v>0</v>
      </c>
      <c r="BC185" s="325">
        <f>SUM(BC181:BC184)</f>
        <v>0</v>
      </c>
      <c r="BD185" s="325">
        <f>SUM(BD181:BD184)</f>
        <v>0</v>
      </c>
      <c r="BE185" s="325">
        <f>SUM(BE181:BE184)</f>
        <v>0</v>
      </c>
    </row>
    <row r="186" spans="1:80">
      <c r="A186" s="282" t="s">
        <v>97</v>
      </c>
      <c r="B186" s="283" t="s">
        <v>359</v>
      </c>
      <c r="C186" s="284" t="s">
        <v>360</v>
      </c>
      <c r="D186" s="285"/>
      <c r="E186" s="286"/>
      <c r="F186" s="286"/>
      <c r="G186" s="287"/>
      <c r="H186" s="288"/>
      <c r="I186" s="289"/>
      <c r="J186" s="290"/>
      <c r="K186" s="291"/>
      <c r="O186" s="292">
        <v>1</v>
      </c>
    </row>
    <row r="187" spans="1:80">
      <c r="A187" s="293">
        <v>56</v>
      </c>
      <c r="B187" s="294" t="s">
        <v>362</v>
      </c>
      <c r="C187" s="295" t="s">
        <v>363</v>
      </c>
      <c r="D187" s="296" t="s">
        <v>203</v>
      </c>
      <c r="E187" s="297">
        <v>7</v>
      </c>
      <c r="F187" s="297">
        <v>0</v>
      </c>
      <c r="G187" s="298">
        <f>E187*F187</f>
        <v>0</v>
      </c>
      <c r="H187" s="299">
        <v>0</v>
      </c>
      <c r="I187" s="300">
        <f>E187*H187</f>
        <v>0</v>
      </c>
      <c r="J187" s="299">
        <v>0</v>
      </c>
      <c r="K187" s="300">
        <f>E187*J187</f>
        <v>0</v>
      </c>
      <c r="O187" s="292">
        <v>2</v>
      </c>
      <c r="AA187" s="261">
        <v>1</v>
      </c>
      <c r="AB187" s="261">
        <v>1</v>
      </c>
      <c r="AC187" s="261">
        <v>1</v>
      </c>
      <c r="AZ187" s="261">
        <v>1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1</v>
      </c>
      <c r="CB187" s="292">
        <v>1</v>
      </c>
    </row>
    <row r="188" spans="1:80">
      <c r="A188" s="301"/>
      <c r="B188" s="302"/>
      <c r="C188" s="303" t="s">
        <v>599</v>
      </c>
      <c r="D188" s="304"/>
      <c r="E188" s="304"/>
      <c r="F188" s="304"/>
      <c r="G188" s="305"/>
      <c r="I188" s="306"/>
      <c r="K188" s="306"/>
      <c r="L188" s="307" t="s">
        <v>599</v>
      </c>
      <c r="O188" s="292">
        <v>3</v>
      </c>
    </row>
    <row r="189" spans="1:80">
      <c r="A189" s="316"/>
      <c r="B189" s="317" t="s">
        <v>99</v>
      </c>
      <c r="C189" s="318" t="s">
        <v>361</v>
      </c>
      <c r="D189" s="319"/>
      <c r="E189" s="320"/>
      <c r="F189" s="321"/>
      <c r="G189" s="322">
        <f>SUM(G186:G188)</f>
        <v>0</v>
      </c>
      <c r="H189" s="323"/>
      <c r="I189" s="324">
        <f>SUM(I186:I188)</f>
        <v>0</v>
      </c>
      <c r="J189" s="323"/>
      <c r="K189" s="324">
        <f>SUM(K186:K188)</f>
        <v>0</v>
      </c>
      <c r="O189" s="292">
        <v>4</v>
      </c>
      <c r="BA189" s="325">
        <f>SUM(BA186:BA188)</f>
        <v>0</v>
      </c>
      <c r="BB189" s="325">
        <f>SUM(BB186:BB188)</f>
        <v>0</v>
      </c>
      <c r="BC189" s="325">
        <f>SUM(BC186:BC188)</f>
        <v>0</v>
      </c>
      <c r="BD189" s="325">
        <f>SUM(BD186:BD188)</f>
        <v>0</v>
      </c>
      <c r="BE189" s="325">
        <f>SUM(BE186:BE188)</f>
        <v>0</v>
      </c>
    </row>
    <row r="190" spans="1:80">
      <c r="A190" s="282" t="s">
        <v>97</v>
      </c>
      <c r="B190" s="283" t="s">
        <v>365</v>
      </c>
      <c r="C190" s="284" t="s">
        <v>366</v>
      </c>
      <c r="D190" s="285"/>
      <c r="E190" s="286"/>
      <c r="F190" s="286"/>
      <c r="G190" s="287"/>
      <c r="H190" s="288"/>
      <c r="I190" s="289"/>
      <c r="J190" s="290"/>
      <c r="K190" s="291"/>
      <c r="O190" s="292">
        <v>1</v>
      </c>
    </row>
    <row r="191" spans="1:80">
      <c r="A191" s="293">
        <v>57</v>
      </c>
      <c r="B191" s="294" t="s">
        <v>385</v>
      </c>
      <c r="C191" s="295" t="s">
        <v>386</v>
      </c>
      <c r="D191" s="296" t="s">
        <v>203</v>
      </c>
      <c r="E191" s="297">
        <v>15</v>
      </c>
      <c r="F191" s="297">
        <v>0</v>
      </c>
      <c r="G191" s="298">
        <f>E191*F191</f>
        <v>0</v>
      </c>
      <c r="H191" s="299">
        <v>0.188</v>
      </c>
      <c r="I191" s="300">
        <f>E191*H191</f>
        <v>2.82</v>
      </c>
      <c r="J191" s="299">
        <v>0</v>
      </c>
      <c r="K191" s="300">
        <f>E191*J191</f>
        <v>0</v>
      </c>
      <c r="O191" s="292">
        <v>2</v>
      </c>
      <c r="AA191" s="261">
        <v>1</v>
      </c>
      <c r="AB191" s="261">
        <v>1</v>
      </c>
      <c r="AC191" s="261">
        <v>1</v>
      </c>
      <c r="AZ191" s="261">
        <v>1</v>
      </c>
      <c r="BA191" s="261">
        <f>IF(AZ191=1,G191,0)</f>
        <v>0</v>
      </c>
      <c r="BB191" s="261">
        <f>IF(AZ191=2,G191,0)</f>
        <v>0</v>
      </c>
      <c r="BC191" s="261">
        <f>IF(AZ191=3,G191,0)</f>
        <v>0</v>
      </c>
      <c r="BD191" s="261">
        <f>IF(AZ191=4,G191,0)</f>
        <v>0</v>
      </c>
      <c r="BE191" s="261">
        <f>IF(AZ191=5,G191,0)</f>
        <v>0</v>
      </c>
      <c r="CA191" s="292">
        <v>1</v>
      </c>
      <c r="CB191" s="292">
        <v>1</v>
      </c>
    </row>
    <row r="192" spans="1:80">
      <c r="A192" s="301"/>
      <c r="B192" s="308"/>
      <c r="C192" s="309" t="s">
        <v>600</v>
      </c>
      <c r="D192" s="310"/>
      <c r="E192" s="311">
        <v>4.5</v>
      </c>
      <c r="F192" s="312"/>
      <c r="G192" s="313"/>
      <c r="H192" s="314"/>
      <c r="I192" s="306"/>
      <c r="J192" s="315"/>
      <c r="K192" s="306"/>
      <c r="M192" s="307" t="s">
        <v>600</v>
      </c>
      <c r="O192" s="292"/>
    </row>
    <row r="193" spans="1:80">
      <c r="A193" s="301"/>
      <c r="B193" s="308"/>
      <c r="C193" s="309" t="s">
        <v>601</v>
      </c>
      <c r="D193" s="310"/>
      <c r="E193" s="311">
        <v>10.5</v>
      </c>
      <c r="F193" s="312"/>
      <c r="G193" s="313"/>
      <c r="H193" s="314"/>
      <c r="I193" s="306"/>
      <c r="J193" s="315"/>
      <c r="K193" s="306"/>
      <c r="M193" s="307" t="s">
        <v>601</v>
      </c>
      <c r="O193" s="292"/>
    </row>
    <row r="194" spans="1:80">
      <c r="A194" s="293">
        <v>58</v>
      </c>
      <c r="B194" s="294" t="s">
        <v>387</v>
      </c>
      <c r="C194" s="295" t="s">
        <v>388</v>
      </c>
      <c r="D194" s="296" t="s">
        <v>173</v>
      </c>
      <c r="E194" s="297">
        <v>0.52500000000000002</v>
      </c>
      <c r="F194" s="297">
        <v>0</v>
      </c>
      <c r="G194" s="298">
        <f>E194*F194</f>
        <v>0</v>
      </c>
      <c r="H194" s="299">
        <v>2.5249999999999999</v>
      </c>
      <c r="I194" s="300">
        <f>E194*H194</f>
        <v>1.3256250000000001</v>
      </c>
      <c r="J194" s="299">
        <v>0</v>
      </c>
      <c r="K194" s="300">
        <f>E194*J194</f>
        <v>0</v>
      </c>
      <c r="O194" s="292">
        <v>2</v>
      </c>
      <c r="AA194" s="261">
        <v>1</v>
      </c>
      <c r="AB194" s="261">
        <v>1</v>
      </c>
      <c r="AC194" s="261">
        <v>1</v>
      </c>
      <c r="AZ194" s="261">
        <v>1</v>
      </c>
      <c r="BA194" s="261">
        <f>IF(AZ194=1,G194,0)</f>
        <v>0</v>
      </c>
      <c r="BB194" s="261">
        <f>IF(AZ194=2,G194,0)</f>
        <v>0</v>
      </c>
      <c r="BC194" s="261">
        <f>IF(AZ194=3,G194,0)</f>
        <v>0</v>
      </c>
      <c r="BD194" s="261">
        <f>IF(AZ194=4,G194,0)</f>
        <v>0</v>
      </c>
      <c r="BE194" s="261">
        <f>IF(AZ194=5,G194,0)</f>
        <v>0</v>
      </c>
      <c r="CA194" s="292">
        <v>1</v>
      </c>
      <c r="CB194" s="292">
        <v>1</v>
      </c>
    </row>
    <row r="195" spans="1:80">
      <c r="A195" s="301"/>
      <c r="B195" s="302"/>
      <c r="C195" s="303" t="s">
        <v>389</v>
      </c>
      <c r="D195" s="304"/>
      <c r="E195" s="304"/>
      <c r="F195" s="304"/>
      <c r="G195" s="305"/>
      <c r="I195" s="306"/>
      <c r="K195" s="306"/>
      <c r="L195" s="307" t="s">
        <v>389</v>
      </c>
      <c r="O195" s="292">
        <v>3</v>
      </c>
    </row>
    <row r="196" spans="1:80">
      <c r="A196" s="301"/>
      <c r="B196" s="308"/>
      <c r="C196" s="309" t="s">
        <v>602</v>
      </c>
      <c r="D196" s="310"/>
      <c r="E196" s="311">
        <v>0.52500000000000002</v>
      </c>
      <c r="F196" s="312"/>
      <c r="G196" s="313"/>
      <c r="H196" s="314"/>
      <c r="I196" s="306"/>
      <c r="J196" s="315"/>
      <c r="K196" s="306"/>
      <c r="M196" s="307" t="s">
        <v>602</v>
      </c>
      <c r="O196" s="292"/>
    </row>
    <row r="197" spans="1:80">
      <c r="A197" s="293">
        <v>59</v>
      </c>
      <c r="B197" s="294" t="s">
        <v>603</v>
      </c>
      <c r="C197" s="295" t="s">
        <v>604</v>
      </c>
      <c r="D197" s="296" t="s">
        <v>203</v>
      </c>
      <c r="E197" s="297">
        <v>10</v>
      </c>
      <c r="F197" s="297">
        <v>0</v>
      </c>
      <c r="G197" s="298">
        <f>E197*F197</f>
        <v>0</v>
      </c>
      <c r="H197" s="299">
        <v>0</v>
      </c>
      <c r="I197" s="300">
        <f>E197*H197</f>
        <v>0</v>
      </c>
      <c r="J197" s="299">
        <v>0</v>
      </c>
      <c r="K197" s="300">
        <f>E197*J197</f>
        <v>0</v>
      </c>
      <c r="O197" s="292">
        <v>2</v>
      </c>
      <c r="AA197" s="261">
        <v>1</v>
      </c>
      <c r="AB197" s="261">
        <v>1</v>
      </c>
      <c r="AC197" s="261">
        <v>1</v>
      </c>
      <c r="AZ197" s="261">
        <v>1</v>
      </c>
      <c r="BA197" s="261">
        <f>IF(AZ197=1,G197,0)</f>
        <v>0</v>
      </c>
      <c r="BB197" s="261">
        <f>IF(AZ197=2,G197,0)</f>
        <v>0</v>
      </c>
      <c r="BC197" s="261">
        <f>IF(AZ197=3,G197,0)</f>
        <v>0</v>
      </c>
      <c r="BD197" s="261">
        <f>IF(AZ197=4,G197,0)</f>
        <v>0</v>
      </c>
      <c r="BE197" s="261">
        <f>IF(AZ197=5,G197,0)</f>
        <v>0</v>
      </c>
      <c r="CA197" s="292">
        <v>1</v>
      </c>
      <c r="CB197" s="292">
        <v>1</v>
      </c>
    </row>
    <row r="198" spans="1:80">
      <c r="A198" s="301"/>
      <c r="B198" s="302"/>
      <c r="C198" s="303"/>
      <c r="D198" s="304"/>
      <c r="E198" s="304"/>
      <c r="F198" s="304"/>
      <c r="G198" s="305"/>
      <c r="I198" s="306"/>
      <c r="K198" s="306"/>
      <c r="L198" s="307"/>
      <c r="O198" s="292">
        <v>3</v>
      </c>
    </row>
    <row r="199" spans="1:80">
      <c r="A199" s="293">
        <v>60</v>
      </c>
      <c r="B199" s="294" t="s">
        <v>605</v>
      </c>
      <c r="C199" s="295" t="s">
        <v>606</v>
      </c>
      <c r="D199" s="296" t="s">
        <v>203</v>
      </c>
      <c r="E199" s="297">
        <v>10</v>
      </c>
      <c r="F199" s="297">
        <v>0</v>
      </c>
      <c r="G199" s="298">
        <f>E199*F199</f>
        <v>0</v>
      </c>
      <c r="H199" s="299">
        <v>0</v>
      </c>
      <c r="I199" s="300">
        <f>E199*H199</f>
        <v>0</v>
      </c>
      <c r="J199" s="299">
        <v>0</v>
      </c>
      <c r="K199" s="300">
        <f>E199*J199</f>
        <v>0</v>
      </c>
      <c r="O199" s="292">
        <v>2</v>
      </c>
      <c r="AA199" s="261">
        <v>1</v>
      </c>
      <c r="AB199" s="261">
        <v>1</v>
      </c>
      <c r="AC199" s="261">
        <v>1</v>
      </c>
      <c r="AZ199" s="261">
        <v>1</v>
      </c>
      <c r="BA199" s="261">
        <f>IF(AZ199=1,G199,0)</f>
        <v>0</v>
      </c>
      <c r="BB199" s="261">
        <f>IF(AZ199=2,G199,0)</f>
        <v>0</v>
      </c>
      <c r="BC199" s="261">
        <f>IF(AZ199=3,G199,0)</f>
        <v>0</v>
      </c>
      <c r="BD199" s="261">
        <f>IF(AZ199=4,G199,0)</f>
        <v>0</v>
      </c>
      <c r="BE199" s="261">
        <f>IF(AZ199=5,G199,0)</f>
        <v>0</v>
      </c>
      <c r="CA199" s="292">
        <v>1</v>
      </c>
      <c r="CB199" s="292">
        <v>1</v>
      </c>
    </row>
    <row r="200" spans="1:80">
      <c r="A200" s="301"/>
      <c r="B200" s="308"/>
      <c r="C200" s="309" t="s">
        <v>607</v>
      </c>
      <c r="D200" s="310"/>
      <c r="E200" s="311">
        <v>10</v>
      </c>
      <c r="F200" s="312"/>
      <c r="G200" s="313"/>
      <c r="H200" s="314"/>
      <c r="I200" s="306"/>
      <c r="J200" s="315"/>
      <c r="K200" s="306"/>
      <c r="M200" s="307" t="s">
        <v>607</v>
      </c>
      <c r="O200" s="292"/>
    </row>
    <row r="201" spans="1:80">
      <c r="A201" s="293">
        <v>61</v>
      </c>
      <c r="B201" s="294" t="s">
        <v>608</v>
      </c>
      <c r="C201" s="295" t="s">
        <v>609</v>
      </c>
      <c r="D201" s="296" t="s">
        <v>182</v>
      </c>
      <c r="E201" s="297">
        <v>5</v>
      </c>
      <c r="F201" s="297">
        <v>0</v>
      </c>
      <c r="G201" s="298">
        <f>E201*F201</f>
        <v>0</v>
      </c>
      <c r="H201" s="299">
        <v>4.5999999999999999E-2</v>
      </c>
      <c r="I201" s="300">
        <f>E201*H201</f>
        <v>0.22999999999999998</v>
      </c>
      <c r="J201" s="299"/>
      <c r="K201" s="300">
        <f>E201*J201</f>
        <v>0</v>
      </c>
      <c r="O201" s="292">
        <v>2</v>
      </c>
      <c r="AA201" s="261">
        <v>3</v>
      </c>
      <c r="AB201" s="261">
        <v>1</v>
      </c>
      <c r="AC201" s="261">
        <v>59217420</v>
      </c>
      <c r="AZ201" s="261">
        <v>1</v>
      </c>
      <c r="BA201" s="261">
        <f>IF(AZ201=1,G201,0)</f>
        <v>0</v>
      </c>
      <c r="BB201" s="261">
        <f>IF(AZ201=2,G201,0)</f>
        <v>0</v>
      </c>
      <c r="BC201" s="261">
        <f>IF(AZ201=3,G201,0)</f>
        <v>0</v>
      </c>
      <c r="BD201" s="261">
        <f>IF(AZ201=4,G201,0)</f>
        <v>0</v>
      </c>
      <c r="BE201" s="261">
        <f>IF(AZ201=5,G201,0)</f>
        <v>0</v>
      </c>
      <c r="CA201" s="292">
        <v>3</v>
      </c>
      <c r="CB201" s="292">
        <v>1</v>
      </c>
    </row>
    <row r="202" spans="1:80">
      <c r="A202" s="293">
        <v>62</v>
      </c>
      <c r="B202" s="294" t="s">
        <v>391</v>
      </c>
      <c r="C202" s="295" t="s">
        <v>392</v>
      </c>
      <c r="D202" s="296" t="s">
        <v>182</v>
      </c>
      <c r="E202" s="297">
        <v>22</v>
      </c>
      <c r="F202" s="297">
        <v>0</v>
      </c>
      <c r="G202" s="298">
        <f>E202*F202</f>
        <v>0</v>
      </c>
      <c r="H202" s="299">
        <v>0.04</v>
      </c>
      <c r="I202" s="300">
        <f>E202*H202</f>
        <v>0.88</v>
      </c>
      <c r="J202" s="299"/>
      <c r="K202" s="300">
        <f>E202*J202</f>
        <v>0</v>
      </c>
      <c r="O202" s="292">
        <v>2</v>
      </c>
      <c r="AA202" s="261">
        <v>3</v>
      </c>
      <c r="AB202" s="261">
        <v>10</v>
      </c>
      <c r="AC202" s="261">
        <v>59217489</v>
      </c>
      <c r="AZ202" s="261">
        <v>1</v>
      </c>
      <c r="BA202" s="261">
        <f>IF(AZ202=1,G202,0)</f>
        <v>0</v>
      </c>
      <c r="BB202" s="261">
        <f>IF(AZ202=2,G202,0)</f>
        <v>0</v>
      </c>
      <c r="BC202" s="261">
        <f>IF(AZ202=3,G202,0)</f>
        <v>0</v>
      </c>
      <c r="BD202" s="261">
        <f>IF(AZ202=4,G202,0)</f>
        <v>0</v>
      </c>
      <c r="BE202" s="261">
        <f>IF(AZ202=5,G202,0)</f>
        <v>0</v>
      </c>
      <c r="CA202" s="292">
        <v>3</v>
      </c>
      <c r="CB202" s="292">
        <v>10</v>
      </c>
    </row>
    <row r="203" spans="1:80">
      <c r="A203" s="316"/>
      <c r="B203" s="317" t="s">
        <v>99</v>
      </c>
      <c r="C203" s="318" t="s">
        <v>367</v>
      </c>
      <c r="D203" s="319"/>
      <c r="E203" s="320"/>
      <c r="F203" s="321"/>
      <c r="G203" s="322">
        <f>SUM(G190:G202)</f>
        <v>0</v>
      </c>
      <c r="H203" s="323"/>
      <c r="I203" s="324">
        <f>SUM(I190:I202)</f>
        <v>5.2556249999999993</v>
      </c>
      <c r="J203" s="323"/>
      <c r="K203" s="324">
        <f>SUM(K190:K202)</f>
        <v>0</v>
      </c>
      <c r="O203" s="292">
        <v>4</v>
      </c>
      <c r="BA203" s="325">
        <f>SUM(BA190:BA202)</f>
        <v>0</v>
      </c>
      <c r="BB203" s="325">
        <f>SUM(BB190:BB202)</f>
        <v>0</v>
      </c>
      <c r="BC203" s="325">
        <f>SUM(BC190:BC202)</f>
        <v>0</v>
      </c>
      <c r="BD203" s="325">
        <f>SUM(BD190:BD202)</f>
        <v>0</v>
      </c>
      <c r="BE203" s="325">
        <f>SUM(BE190:BE202)</f>
        <v>0</v>
      </c>
    </row>
    <row r="204" spans="1:80">
      <c r="A204" s="282" t="s">
        <v>97</v>
      </c>
      <c r="B204" s="283" t="s">
        <v>393</v>
      </c>
      <c r="C204" s="284" t="s">
        <v>394</v>
      </c>
      <c r="D204" s="285"/>
      <c r="E204" s="286"/>
      <c r="F204" s="286"/>
      <c r="G204" s="287"/>
      <c r="H204" s="288"/>
      <c r="I204" s="289"/>
      <c r="J204" s="290"/>
      <c r="K204" s="291"/>
      <c r="O204" s="292">
        <v>1</v>
      </c>
    </row>
    <row r="205" spans="1:80">
      <c r="A205" s="293">
        <v>63</v>
      </c>
      <c r="B205" s="294" t="s">
        <v>396</v>
      </c>
      <c r="C205" s="295" t="s">
        <v>397</v>
      </c>
      <c r="D205" s="296" t="s">
        <v>398</v>
      </c>
      <c r="E205" s="297">
        <v>7.5</v>
      </c>
      <c r="F205" s="297">
        <v>0</v>
      </c>
      <c r="G205" s="298">
        <f>E205*F205</f>
        <v>0</v>
      </c>
      <c r="H205" s="299"/>
      <c r="I205" s="300">
        <f>E205*H205</f>
        <v>0</v>
      </c>
      <c r="J205" s="299"/>
      <c r="K205" s="300">
        <f>E205*J205</f>
        <v>0</v>
      </c>
      <c r="O205" s="292">
        <v>2</v>
      </c>
      <c r="AA205" s="261">
        <v>6</v>
      </c>
      <c r="AB205" s="261">
        <v>1</v>
      </c>
      <c r="AC205" s="261">
        <v>171156610600</v>
      </c>
      <c r="AZ205" s="261">
        <v>1</v>
      </c>
      <c r="BA205" s="261">
        <f>IF(AZ205=1,G205,0)</f>
        <v>0</v>
      </c>
      <c r="BB205" s="261">
        <f>IF(AZ205=2,G205,0)</f>
        <v>0</v>
      </c>
      <c r="BC205" s="261">
        <f>IF(AZ205=3,G205,0)</f>
        <v>0</v>
      </c>
      <c r="BD205" s="261">
        <f>IF(AZ205=4,G205,0)</f>
        <v>0</v>
      </c>
      <c r="BE205" s="261">
        <f>IF(AZ205=5,G205,0)</f>
        <v>0</v>
      </c>
      <c r="CA205" s="292">
        <v>6</v>
      </c>
      <c r="CB205" s="292">
        <v>1</v>
      </c>
    </row>
    <row r="206" spans="1:80">
      <c r="A206" s="301"/>
      <c r="B206" s="302"/>
      <c r="C206" s="303"/>
      <c r="D206" s="304"/>
      <c r="E206" s="304"/>
      <c r="F206" s="304"/>
      <c r="G206" s="305"/>
      <c r="I206" s="306"/>
      <c r="K206" s="306"/>
      <c r="L206" s="307"/>
      <c r="O206" s="292">
        <v>3</v>
      </c>
    </row>
    <row r="207" spans="1:80">
      <c r="A207" s="316"/>
      <c r="B207" s="317" t="s">
        <v>99</v>
      </c>
      <c r="C207" s="318" t="s">
        <v>395</v>
      </c>
      <c r="D207" s="319"/>
      <c r="E207" s="320"/>
      <c r="F207" s="321"/>
      <c r="G207" s="322">
        <f>SUM(G204:G206)</f>
        <v>0</v>
      </c>
      <c r="H207" s="323"/>
      <c r="I207" s="324">
        <f>SUM(I204:I206)</f>
        <v>0</v>
      </c>
      <c r="J207" s="323"/>
      <c r="K207" s="324">
        <f>SUM(K204:K206)</f>
        <v>0</v>
      </c>
      <c r="O207" s="292">
        <v>4</v>
      </c>
      <c r="BA207" s="325">
        <f>SUM(BA204:BA206)</f>
        <v>0</v>
      </c>
      <c r="BB207" s="325">
        <f>SUM(BB204:BB206)</f>
        <v>0</v>
      </c>
      <c r="BC207" s="325">
        <f>SUM(BC204:BC206)</f>
        <v>0</v>
      </c>
      <c r="BD207" s="325">
        <f>SUM(BD204:BD206)</f>
        <v>0</v>
      </c>
      <c r="BE207" s="325">
        <f>SUM(BE204:BE206)</f>
        <v>0</v>
      </c>
    </row>
    <row r="208" spans="1:80">
      <c r="A208" s="282" t="s">
        <v>97</v>
      </c>
      <c r="B208" s="283" t="s">
        <v>399</v>
      </c>
      <c r="C208" s="284" t="s">
        <v>400</v>
      </c>
      <c r="D208" s="285"/>
      <c r="E208" s="286"/>
      <c r="F208" s="286"/>
      <c r="G208" s="287"/>
      <c r="H208" s="288"/>
      <c r="I208" s="289"/>
      <c r="J208" s="290"/>
      <c r="K208" s="291"/>
      <c r="O208" s="292">
        <v>1</v>
      </c>
    </row>
    <row r="209" spans="1:80">
      <c r="A209" s="293">
        <v>64</v>
      </c>
      <c r="B209" s="294" t="s">
        <v>610</v>
      </c>
      <c r="C209" s="295" t="s">
        <v>611</v>
      </c>
      <c r="D209" s="296" t="s">
        <v>189</v>
      </c>
      <c r="E209" s="297">
        <v>15</v>
      </c>
      <c r="F209" s="297">
        <v>0</v>
      </c>
      <c r="G209" s="298">
        <f>E209*F209</f>
        <v>0</v>
      </c>
      <c r="H209" s="299">
        <v>0</v>
      </c>
      <c r="I209" s="300">
        <f>E209*H209</f>
        <v>0</v>
      </c>
      <c r="J209" s="299">
        <v>0</v>
      </c>
      <c r="K209" s="300">
        <f>E209*J209</f>
        <v>0</v>
      </c>
      <c r="O209" s="292">
        <v>2</v>
      </c>
      <c r="AA209" s="261">
        <v>1</v>
      </c>
      <c r="AB209" s="261">
        <v>1</v>
      </c>
      <c r="AC209" s="261">
        <v>1</v>
      </c>
      <c r="AZ209" s="261">
        <v>1</v>
      </c>
      <c r="BA209" s="261">
        <f>IF(AZ209=1,G209,0)</f>
        <v>0</v>
      </c>
      <c r="BB209" s="261">
        <f>IF(AZ209=2,G209,0)</f>
        <v>0</v>
      </c>
      <c r="BC209" s="261">
        <f>IF(AZ209=3,G209,0)</f>
        <v>0</v>
      </c>
      <c r="BD209" s="261">
        <f>IF(AZ209=4,G209,0)</f>
        <v>0</v>
      </c>
      <c r="BE209" s="261">
        <f>IF(AZ209=5,G209,0)</f>
        <v>0</v>
      </c>
      <c r="CA209" s="292">
        <v>1</v>
      </c>
      <c r="CB209" s="292">
        <v>1</v>
      </c>
    </row>
    <row r="210" spans="1:80">
      <c r="A210" s="316"/>
      <c r="B210" s="317" t="s">
        <v>99</v>
      </c>
      <c r="C210" s="318" t="s">
        <v>401</v>
      </c>
      <c r="D210" s="319"/>
      <c r="E210" s="320"/>
      <c r="F210" s="321"/>
      <c r="G210" s="322">
        <f>SUM(G208:G209)</f>
        <v>0</v>
      </c>
      <c r="H210" s="323"/>
      <c r="I210" s="324">
        <f>SUM(I208:I209)</f>
        <v>0</v>
      </c>
      <c r="J210" s="323"/>
      <c r="K210" s="324">
        <f>SUM(K208:K209)</f>
        <v>0</v>
      </c>
      <c r="O210" s="292">
        <v>4</v>
      </c>
      <c r="BA210" s="325">
        <f>SUM(BA208:BA209)</f>
        <v>0</v>
      </c>
      <c r="BB210" s="325">
        <f>SUM(BB208:BB209)</f>
        <v>0</v>
      </c>
      <c r="BC210" s="325">
        <f>SUM(BC208:BC209)</f>
        <v>0</v>
      </c>
      <c r="BD210" s="325">
        <f>SUM(BD208:BD209)</f>
        <v>0</v>
      </c>
      <c r="BE210" s="325">
        <f>SUM(BE208:BE209)</f>
        <v>0</v>
      </c>
    </row>
    <row r="211" spans="1:80">
      <c r="A211" s="282" t="s">
        <v>97</v>
      </c>
      <c r="B211" s="283" t="s">
        <v>404</v>
      </c>
      <c r="C211" s="284" t="s">
        <v>405</v>
      </c>
      <c r="D211" s="285"/>
      <c r="E211" s="286"/>
      <c r="F211" s="286"/>
      <c r="G211" s="287"/>
      <c r="H211" s="288"/>
      <c r="I211" s="289"/>
      <c r="J211" s="290"/>
      <c r="K211" s="291"/>
      <c r="O211" s="292">
        <v>1</v>
      </c>
    </row>
    <row r="212" spans="1:80">
      <c r="A212" s="293">
        <v>65</v>
      </c>
      <c r="B212" s="294" t="s">
        <v>612</v>
      </c>
      <c r="C212" s="295" t="s">
        <v>613</v>
      </c>
      <c r="D212" s="296" t="s">
        <v>189</v>
      </c>
      <c r="E212" s="297">
        <v>3</v>
      </c>
      <c r="F212" s="297">
        <v>0</v>
      </c>
      <c r="G212" s="298">
        <f>E212*F212</f>
        <v>0</v>
      </c>
      <c r="H212" s="299">
        <v>0</v>
      </c>
      <c r="I212" s="300">
        <f>E212*H212</f>
        <v>0</v>
      </c>
      <c r="J212" s="299">
        <v>-2.7499999999999998E-3</v>
      </c>
      <c r="K212" s="300">
        <f>E212*J212</f>
        <v>-8.2500000000000004E-3</v>
      </c>
      <c r="O212" s="292">
        <v>2</v>
      </c>
      <c r="AA212" s="261">
        <v>1</v>
      </c>
      <c r="AB212" s="261">
        <v>1</v>
      </c>
      <c r="AC212" s="261">
        <v>1</v>
      </c>
      <c r="AZ212" s="261">
        <v>1</v>
      </c>
      <c r="BA212" s="261">
        <f>IF(AZ212=1,G212,0)</f>
        <v>0</v>
      </c>
      <c r="BB212" s="261">
        <f>IF(AZ212=2,G212,0)</f>
        <v>0</v>
      </c>
      <c r="BC212" s="261">
        <f>IF(AZ212=3,G212,0)</f>
        <v>0</v>
      </c>
      <c r="BD212" s="261">
        <f>IF(AZ212=4,G212,0)</f>
        <v>0</v>
      </c>
      <c r="BE212" s="261">
        <f>IF(AZ212=5,G212,0)</f>
        <v>0</v>
      </c>
      <c r="CA212" s="292">
        <v>1</v>
      </c>
      <c r="CB212" s="292">
        <v>1</v>
      </c>
    </row>
    <row r="213" spans="1:80">
      <c r="A213" s="316"/>
      <c r="B213" s="317" t="s">
        <v>99</v>
      </c>
      <c r="C213" s="318" t="s">
        <v>406</v>
      </c>
      <c r="D213" s="319"/>
      <c r="E213" s="320"/>
      <c r="F213" s="321"/>
      <c r="G213" s="322">
        <f>SUM(G211:G212)</f>
        <v>0</v>
      </c>
      <c r="H213" s="323"/>
      <c r="I213" s="324">
        <f>SUM(I211:I212)</f>
        <v>0</v>
      </c>
      <c r="J213" s="323"/>
      <c r="K213" s="324">
        <f>SUM(K211:K212)</f>
        <v>-8.2500000000000004E-3</v>
      </c>
      <c r="O213" s="292">
        <v>4</v>
      </c>
      <c r="BA213" s="325">
        <f>SUM(BA211:BA212)</f>
        <v>0</v>
      </c>
      <c r="BB213" s="325">
        <f>SUM(BB211:BB212)</f>
        <v>0</v>
      </c>
      <c r="BC213" s="325">
        <f>SUM(BC211:BC212)</f>
        <v>0</v>
      </c>
      <c r="BD213" s="325">
        <f>SUM(BD211:BD212)</f>
        <v>0</v>
      </c>
      <c r="BE213" s="325">
        <f>SUM(BE211:BE212)</f>
        <v>0</v>
      </c>
    </row>
    <row r="214" spans="1:80">
      <c r="A214" s="282" t="s">
        <v>97</v>
      </c>
      <c r="B214" s="283" t="s">
        <v>410</v>
      </c>
      <c r="C214" s="284" t="s">
        <v>411</v>
      </c>
      <c r="D214" s="285"/>
      <c r="E214" s="286"/>
      <c r="F214" s="286"/>
      <c r="G214" s="287"/>
      <c r="H214" s="288"/>
      <c r="I214" s="289"/>
      <c r="J214" s="290"/>
      <c r="K214" s="291"/>
      <c r="O214" s="292">
        <v>1</v>
      </c>
    </row>
    <row r="215" spans="1:80">
      <c r="A215" s="293">
        <v>66</v>
      </c>
      <c r="B215" s="294" t="s">
        <v>614</v>
      </c>
      <c r="C215" s="295" t="s">
        <v>615</v>
      </c>
      <c r="D215" s="296" t="s">
        <v>203</v>
      </c>
      <c r="E215" s="297">
        <v>5</v>
      </c>
      <c r="F215" s="297">
        <v>0</v>
      </c>
      <c r="G215" s="298">
        <f>E215*F215</f>
        <v>0</v>
      </c>
      <c r="H215" s="299">
        <v>4.5719999999999997E-2</v>
      </c>
      <c r="I215" s="300">
        <f>E215*H215</f>
        <v>0.22859999999999997</v>
      </c>
      <c r="J215" s="299">
        <v>0</v>
      </c>
      <c r="K215" s="300">
        <f>E215*J215</f>
        <v>0</v>
      </c>
      <c r="O215" s="292">
        <v>2</v>
      </c>
      <c r="AA215" s="261">
        <v>1</v>
      </c>
      <c r="AB215" s="261">
        <v>1</v>
      </c>
      <c r="AC215" s="261">
        <v>1</v>
      </c>
      <c r="AZ215" s="261">
        <v>1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1</v>
      </c>
      <c r="CB215" s="292">
        <v>1</v>
      </c>
    </row>
    <row r="216" spans="1:80">
      <c r="A216" s="301"/>
      <c r="B216" s="302"/>
      <c r="C216" s="303" t="s">
        <v>616</v>
      </c>
      <c r="D216" s="304"/>
      <c r="E216" s="304"/>
      <c r="F216" s="304"/>
      <c r="G216" s="305"/>
      <c r="I216" s="306"/>
      <c r="K216" s="306"/>
      <c r="L216" s="307" t="s">
        <v>616</v>
      </c>
      <c r="O216" s="292">
        <v>3</v>
      </c>
    </row>
    <row r="217" spans="1:80">
      <c r="A217" s="316"/>
      <c r="B217" s="317" t="s">
        <v>99</v>
      </c>
      <c r="C217" s="318" t="s">
        <v>412</v>
      </c>
      <c r="D217" s="319"/>
      <c r="E217" s="320"/>
      <c r="F217" s="321"/>
      <c r="G217" s="322">
        <f>SUM(G214:G216)</f>
        <v>0</v>
      </c>
      <c r="H217" s="323"/>
      <c r="I217" s="324">
        <f>SUM(I214:I216)</f>
        <v>0.22859999999999997</v>
      </c>
      <c r="J217" s="323"/>
      <c r="K217" s="324">
        <f>SUM(K214:K216)</f>
        <v>0</v>
      </c>
      <c r="O217" s="292">
        <v>4</v>
      </c>
      <c r="BA217" s="325">
        <f>SUM(BA214:BA216)</f>
        <v>0</v>
      </c>
      <c r="BB217" s="325">
        <f>SUM(BB214:BB216)</f>
        <v>0</v>
      </c>
      <c r="BC217" s="325">
        <f>SUM(BC214:BC216)</f>
        <v>0</v>
      </c>
      <c r="BD217" s="325">
        <f>SUM(BD214:BD216)</f>
        <v>0</v>
      </c>
      <c r="BE217" s="325">
        <f>SUM(BE214:BE216)</f>
        <v>0</v>
      </c>
    </row>
    <row r="218" spans="1:80">
      <c r="A218" s="282" t="s">
        <v>97</v>
      </c>
      <c r="B218" s="283" t="s">
        <v>415</v>
      </c>
      <c r="C218" s="284" t="s">
        <v>416</v>
      </c>
      <c r="D218" s="285"/>
      <c r="E218" s="286"/>
      <c r="F218" s="286"/>
      <c r="G218" s="287"/>
      <c r="H218" s="288"/>
      <c r="I218" s="289"/>
      <c r="J218" s="290"/>
      <c r="K218" s="291"/>
      <c r="O218" s="292">
        <v>1</v>
      </c>
    </row>
    <row r="219" spans="1:80">
      <c r="A219" s="293">
        <v>67</v>
      </c>
      <c r="B219" s="294" t="s">
        <v>418</v>
      </c>
      <c r="C219" s="295" t="s">
        <v>419</v>
      </c>
      <c r="D219" s="296" t="s">
        <v>282</v>
      </c>
      <c r="E219" s="297">
        <v>48.876954548</v>
      </c>
      <c r="F219" s="297">
        <v>0</v>
      </c>
      <c r="G219" s="298">
        <f>E219*F219</f>
        <v>0</v>
      </c>
      <c r="H219" s="299">
        <v>0</v>
      </c>
      <c r="I219" s="300">
        <f>E219*H219</f>
        <v>0</v>
      </c>
      <c r="J219" s="299"/>
      <c r="K219" s="300">
        <f>E219*J219</f>
        <v>0</v>
      </c>
      <c r="O219" s="292">
        <v>2</v>
      </c>
      <c r="AA219" s="261">
        <v>7</v>
      </c>
      <c r="AB219" s="261">
        <v>1</v>
      </c>
      <c r="AC219" s="261">
        <v>2</v>
      </c>
      <c r="AZ219" s="261">
        <v>1</v>
      </c>
      <c r="BA219" s="261">
        <f>IF(AZ219=1,G219,0)</f>
        <v>0</v>
      </c>
      <c r="BB219" s="261">
        <f>IF(AZ219=2,G219,0)</f>
        <v>0</v>
      </c>
      <c r="BC219" s="261">
        <f>IF(AZ219=3,G219,0)</f>
        <v>0</v>
      </c>
      <c r="BD219" s="261">
        <f>IF(AZ219=4,G219,0)</f>
        <v>0</v>
      </c>
      <c r="BE219" s="261">
        <f>IF(AZ219=5,G219,0)</f>
        <v>0</v>
      </c>
      <c r="CA219" s="292">
        <v>7</v>
      </c>
      <c r="CB219" s="292">
        <v>1</v>
      </c>
    </row>
    <row r="220" spans="1:80">
      <c r="A220" s="316"/>
      <c r="B220" s="317" t="s">
        <v>99</v>
      </c>
      <c r="C220" s="318" t="s">
        <v>417</v>
      </c>
      <c r="D220" s="319"/>
      <c r="E220" s="320"/>
      <c r="F220" s="321"/>
      <c r="G220" s="322">
        <f>SUM(G218:G219)</f>
        <v>0</v>
      </c>
      <c r="H220" s="323"/>
      <c r="I220" s="324">
        <f>SUM(I218:I219)</f>
        <v>0</v>
      </c>
      <c r="J220" s="323"/>
      <c r="K220" s="324">
        <f>SUM(K218:K219)</f>
        <v>0</v>
      </c>
      <c r="O220" s="292">
        <v>4</v>
      </c>
      <c r="BA220" s="325">
        <f>SUM(BA218:BA219)</f>
        <v>0</v>
      </c>
      <c r="BB220" s="325">
        <f>SUM(BB218:BB219)</f>
        <v>0</v>
      </c>
      <c r="BC220" s="325">
        <f>SUM(BC218:BC219)</f>
        <v>0</v>
      </c>
      <c r="BD220" s="325">
        <f>SUM(BD218:BD219)</f>
        <v>0</v>
      </c>
      <c r="BE220" s="325">
        <f>SUM(BE218:BE219)</f>
        <v>0</v>
      </c>
    </row>
    <row r="221" spans="1:80">
      <c r="A221" s="282" t="s">
        <v>97</v>
      </c>
      <c r="B221" s="283" t="s">
        <v>420</v>
      </c>
      <c r="C221" s="284" t="s">
        <v>421</v>
      </c>
      <c r="D221" s="285"/>
      <c r="E221" s="286"/>
      <c r="F221" s="286"/>
      <c r="G221" s="287"/>
      <c r="H221" s="288"/>
      <c r="I221" s="289"/>
      <c r="J221" s="290"/>
      <c r="K221" s="291"/>
      <c r="O221" s="292">
        <v>1</v>
      </c>
    </row>
    <row r="222" spans="1:80">
      <c r="A222" s="293">
        <v>68</v>
      </c>
      <c r="B222" s="294" t="s">
        <v>617</v>
      </c>
      <c r="C222" s="295" t="s">
        <v>618</v>
      </c>
      <c r="D222" s="296" t="s">
        <v>98</v>
      </c>
      <c r="E222" s="297">
        <v>2</v>
      </c>
      <c r="F222" s="297">
        <v>0</v>
      </c>
      <c r="G222" s="298">
        <f>E222*F222</f>
        <v>0</v>
      </c>
      <c r="H222" s="299">
        <v>2.0000000000000001E-4</v>
      </c>
      <c r="I222" s="300">
        <f>E222*H222</f>
        <v>4.0000000000000002E-4</v>
      </c>
      <c r="J222" s="299">
        <v>0</v>
      </c>
      <c r="K222" s="300">
        <f>E222*J222</f>
        <v>0</v>
      </c>
      <c r="O222" s="292">
        <v>2</v>
      </c>
      <c r="AA222" s="261">
        <v>1</v>
      </c>
      <c r="AB222" s="261">
        <v>7</v>
      </c>
      <c r="AC222" s="261">
        <v>7</v>
      </c>
      <c r="AZ222" s="261">
        <v>2</v>
      </c>
      <c r="BA222" s="261">
        <f>IF(AZ222=1,G222,0)</f>
        <v>0</v>
      </c>
      <c r="BB222" s="261">
        <f>IF(AZ222=2,G222,0)</f>
        <v>0</v>
      </c>
      <c r="BC222" s="261">
        <f>IF(AZ222=3,G222,0)</f>
        <v>0</v>
      </c>
      <c r="BD222" s="261">
        <f>IF(AZ222=4,G222,0)</f>
        <v>0</v>
      </c>
      <c r="BE222" s="261">
        <f>IF(AZ222=5,G222,0)</f>
        <v>0</v>
      </c>
      <c r="CA222" s="292">
        <v>1</v>
      </c>
      <c r="CB222" s="292">
        <v>7</v>
      </c>
    </row>
    <row r="223" spans="1:80">
      <c r="A223" s="316"/>
      <c r="B223" s="317" t="s">
        <v>99</v>
      </c>
      <c r="C223" s="318" t="s">
        <v>422</v>
      </c>
      <c r="D223" s="319"/>
      <c r="E223" s="320"/>
      <c r="F223" s="321"/>
      <c r="G223" s="322">
        <f>SUM(G221:G222)</f>
        <v>0</v>
      </c>
      <c r="H223" s="323"/>
      <c r="I223" s="324">
        <f>SUM(I221:I222)</f>
        <v>4.0000000000000002E-4</v>
      </c>
      <c r="J223" s="323"/>
      <c r="K223" s="324">
        <f>SUM(K221:K222)</f>
        <v>0</v>
      </c>
      <c r="O223" s="292">
        <v>4</v>
      </c>
      <c r="BA223" s="325">
        <f>SUM(BA221:BA222)</f>
        <v>0</v>
      </c>
      <c r="BB223" s="325">
        <f>SUM(BB221:BB222)</f>
        <v>0</v>
      </c>
      <c r="BC223" s="325">
        <f>SUM(BC221:BC222)</f>
        <v>0</v>
      </c>
      <c r="BD223" s="325">
        <f>SUM(BD221:BD222)</f>
        <v>0</v>
      </c>
      <c r="BE223" s="325">
        <f>SUM(BE221:BE222)</f>
        <v>0</v>
      </c>
    </row>
    <row r="224" spans="1:80">
      <c r="A224" s="282" t="s">
        <v>97</v>
      </c>
      <c r="B224" s="283" t="s">
        <v>619</v>
      </c>
      <c r="C224" s="284" t="s">
        <v>620</v>
      </c>
      <c r="D224" s="285"/>
      <c r="E224" s="286"/>
      <c r="F224" s="286"/>
      <c r="G224" s="287"/>
      <c r="H224" s="288"/>
      <c r="I224" s="289"/>
      <c r="J224" s="290"/>
      <c r="K224" s="291"/>
      <c r="O224" s="292">
        <v>1</v>
      </c>
    </row>
    <row r="225" spans="1:80">
      <c r="A225" s="293">
        <v>69</v>
      </c>
      <c r="B225" s="294" t="s">
        <v>622</v>
      </c>
      <c r="C225" s="295" t="s">
        <v>623</v>
      </c>
      <c r="D225" s="296" t="s">
        <v>432</v>
      </c>
      <c r="E225" s="297">
        <v>1</v>
      </c>
      <c r="F225" s="297">
        <v>0</v>
      </c>
      <c r="G225" s="298">
        <f>E225*F225</f>
        <v>0</v>
      </c>
      <c r="H225" s="299">
        <v>0</v>
      </c>
      <c r="I225" s="300">
        <f>E225*H225</f>
        <v>0</v>
      </c>
      <c r="J225" s="299">
        <v>0</v>
      </c>
      <c r="K225" s="300">
        <f>E225*J225</f>
        <v>0</v>
      </c>
      <c r="O225" s="292">
        <v>2</v>
      </c>
      <c r="AA225" s="261">
        <v>1</v>
      </c>
      <c r="AB225" s="261">
        <v>9</v>
      </c>
      <c r="AC225" s="261">
        <v>9</v>
      </c>
      <c r="AZ225" s="261">
        <v>4</v>
      </c>
      <c r="BA225" s="261">
        <f>IF(AZ225=1,G225,0)</f>
        <v>0</v>
      </c>
      <c r="BB225" s="261">
        <f>IF(AZ225=2,G225,0)</f>
        <v>0</v>
      </c>
      <c r="BC225" s="261">
        <f>IF(AZ225=3,G225,0)</f>
        <v>0</v>
      </c>
      <c r="BD225" s="261">
        <f>IF(AZ225=4,G225,0)</f>
        <v>0</v>
      </c>
      <c r="BE225" s="261">
        <f>IF(AZ225=5,G225,0)</f>
        <v>0</v>
      </c>
      <c r="CA225" s="292">
        <v>1</v>
      </c>
      <c r="CB225" s="292">
        <v>9</v>
      </c>
    </row>
    <row r="226" spans="1:80">
      <c r="A226" s="301"/>
      <c r="B226" s="302"/>
      <c r="C226" s="303" t="s">
        <v>624</v>
      </c>
      <c r="D226" s="304"/>
      <c r="E226" s="304"/>
      <c r="F226" s="304"/>
      <c r="G226" s="305"/>
      <c r="I226" s="306"/>
      <c r="K226" s="306"/>
      <c r="L226" s="307" t="s">
        <v>624</v>
      </c>
      <c r="O226" s="292">
        <v>3</v>
      </c>
    </row>
    <row r="227" spans="1:80">
      <c r="A227" s="316"/>
      <c r="B227" s="317" t="s">
        <v>99</v>
      </c>
      <c r="C227" s="318" t="s">
        <v>621</v>
      </c>
      <c r="D227" s="319"/>
      <c r="E227" s="320"/>
      <c r="F227" s="321"/>
      <c r="G227" s="322">
        <f>SUM(G224:G226)</f>
        <v>0</v>
      </c>
      <c r="H227" s="323"/>
      <c r="I227" s="324">
        <f>SUM(I224:I226)</f>
        <v>0</v>
      </c>
      <c r="J227" s="323"/>
      <c r="K227" s="324">
        <f>SUM(K224:K226)</f>
        <v>0</v>
      </c>
      <c r="O227" s="292">
        <v>4</v>
      </c>
      <c r="BA227" s="325">
        <f>SUM(BA224:BA226)</f>
        <v>0</v>
      </c>
      <c r="BB227" s="325">
        <f>SUM(BB224:BB226)</f>
        <v>0</v>
      </c>
      <c r="BC227" s="325">
        <f>SUM(BC224:BC226)</f>
        <v>0</v>
      </c>
      <c r="BD227" s="325">
        <f>SUM(BD224:BD226)</f>
        <v>0</v>
      </c>
      <c r="BE227" s="325">
        <f>SUM(BE224:BE226)</f>
        <v>0</v>
      </c>
    </row>
    <row r="228" spans="1:80">
      <c r="A228" s="282" t="s">
        <v>97</v>
      </c>
      <c r="B228" s="283" t="s">
        <v>434</v>
      </c>
      <c r="C228" s="284" t="s">
        <v>435</v>
      </c>
      <c r="D228" s="285"/>
      <c r="E228" s="286"/>
      <c r="F228" s="286"/>
      <c r="G228" s="287"/>
      <c r="H228" s="288"/>
      <c r="I228" s="289"/>
      <c r="J228" s="290"/>
      <c r="K228" s="291"/>
      <c r="O228" s="292">
        <v>1</v>
      </c>
    </row>
    <row r="229" spans="1:80">
      <c r="A229" s="293">
        <v>70</v>
      </c>
      <c r="B229" s="294" t="s">
        <v>437</v>
      </c>
      <c r="C229" s="295" t="s">
        <v>438</v>
      </c>
      <c r="D229" s="296" t="s">
        <v>282</v>
      </c>
      <c r="E229" s="297">
        <v>5.6050500000000003</v>
      </c>
      <c r="F229" s="297">
        <v>0</v>
      </c>
      <c r="G229" s="298">
        <f>E229*F229</f>
        <v>0</v>
      </c>
      <c r="H229" s="299">
        <v>0</v>
      </c>
      <c r="I229" s="300">
        <f>E229*H229</f>
        <v>0</v>
      </c>
      <c r="J229" s="299"/>
      <c r="K229" s="300">
        <f>E229*J229</f>
        <v>0</v>
      </c>
      <c r="O229" s="292">
        <v>2</v>
      </c>
      <c r="AA229" s="261">
        <v>8</v>
      </c>
      <c r="AB229" s="261">
        <v>0</v>
      </c>
      <c r="AC229" s="261">
        <v>3</v>
      </c>
      <c r="AZ229" s="261">
        <v>1</v>
      </c>
      <c r="BA229" s="261">
        <f>IF(AZ229=1,G229,0)</f>
        <v>0</v>
      </c>
      <c r="BB229" s="261">
        <f>IF(AZ229=2,G229,0)</f>
        <v>0</v>
      </c>
      <c r="BC229" s="261">
        <f>IF(AZ229=3,G229,0)</f>
        <v>0</v>
      </c>
      <c r="BD229" s="261">
        <f>IF(AZ229=4,G229,0)</f>
        <v>0</v>
      </c>
      <c r="BE229" s="261">
        <f>IF(AZ229=5,G229,0)</f>
        <v>0</v>
      </c>
      <c r="CA229" s="292">
        <v>8</v>
      </c>
      <c r="CB229" s="292">
        <v>0</v>
      </c>
    </row>
    <row r="230" spans="1:80">
      <c r="A230" s="293">
        <v>71</v>
      </c>
      <c r="B230" s="294" t="s">
        <v>439</v>
      </c>
      <c r="C230" s="295" t="s">
        <v>440</v>
      </c>
      <c r="D230" s="296" t="s">
        <v>282</v>
      </c>
      <c r="E230" s="297">
        <v>50.445450000000001</v>
      </c>
      <c r="F230" s="297">
        <v>0</v>
      </c>
      <c r="G230" s="298">
        <f>E230*F230</f>
        <v>0</v>
      </c>
      <c r="H230" s="299">
        <v>0</v>
      </c>
      <c r="I230" s="300">
        <f>E230*H230</f>
        <v>0</v>
      </c>
      <c r="J230" s="299"/>
      <c r="K230" s="300">
        <f>E230*J230</f>
        <v>0</v>
      </c>
      <c r="O230" s="292">
        <v>2</v>
      </c>
      <c r="AA230" s="261">
        <v>8</v>
      </c>
      <c r="AB230" s="261">
        <v>0</v>
      </c>
      <c r="AC230" s="261">
        <v>3</v>
      </c>
      <c r="AZ230" s="261">
        <v>1</v>
      </c>
      <c r="BA230" s="261">
        <f>IF(AZ230=1,G230,0)</f>
        <v>0</v>
      </c>
      <c r="BB230" s="261">
        <f>IF(AZ230=2,G230,0)</f>
        <v>0</v>
      </c>
      <c r="BC230" s="261">
        <f>IF(AZ230=3,G230,0)</f>
        <v>0</v>
      </c>
      <c r="BD230" s="261">
        <f>IF(AZ230=4,G230,0)</f>
        <v>0</v>
      </c>
      <c r="BE230" s="261">
        <f>IF(AZ230=5,G230,0)</f>
        <v>0</v>
      </c>
      <c r="CA230" s="292">
        <v>8</v>
      </c>
      <c r="CB230" s="292">
        <v>0</v>
      </c>
    </row>
    <row r="231" spans="1:80">
      <c r="A231" s="301"/>
      <c r="B231" s="302"/>
      <c r="C231" s="303"/>
      <c r="D231" s="304"/>
      <c r="E231" s="304"/>
      <c r="F231" s="304"/>
      <c r="G231" s="305"/>
      <c r="I231" s="306"/>
      <c r="K231" s="306"/>
      <c r="L231" s="307"/>
      <c r="O231" s="292">
        <v>3</v>
      </c>
    </row>
    <row r="232" spans="1:80">
      <c r="A232" s="293">
        <v>72</v>
      </c>
      <c r="B232" s="294" t="s">
        <v>443</v>
      </c>
      <c r="C232" s="295" t="s">
        <v>444</v>
      </c>
      <c r="D232" s="296" t="s">
        <v>282</v>
      </c>
      <c r="E232" s="297">
        <v>5.6050500000000003</v>
      </c>
      <c r="F232" s="297">
        <v>0</v>
      </c>
      <c r="G232" s="298">
        <f>E232*F232</f>
        <v>0</v>
      </c>
      <c r="H232" s="299">
        <v>0</v>
      </c>
      <c r="I232" s="300">
        <f>E232*H232</f>
        <v>0</v>
      </c>
      <c r="J232" s="299"/>
      <c r="K232" s="300">
        <f>E232*J232</f>
        <v>0</v>
      </c>
      <c r="O232" s="292">
        <v>2</v>
      </c>
      <c r="AA232" s="261">
        <v>8</v>
      </c>
      <c r="AB232" s="261">
        <v>0</v>
      </c>
      <c r="AC232" s="261">
        <v>3</v>
      </c>
      <c r="AZ232" s="261">
        <v>1</v>
      </c>
      <c r="BA232" s="261">
        <f>IF(AZ232=1,G232,0)</f>
        <v>0</v>
      </c>
      <c r="BB232" s="261">
        <f>IF(AZ232=2,G232,0)</f>
        <v>0</v>
      </c>
      <c r="BC232" s="261">
        <f>IF(AZ232=3,G232,0)</f>
        <v>0</v>
      </c>
      <c r="BD232" s="261">
        <f>IF(AZ232=4,G232,0)</f>
        <v>0</v>
      </c>
      <c r="BE232" s="261">
        <f>IF(AZ232=5,G232,0)</f>
        <v>0</v>
      </c>
      <c r="CA232" s="292">
        <v>8</v>
      </c>
      <c r="CB232" s="292">
        <v>0</v>
      </c>
    </row>
    <row r="233" spans="1:80">
      <c r="A233" s="316"/>
      <c r="B233" s="317" t="s">
        <v>99</v>
      </c>
      <c r="C233" s="318" t="s">
        <v>436</v>
      </c>
      <c r="D233" s="319"/>
      <c r="E233" s="320"/>
      <c r="F233" s="321"/>
      <c r="G233" s="322">
        <f>SUM(G228:G232)</f>
        <v>0</v>
      </c>
      <c r="H233" s="323"/>
      <c r="I233" s="324">
        <f>SUM(I228:I232)</f>
        <v>0</v>
      </c>
      <c r="J233" s="323"/>
      <c r="K233" s="324">
        <f>SUM(K228:K232)</f>
        <v>0</v>
      </c>
      <c r="O233" s="292">
        <v>4</v>
      </c>
      <c r="BA233" s="325">
        <f>SUM(BA228:BA232)</f>
        <v>0</v>
      </c>
      <c r="BB233" s="325">
        <f>SUM(BB228:BB232)</f>
        <v>0</v>
      </c>
      <c r="BC233" s="325">
        <f>SUM(BC228:BC232)</f>
        <v>0</v>
      </c>
      <c r="BD233" s="325">
        <f>SUM(BD228:BD232)</f>
        <v>0</v>
      </c>
      <c r="BE233" s="325">
        <f>SUM(BE228:BE232)</f>
        <v>0</v>
      </c>
    </row>
    <row r="234" spans="1:80">
      <c r="E234" s="261"/>
    </row>
    <row r="235" spans="1:80">
      <c r="E235" s="261"/>
    </row>
    <row r="236" spans="1:80">
      <c r="E236" s="261"/>
    </row>
    <row r="237" spans="1:80">
      <c r="E237" s="261"/>
    </row>
    <row r="238" spans="1:80">
      <c r="E238" s="261"/>
    </row>
    <row r="239" spans="1:80">
      <c r="E239" s="261"/>
    </row>
    <row r="240" spans="1:80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A257" s="315"/>
      <c r="B257" s="315"/>
      <c r="C257" s="315"/>
      <c r="D257" s="315"/>
      <c r="E257" s="315"/>
      <c r="F257" s="315"/>
      <c r="G257" s="315"/>
    </row>
    <row r="258" spans="1:7">
      <c r="A258" s="315"/>
      <c r="B258" s="315"/>
      <c r="C258" s="315"/>
      <c r="D258" s="315"/>
      <c r="E258" s="315"/>
      <c r="F258" s="315"/>
      <c r="G258" s="315"/>
    </row>
    <row r="259" spans="1:7">
      <c r="A259" s="315"/>
      <c r="B259" s="315"/>
      <c r="C259" s="315"/>
      <c r="D259" s="315"/>
      <c r="E259" s="315"/>
      <c r="F259" s="315"/>
      <c r="G259" s="315"/>
    </row>
    <row r="260" spans="1:7">
      <c r="A260" s="315"/>
      <c r="B260" s="315"/>
      <c r="C260" s="315"/>
      <c r="D260" s="315"/>
      <c r="E260" s="315"/>
      <c r="F260" s="315"/>
      <c r="G260" s="315"/>
    </row>
    <row r="261" spans="1:7">
      <c r="E261" s="261"/>
    </row>
    <row r="262" spans="1:7">
      <c r="E262" s="261"/>
    </row>
    <row r="263" spans="1:7">
      <c r="E263" s="261"/>
    </row>
    <row r="264" spans="1:7">
      <c r="E264" s="261"/>
    </row>
    <row r="265" spans="1:7">
      <c r="E265" s="261"/>
    </row>
    <row r="266" spans="1:7">
      <c r="E266" s="261"/>
    </row>
    <row r="267" spans="1:7">
      <c r="E267" s="261"/>
    </row>
    <row r="268" spans="1:7">
      <c r="E268" s="261"/>
    </row>
    <row r="269" spans="1:7">
      <c r="E269" s="261"/>
    </row>
    <row r="270" spans="1:7">
      <c r="E270" s="261"/>
    </row>
    <row r="271" spans="1:7">
      <c r="E271" s="261"/>
    </row>
    <row r="272" spans="1:7">
      <c r="E272" s="261"/>
    </row>
    <row r="273" spans="5:5">
      <c r="E273" s="261"/>
    </row>
    <row r="274" spans="5:5">
      <c r="E274" s="261"/>
    </row>
    <row r="275" spans="5:5">
      <c r="E275" s="261"/>
    </row>
    <row r="276" spans="5:5">
      <c r="E276" s="261"/>
    </row>
    <row r="277" spans="5:5">
      <c r="E277" s="261"/>
    </row>
    <row r="278" spans="5:5">
      <c r="E278" s="261"/>
    </row>
    <row r="279" spans="5:5">
      <c r="E279" s="261"/>
    </row>
    <row r="280" spans="5:5">
      <c r="E280" s="261"/>
    </row>
    <row r="281" spans="5:5">
      <c r="E281" s="261"/>
    </row>
    <row r="282" spans="5:5">
      <c r="E282" s="261"/>
    </row>
    <row r="283" spans="5:5">
      <c r="E283" s="261"/>
    </row>
    <row r="284" spans="5:5">
      <c r="E284" s="261"/>
    </row>
    <row r="285" spans="5:5">
      <c r="E285" s="261"/>
    </row>
    <row r="286" spans="5:5">
      <c r="E286" s="261"/>
    </row>
    <row r="287" spans="5:5">
      <c r="E287" s="261"/>
    </row>
    <row r="288" spans="5:5">
      <c r="E288" s="261"/>
    </row>
    <row r="289" spans="1:7">
      <c r="E289" s="261"/>
    </row>
    <row r="290" spans="1:7">
      <c r="E290" s="261"/>
    </row>
    <row r="291" spans="1:7">
      <c r="E291" s="261"/>
    </row>
    <row r="292" spans="1:7">
      <c r="A292" s="326"/>
      <c r="B292" s="326"/>
    </row>
    <row r="293" spans="1:7">
      <c r="A293" s="315"/>
      <c r="B293" s="315"/>
      <c r="C293" s="327"/>
      <c r="D293" s="327"/>
      <c r="E293" s="328"/>
      <c r="F293" s="327"/>
      <c r="G293" s="329"/>
    </row>
    <row r="294" spans="1:7">
      <c r="A294" s="330"/>
      <c r="B294" s="330"/>
      <c r="C294" s="315"/>
      <c r="D294" s="315"/>
      <c r="E294" s="331"/>
      <c r="F294" s="315"/>
      <c r="G294" s="315"/>
    </row>
    <row r="295" spans="1:7">
      <c r="A295" s="315"/>
      <c r="B295" s="315"/>
      <c r="C295" s="315"/>
      <c r="D295" s="315"/>
      <c r="E295" s="331"/>
      <c r="F295" s="315"/>
      <c r="G295" s="315"/>
    </row>
    <row r="296" spans="1:7">
      <c r="A296" s="315"/>
      <c r="B296" s="315"/>
      <c r="C296" s="315"/>
      <c r="D296" s="315"/>
      <c r="E296" s="331"/>
      <c r="F296" s="315"/>
      <c r="G296" s="315"/>
    </row>
    <row r="297" spans="1:7">
      <c r="A297" s="315"/>
      <c r="B297" s="315"/>
      <c r="C297" s="315"/>
      <c r="D297" s="315"/>
      <c r="E297" s="331"/>
      <c r="F297" s="315"/>
      <c r="G297" s="315"/>
    </row>
    <row r="298" spans="1:7">
      <c r="A298" s="315"/>
      <c r="B298" s="315"/>
      <c r="C298" s="315"/>
      <c r="D298" s="315"/>
      <c r="E298" s="331"/>
      <c r="F298" s="315"/>
      <c r="G298" s="315"/>
    </row>
    <row r="299" spans="1:7">
      <c r="A299" s="315"/>
      <c r="B299" s="315"/>
      <c r="C299" s="315"/>
      <c r="D299" s="315"/>
      <c r="E299" s="331"/>
      <c r="F299" s="315"/>
      <c r="G299" s="315"/>
    </row>
    <row r="300" spans="1:7">
      <c r="A300" s="315"/>
      <c r="B300" s="315"/>
      <c r="C300" s="315"/>
      <c r="D300" s="315"/>
      <c r="E300" s="331"/>
      <c r="F300" s="315"/>
      <c r="G300" s="315"/>
    </row>
    <row r="301" spans="1:7">
      <c r="A301" s="315"/>
      <c r="B301" s="315"/>
      <c r="C301" s="315"/>
      <c r="D301" s="315"/>
      <c r="E301" s="331"/>
      <c r="F301" s="315"/>
      <c r="G301" s="315"/>
    </row>
    <row r="302" spans="1:7">
      <c r="A302" s="315"/>
      <c r="B302" s="315"/>
      <c r="C302" s="315"/>
      <c r="D302" s="315"/>
      <c r="E302" s="331"/>
      <c r="F302" s="315"/>
      <c r="G302" s="315"/>
    </row>
    <row r="303" spans="1:7">
      <c r="A303" s="315"/>
      <c r="B303" s="315"/>
      <c r="C303" s="315"/>
      <c r="D303" s="315"/>
      <c r="E303" s="331"/>
      <c r="F303" s="315"/>
      <c r="G303" s="315"/>
    </row>
    <row r="304" spans="1:7">
      <c r="A304" s="315"/>
      <c r="B304" s="315"/>
      <c r="C304" s="315"/>
      <c r="D304" s="315"/>
      <c r="E304" s="331"/>
      <c r="F304" s="315"/>
      <c r="G304" s="315"/>
    </row>
    <row r="305" spans="1:7">
      <c r="A305" s="315"/>
      <c r="B305" s="315"/>
      <c r="C305" s="315"/>
      <c r="D305" s="315"/>
      <c r="E305" s="331"/>
      <c r="F305" s="315"/>
      <c r="G305" s="315"/>
    </row>
    <row r="306" spans="1:7">
      <c r="A306" s="315"/>
      <c r="B306" s="315"/>
      <c r="C306" s="315"/>
      <c r="D306" s="315"/>
      <c r="E306" s="331"/>
      <c r="F306" s="315"/>
      <c r="G306" s="315"/>
    </row>
  </sheetData>
  <mergeCells count="109">
    <mergeCell ref="C231:G231"/>
    <mergeCell ref="C226:G226"/>
    <mergeCell ref="C216:G216"/>
    <mergeCell ref="C200:D200"/>
    <mergeCell ref="C206:G206"/>
    <mergeCell ref="C188:G188"/>
    <mergeCell ref="C192:D192"/>
    <mergeCell ref="C193:D193"/>
    <mergeCell ref="C195:G195"/>
    <mergeCell ref="C196:D196"/>
    <mergeCell ref="C198:G198"/>
    <mergeCell ref="C177:D177"/>
    <mergeCell ref="C178:D178"/>
    <mergeCell ref="C179:D179"/>
    <mergeCell ref="C183:D183"/>
    <mergeCell ref="C184:D184"/>
    <mergeCell ref="C165:G165"/>
    <mergeCell ref="C169:D169"/>
    <mergeCell ref="C170:D170"/>
    <mergeCell ref="C174:D174"/>
    <mergeCell ref="C175:D175"/>
    <mergeCell ref="C176:D176"/>
    <mergeCell ref="C153:G153"/>
    <mergeCell ref="C155:G155"/>
    <mergeCell ref="C156:D156"/>
    <mergeCell ref="C157:D157"/>
    <mergeCell ref="C159:G159"/>
    <mergeCell ref="C144:G144"/>
    <mergeCell ref="C145:D145"/>
    <mergeCell ref="C149:D149"/>
    <mergeCell ref="C129:G129"/>
    <mergeCell ref="C130:D130"/>
    <mergeCell ref="C132:D132"/>
    <mergeCell ref="C134:G134"/>
    <mergeCell ref="C135:D135"/>
    <mergeCell ref="C137:G137"/>
    <mergeCell ref="C138:D138"/>
    <mergeCell ref="C140:D140"/>
    <mergeCell ref="C124:G124"/>
    <mergeCell ref="C125:D125"/>
    <mergeCell ref="C101:D101"/>
    <mergeCell ref="C105:G105"/>
    <mergeCell ref="C106:D106"/>
    <mergeCell ref="C107:D107"/>
    <mergeCell ref="C108:D108"/>
    <mergeCell ref="C109:D109"/>
    <mergeCell ref="C110:D110"/>
    <mergeCell ref="C111:D111"/>
    <mergeCell ref="C115:D115"/>
    <mergeCell ref="C92:D92"/>
    <mergeCell ref="C93:D93"/>
    <mergeCell ref="C94:D94"/>
    <mergeCell ref="C95:D95"/>
    <mergeCell ref="C96:D96"/>
    <mergeCell ref="C117:D117"/>
    <mergeCell ref="C79:D79"/>
    <mergeCell ref="C83:D83"/>
    <mergeCell ref="C84:D84"/>
    <mergeCell ref="C85:D85"/>
    <mergeCell ref="C86:D86"/>
    <mergeCell ref="C87:D87"/>
    <mergeCell ref="C89:D89"/>
    <mergeCell ref="C91:D91"/>
    <mergeCell ref="C67:D67"/>
    <mergeCell ref="C71:D71"/>
    <mergeCell ref="C72:D72"/>
    <mergeCell ref="C73:D73"/>
    <mergeCell ref="C75:D75"/>
    <mergeCell ref="C76:D76"/>
    <mergeCell ref="C77:D77"/>
    <mergeCell ref="C78:D78"/>
    <mergeCell ref="C55:D55"/>
    <mergeCell ref="C58:D58"/>
    <mergeCell ref="C60:G60"/>
    <mergeCell ref="C62:D62"/>
    <mergeCell ref="C64:D64"/>
    <mergeCell ref="C66:G66"/>
    <mergeCell ref="C47:D47"/>
    <mergeCell ref="C48:D48"/>
    <mergeCell ref="C51:D51"/>
    <mergeCell ref="C52:D52"/>
    <mergeCell ref="C53:D53"/>
    <mergeCell ref="C54:D54"/>
    <mergeCell ref="C41:G41"/>
    <mergeCell ref="C42:G42"/>
    <mergeCell ref="C43:D43"/>
    <mergeCell ref="C44:D44"/>
    <mergeCell ref="C45:D45"/>
    <mergeCell ref="C46:D46"/>
    <mergeCell ref="C34:D34"/>
    <mergeCell ref="C35:D35"/>
    <mergeCell ref="C36:D36"/>
    <mergeCell ref="C37:D37"/>
    <mergeCell ref="C39:G39"/>
    <mergeCell ref="C40:G40"/>
    <mergeCell ref="C20:G20"/>
    <mergeCell ref="C24:D24"/>
    <mergeCell ref="C29:G29"/>
    <mergeCell ref="C30:D30"/>
    <mergeCell ref="C32:D32"/>
    <mergeCell ref="C33:D33"/>
    <mergeCell ref="A1:G1"/>
    <mergeCell ref="A3:B3"/>
    <mergeCell ref="A4:B4"/>
    <mergeCell ref="E4:G4"/>
    <mergeCell ref="C11:D11"/>
    <mergeCell ref="C12:D12"/>
    <mergeCell ref="C15:D15"/>
    <mergeCell ref="C16:D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106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105</v>
      </c>
      <c r="B5" s="118"/>
      <c r="C5" s="119" t="s">
        <v>106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167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166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00 35-2019 Rek'!E9</f>
        <v>0</v>
      </c>
      <c r="D15" s="160" t="str">
        <f>'SO 00 35-2019 Rek'!A14</f>
        <v>Ztížené výrobní podmínky</v>
      </c>
      <c r="E15" s="161"/>
      <c r="F15" s="162"/>
      <c r="G15" s="159">
        <f>'SO 00 35-2019 Rek'!I14</f>
        <v>0</v>
      </c>
    </row>
    <row r="16" spans="1:57" ht="15.95" customHeight="1">
      <c r="A16" s="157" t="s">
        <v>52</v>
      </c>
      <c r="B16" s="158" t="s">
        <v>53</v>
      </c>
      <c r="C16" s="159">
        <f>'SO 00 35-2019 Rek'!F9</f>
        <v>0</v>
      </c>
      <c r="D16" s="109" t="str">
        <f>'SO 00 35-2019 Rek'!A15</f>
        <v>Oborová přirážka</v>
      </c>
      <c r="E16" s="163"/>
      <c r="F16" s="164"/>
      <c r="G16" s="159">
        <f>'SO 00 35-2019 Rek'!I15</f>
        <v>0</v>
      </c>
    </row>
    <row r="17" spans="1:7" ht="15.95" customHeight="1">
      <c r="A17" s="157" t="s">
        <v>54</v>
      </c>
      <c r="B17" s="158" t="s">
        <v>55</v>
      </c>
      <c r="C17" s="159">
        <f>'SO 00 35-2019 Rek'!H9</f>
        <v>0</v>
      </c>
      <c r="D17" s="109" t="str">
        <f>'SO 00 35-2019 Rek'!A16</f>
        <v>Přesun stavebních kapacit</v>
      </c>
      <c r="E17" s="163"/>
      <c r="F17" s="164"/>
      <c r="G17" s="159">
        <f>'SO 00 35-2019 Rek'!I16</f>
        <v>0</v>
      </c>
    </row>
    <row r="18" spans="1:7" ht="15.95" customHeight="1">
      <c r="A18" s="165" t="s">
        <v>56</v>
      </c>
      <c r="B18" s="166" t="s">
        <v>57</v>
      </c>
      <c r="C18" s="159">
        <f>'SO 00 35-2019 Rek'!G9</f>
        <v>0</v>
      </c>
      <c r="D18" s="109" t="str">
        <f>'SO 00 35-2019 Rek'!A17</f>
        <v>Mimostaveništní doprava</v>
      </c>
      <c r="E18" s="163"/>
      <c r="F18" s="164"/>
      <c r="G18" s="159">
        <f>'SO 00 35-2019 Rek'!I17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00 35-2019 Rek'!A18</f>
        <v>Zařízení staveniště</v>
      </c>
      <c r="E19" s="163"/>
      <c r="F19" s="164"/>
      <c r="G19" s="159">
        <f>'SO 00 35-2019 Rek'!I18</f>
        <v>0</v>
      </c>
    </row>
    <row r="20" spans="1:7" ht="15.95" customHeight="1">
      <c r="A20" s="167"/>
      <c r="B20" s="158"/>
      <c r="C20" s="159"/>
      <c r="D20" s="109" t="str">
        <f>'SO 00 35-2019 Rek'!A19</f>
        <v>Provoz investora</v>
      </c>
      <c r="E20" s="163"/>
      <c r="F20" s="164"/>
      <c r="G20" s="159">
        <f>'SO 00 35-2019 Rek'!I19</f>
        <v>0</v>
      </c>
    </row>
    <row r="21" spans="1:7" ht="15.95" customHeight="1">
      <c r="A21" s="167" t="s">
        <v>29</v>
      </c>
      <c r="B21" s="158"/>
      <c r="C21" s="159">
        <f>'SO 00 35-2019 Rek'!I9</f>
        <v>0</v>
      </c>
      <c r="D21" s="109" t="str">
        <f>'SO 00 35-2019 Rek'!A20</f>
        <v>Kompletační činnost (IČD)</v>
      </c>
      <c r="E21" s="163"/>
      <c r="F21" s="164"/>
      <c r="G21" s="159">
        <f>'SO 00 35-2019 Rek'!I20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00 35-2019 Rek'!H22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57" ht="13.5" thickBot="1">
      <c r="A2" s="213" t="s">
        <v>76</v>
      </c>
      <c r="B2" s="214"/>
      <c r="C2" s="215" t="s">
        <v>107</v>
      </c>
      <c r="D2" s="216"/>
      <c r="E2" s="217"/>
      <c r="F2" s="216"/>
      <c r="G2" s="218" t="s">
        <v>106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00 35-2019 Pol'!B7</f>
        <v>00</v>
      </c>
      <c r="B7" s="70" t="str">
        <f>'SO 00 35-2019 Pol'!C7</f>
        <v>Ostatní náklady</v>
      </c>
      <c r="D7" s="230"/>
      <c r="E7" s="333">
        <f>'SO 00 35-2019 Pol'!BA33</f>
        <v>0</v>
      </c>
      <c r="F7" s="334">
        <f>'SO 00 35-2019 Pol'!BB33</f>
        <v>0</v>
      </c>
      <c r="G7" s="334">
        <f>'SO 00 35-2019 Pol'!BC33</f>
        <v>0</v>
      </c>
      <c r="H7" s="334">
        <f>'SO 00 35-2019 Pol'!BD33</f>
        <v>0</v>
      </c>
      <c r="I7" s="335">
        <f>'SO 00 35-2019 Pol'!BE33</f>
        <v>0</v>
      </c>
    </row>
    <row r="8" spans="1:57" s="137" customFormat="1" ht="13.5" thickBot="1">
      <c r="A8" s="332" t="str">
        <f>'SO 00 35-2019 Pol'!B34</f>
        <v>000</v>
      </c>
      <c r="B8" s="70" t="str">
        <f>'SO 00 35-2019 Pol'!C34</f>
        <v>Vedlejší náklady</v>
      </c>
      <c r="D8" s="230"/>
      <c r="E8" s="333">
        <f>'SO 00 35-2019 Pol'!BA40</f>
        <v>0</v>
      </c>
      <c r="F8" s="334">
        <f>'SO 00 35-2019 Pol'!BB40</f>
        <v>0</v>
      </c>
      <c r="G8" s="334">
        <f>'SO 00 35-2019 Pol'!BC40</f>
        <v>0</v>
      </c>
      <c r="H8" s="334">
        <f>'SO 00 35-2019 Pol'!BD40</f>
        <v>0</v>
      </c>
      <c r="I8" s="335">
        <f>'SO 00 35-2019 Pol'!BE40</f>
        <v>0</v>
      </c>
    </row>
    <row r="9" spans="1:57" s="14" customFormat="1" ht="13.5" thickBot="1">
      <c r="A9" s="231"/>
      <c r="B9" s="232" t="s">
        <v>79</v>
      </c>
      <c r="C9" s="232"/>
      <c r="D9" s="233"/>
      <c r="E9" s="234">
        <f>SUM(E7:E8)</f>
        <v>0</v>
      </c>
      <c r="F9" s="235">
        <f>SUM(F7:F8)</f>
        <v>0</v>
      </c>
      <c r="G9" s="235">
        <f>SUM(G7:G8)</f>
        <v>0</v>
      </c>
      <c r="H9" s="235">
        <f>SUM(H7:H8)</f>
        <v>0</v>
      </c>
      <c r="I9" s="236">
        <f>SUM(I7:I8)</f>
        <v>0</v>
      </c>
    </row>
    <row r="10" spans="1:57">
      <c r="A10" s="137"/>
      <c r="B10" s="137"/>
      <c r="C10" s="137"/>
      <c r="D10" s="137"/>
      <c r="E10" s="137"/>
      <c r="F10" s="137"/>
      <c r="G10" s="137"/>
      <c r="H10" s="137"/>
      <c r="I10" s="137"/>
    </row>
    <row r="11" spans="1:57" ht="19.5" customHeight="1">
      <c r="A11" s="222" t="s">
        <v>80</v>
      </c>
      <c r="B11" s="222"/>
      <c r="C11" s="222"/>
      <c r="D11" s="222"/>
      <c r="E11" s="222"/>
      <c r="F11" s="222"/>
      <c r="G11" s="237"/>
      <c r="H11" s="222"/>
      <c r="I11" s="222"/>
      <c r="BA11" s="143"/>
      <c r="BB11" s="143"/>
      <c r="BC11" s="143"/>
      <c r="BD11" s="143"/>
      <c r="BE11" s="143"/>
    </row>
    <row r="12" spans="1:57" ht="13.5" thickBot="1"/>
    <row r="13" spans="1:57">
      <c r="A13" s="175" t="s">
        <v>81</v>
      </c>
      <c r="B13" s="176"/>
      <c r="C13" s="176"/>
      <c r="D13" s="238"/>
      <c r="E13" s="239" t="s">
        <v>82</v>
      </c>
      <c r="F13" s="240" t="s">
        <v>12</v>
      </c>
      <c r="G13" s="241" t="s">
        <v>83</v>
      </c>
      <c r="H13" s="242"/>
      <c r="I13" s="243" t="s">
        <v>82</v>
      </c>
    </row>
    <row r="14" spans="1:57">
      <c r="A14" s="167" t="s">
        <v>158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159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160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161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162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163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1</v>
      </c>
    </row>
    <row r="20" spans="1:53">
      <c r="A20" s="167" t="s">
        <v>164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>
      <c r="A21" s="167" t="s">
        <v>165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2</v>
      </c>
    </row>
    <row r="22" spans="1:53" ht="13.5" thickBot="1">
      <c r="A22" s="250"/>
      <c r="B22" s="251" t="s">
        <v>84</v>
      </c>
      <c r="C22" s="252"/>
      <c r="D22" s="253"/>
      <c r="E22" s="254"/>
      <c r="F22" s="255"/>
      <c r="G22" s="255"/>
      <c r="H22" s="256">
        <f>SUM(I14:I21)</f>
        <v>0</v>
      </c>
      <c r="I22" s="257"/>
    </row>
    <row r="24" spans="1:53">
      <c r="B24" s="14"/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13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00 35-2019 Rek'!H1</f>
        <v>35-2019</v>
      </c>
      <c r="G3" s="268"/>
    </row>
    <row r="4" spans="1:80" ht="13.5" thickBot="1">
      <c r="A4" s="269" t="s">
        <v>76</v>
      </c>
      <c r="B4" s="214"/>
      <c r="C4" s="215" t="s">
        <v>107</v>
      </c>
      <c r="D4" s="270"/>
      <c r="E4" s="271" t="str">
        <f>'SO 00 35-2019 Rek'!G2</f>
        <v>Vedlejší a ostatní náklady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108</v>
      </c>
      <c r="C7" s="284" t="s">
        <v>109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111</v>
      </c>
      <c r="C8" s="295" t="s">
        <v>112</v>
      </c>
      <c r="D8" s="296" t="s">
        <v>113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114</v>
      </c>
      <c r="C9" s="295" t="s">
        <v>115</v>
      </c>
      <c r="D9" s="296" t="s">
        <v>116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 ht="33.75">
      <c r="A10" s="301"/>
      <c r="B10" s="302"/>
      <c r="C10" s="303" t="s">
        <v>117</v>
      </c>
      <c r="D10" s="304"/>
      <c r="E10" s="304"/>
      <c r="F10" s="304"/>
      <c r="G10" s="305"/>
      <c r="I10" s="306"/>
      <c r="K10" s="306"/>
      <c r="L10" s="307" t="s">
        <v>117</v>
      </c>
      <c r="O10" s="292">
        <v>3</v>
      </c>
    </row>
    <row r="11" spans="1:80">
      <c r="A11" s="301"/>
      <c r="B11" s="302"/>
      <c r="C11" s="303"/>
      <c r="D11" s="304"/>
      <c r="E11" s="304"/>
      <c r="F11" s="304"/>
      <c r="G11" s="305"/>
      <c r="I11" s="306"/>
      <c r="K11" s="306"/>
      <c r="L11" s="307"/>
      <c r="O11" s="292">
        <v>3</v>
      </c>
    </row>
    <row r="12" spans="1:80">
      <c r="A12" s="293">
        <v>3</v>
      </c>
      <c r="B12" s="294" t="s">
        <v>118</v>
      </c>
      <c r="C12" s="295" t="s">
        <v>119</v>
      </c>
      <c r="D12" s="296" t="s">
        <v>116</v>
      </c>
      <c r="E12" s="297">
        <v>1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 ht="22.5">
      <c r="A13" s="301"/>
      <c r="B13" s="302"/>
      <c r="C13" s="303" t="s">
        <v>120</v>
      </c>
      <c r="D13" s="304"/>
      <c r="E13" s="304"/>
      <c r="F13" s="304"/>
      <c r="G13" s="305"/>
      <c r="I13" s="306"/>
      <c r="K13" s="306"/>
      <c r="L13" s="307" t="s">
        <v>120</v>
      </c>
      <c r="O13" s="292">
        <v>3</v>
      </c>
    </row>
    <row r="14" spans="1:80" ht="22.5">
      <c r="A14" s="293">
        <v>4</v>
      </c>
      <c r="B14" s="294" t="s">
        <v>121</v>
      </c>
      <c r="C14" s="295" t="s">
        <v>122</v>
      </c>
      <c r="D14" s="296" t="s">
        <v>116</v>
      </c>
      <c r="E14" s="297">
        <v>1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 ht="22.5">
      <c r="A15" s="301"/>
      <c r="B15" s="302"/>
      <c r="C15" s="303" t="s">
        <v>123</v>
      </c>
      <c r="D15" s="304"/>
      <c r="E15" s="304"/>
      <c r="F15" s="304"/>
      <c r="G15" s="305"/>
      <c r="I15" s="306"/>
      <c r="K15" s="306"/>
      <c r="L15" s="307" t="s">
        <v>123</v>
      </c>
      <c r="O15" s="292">
        <v>3</v>
      </c>
    </row>
    <row r="16" spans="1:80">
      <c r="A16" s="293">
        <v>5</v>
      </c>
      <c r="B16" s="294" t="s">
        <v>124</v>
      </c>
      <c r="C16" s="295" t="s">
        <v>125</v>
      </c>
      <c r="D16" s="296" t="s">
        <v>116</v>
      </c>
      <c r="E16" s="297">
        <v>1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 t="s">
        <v>126</v>
      </c>
      <c r="D17" s="304"/>
      <c r="E17" s="304"/>
      <c r="F17" s="304"/>
      <c r="G17" s="305"/>
      <c r="I17" s="306"/>
      <c r="K17" s="306"/>
      <c r="L17" s="307" t="s">
        <v>126</v>
      </c>
      <c r="O17" s="292">
        <v>3</v>
      </c>
    </row>
    <row r="18" spans="1:80">
      <c r="A18" s="293">
        <v>6</v>
      </c>
      <c r="B18" s="294" t="s">
        <v>127</v>
      </c>
      <c r="C18" s="295" t="s">
        <v>128</v>
      </c>
      <c r="D18" s="296" t="s">
        <v>116</v>
      </c>
      <c r="E18" s="297">
        <v>1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2"/>
      <c r="C19" s="303" t="s">
        <v>129</v>
      </c>
      <c r="D19" s="304"/>
      <c r="E19" s="304"/>
      <c r="F19" s="304"/>
      <c r="G19" s="305"/>
      <c r="I19" s="306"/>
      <c r="K19" s="306"/>
      <c r="L19" s="307" t="s">
        <v>129</v>
      </c>
      <c r="O19" s="292">
        <v>3</v>
      </c>
    </row>
    <row r="20" spans="1:80" ht="22.5">
      <c r="A20" s="301"/>
      <c r="B20" s="302"/>
      <c r="C20" s="303" t="s">
        <v>130</v>
      </c>
      <c r="D20" s="304"/>
      <c r="E20" s="304"/>
      <c r="F20" s="304"/>
      <c r="G20" s="305"/>
      <c r="I20" s="306"/>
      <c r="K20" s="306"/>
      <c r="L20" s="307" t="s">
        <v>130</v>
      </c>
      <c r="O20" s="292">
        <v>3</v>
      </c>
    </row>
    <row r="21" spans="1:80" ht="22.5">
      <c r="A21" s="293">
        <v>7</v>
      </c>
      <c r="B21" s="294" t="s">
        <v>131</v>
      </c>
      <c r="C21" s="295" t="s">
        <v>132</v>
      </c>
      <c r="D21" s="296" t="s">
        <v>116</v>
      </c>
      <c r="E21" s="297">
        <v>1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2"/>
      <c r="C22" s="303" t="s">
        <v>133</v>
      </c>
      <c r="D22" s="304"/>
      <c r="E22" s="304"/>
      <c r="F22" s="304"/>
      <c r="G22" s="305"/>
      <c r="I22" s="306"/>
      <c r="K22" s="306"/>
      <c r="L22" s="307" t="s">
        <v>133</v>
      </c>
      <c r="O22" s="292">
        <v>3</v>
      </c>
    </row>
    <row r="23" spans="1:80" ht="22.5">
      <c r="A23" s="293">
        <v>8</v>
      </c>
      <c r="B23" s="294" t="s">
        <v>134</v>
      </c>
      <c r="C23" s="295" t="s">
        <v>135</v>
      </c>
      <c r="D23" s="296" t="s">
        <v>116</v>
      </c>
      <c r="E23" s="297">
        <v>1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293">
        <v>9</v>
      </c>
      <c r="B24" s="294" t="s">
        <v>136</v>
      </c>
      <c r="C24" s="295" t="s">
        <v>137</v>
      </c>
      <c r="D24" s="296" t="s">
        <v>116</v>
      </c>
      <c r="E24" s="297">
        <v>1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2"/>
      <c r="C25" s="303"/>
      <c r="D25" s="304"/>
      <c r="E25" s="304"/>
      <c r="F25" s="304"/>
      <c r="G25" s="305"/>
      <c r="I25" s="306"/>
      <c r="K25" s="306"/>
      <c r="L25" s="307"/>
      <c r="O25" s="292">
        <v>3</v>
      </c>
    </row>
    <row r="26" spans="1:80" ht="22.5">
      <c r="A26" s="293">
        <v>10</v>
      </c>
      <c r="B26" s="294" t="s">
        <v>138</v>
      </c>
      <c r="C26" s="295" t="s">
        <v>139</v>
      </c>
      <c r="D26" s="296" t="s">
        <v>116</v>
      </c>
      <c r="E26" s="297">
        <v>1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 ht="22.5">
      <c r="A27" s="301"/>
      <c r="B27" s="302"/>
      <c r="C27" s="303" t="s">
        <v>140</v>
      </c>
      <c r="D27" s="304"/>
      <c r="E27" s="304"/>
      <c r="F27" s="304"/>
      <c r="G27" s="305"/>
      <c r="I27" s="306"/>
      <c r="K27" s="306"/>
      <c r="L27" s="307" t="s">
        <v>140</v>
      </c>
      <c r="O27" s="292">
        <v>3</v>
      </c>
    </row>
    <row r="28" spans="1:80" ht="22.5">
      <c r="A28" s="293">
        <v>11</v>
      </c>
      <c r="B28" s="294" t="s">
        <v>141</v>
      </c>
      <c r="C28" s="295" t="s">
        <v>142</v>
      </c>
      <c r="D28" s="296" t="s">
        <v>98</v>
      </c>
      <c r="E28" s="297">
        <v>1</v>
      </c>
      <c r="F28" s="297">
        <v>0</v>
      </c>
      <c r="G28" s="298">
        <f>E28*F28</f>
        <v>0</v>
      </c>
      <c r="H28" s="299">
        <v>0.01</v>
      </c>
      <c r="I28" s="300">
        <f>E28*H28</f>
        <v>0.01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2"/>
      <c r="C29" s="303" t="s">
        <v>143</v>
      </c>
      <c r="D29" s="304"/>
      <c r="E29" s="304"/>
      <c r="F29" s="304"/>
      <c r="G29" s="305"/>
      <c r="I29" s="306"/>
      <c r="K29" s="306"/>
      <c r="L29" s="307" t="s">
        <v>143</v>
      </c>
      <c r="O29" s="292">
        <v>3</v>
      </c>
    </row>
    <row r="30" spans="1:80">
      <c r="A30" s="301"/>
      <c r="B30" s="302"/>
      <c r="C30" s="303" t="s">
        <v>144</v>
      </c>
      <c r="D30" s="304"/>
      <c r="E30" s="304"/>
      <c r="F30" s="304"/>
      <c r="G30" s="305"/>
      <c r="I30" s="306"/>
      <c r="K30" s="306"/>
      <c r="L30" s="307" t="s">
        <v>144</v>
      </c>
      <c r="O30" s="292">
        <v>3</v>
      </c>
    </row>
    <row r="31" spans="1:80">
      <c r="A31" s="293">
        <v>12</v>
      </c>
      <c r="B31" s="294" t="s">
        <v>145</v>
      </c>
      <c r="C31" s="295" t="s">
        <v>146</v>
      </c>
      <c r="D31" s="296" t="s">
        <v>98</v>
      </c>
      <c r="E31" s="297">
        <v>1</v>
      </c>
      <c r="F31" s="297">
        <v>0</v>
      </c>
      <c r="G31" s="298">
        <f>E31*F31</f>
        <v>0</v>
      </c>
      <c r="H31" s="299">
        <v>0.01</v>
      </c>
      <c r="I31" s="300">
        <f>E31*H31</f>
        <v>0.01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2"/>
      <c r="C32" s="303" t="s">
        <v>147</v>
      </c>
      <c r="D32" s="304"/>
      <c r="E32" s="304"/>
      <c r="F32" s="304"/>
      <c r="G32" s="305"/>
      <c r="I32" s="306"/>
      <c r="K32" s="306"/>
      <c r="L32" s="307" t="s">
        <v>147</v>
      </c>
      <c r="O32" s="292">
        <v>3</v>
      </c>
    </row>
    <row r="33" spans="1:80">
      <c r="A33" s="316"/>
      <c r="B33" s="317" t="s">
        <v>99</v>
      </c>
      <c r="C33" s="318" t="s">
        <v>110</v>
      </c>
      <c r="D33" s="319"/>
      <c r="E33" s="320"/>
      <c r="F33" s="321"/>
      <c r="G33" s="322">
        <f>SUM(G7:G32)</f>
        <v>0</v>
      </c>
      <c r="H33" s="323"/>
      <c r="I33" s="324">
        <f>SUM(I7:I32)</f>
        <v>0.02</v>
      </c>
      <c r="J33" s="323"/>
      <c r="K33" s="324">
        <f>SUM(K7:K32)</f>
        <v>0</v>
      </c>
      <c r="O33" s="292">
        <v>4</v>
      </c>
      <c r="BA33" s="325">
        <f>SUM(BA7:BA32)</f>
        <v>0</v>
      </c>
      <c r="BB33" s="325">
        <f>SUM(BB7:BB32)</f>
        <v>0</v>
      </c>
      <c r="BC33" s="325">
        <f>SUM(BC7:BC32)</f>
        <v>0</v>
      </c>
      <c r="BD33" s="325">
        <f>SUM(BD7:BD32)</f>
        <v>0</v>
      </c>
      <c r="BE33" s="325">
        <f>SUM(BE7:BE32)</f>
        <v>0</v>
      </c>
    </row>
    <row r="34" spans="1:80">
      <c r="A34" s="282" t="s">
        <v>97</v>
      </c>
      <c r="B34" s="283" t="s">
        <v>148</v>
      </c>
      <c r="C34" s="284" t="s">
        <v>149</v>
      </c>
      <c r="D34" s="285"/>
      <c r="E34" s="286"/>
      <c r="F34" s="286"/>
      <c r="G34" s="287"/>
      <c r="H34" s="288"/>
      <c r="I34" s="289"/>
      <c r="J34" s="290"/>
      <c r="K34" s="291"/>
      <c r="O34" s="292">
        <v>1</v>
      </c>
    </row>
    <row r="35" spans="1:80" ht="22.5">
      <c r="A35" s="293">
        <v>13</v>
      </c>
      <c r="B35" s="294" t="s">
        <v>151</v>
      </c>
      <c r="C35" s="295" t="s">
        <v>152</v>
      </c>
      <c r="D35" s="296" t="s">
        <v>116</v>
      </c>
      <c r="E35" s="297">
        <v>1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301"/>
      <c r="B36" s="302"/>
      <c r="C36" s="303" t="s">
        <v>153</v>
      </c>
      <c r="D36" s="304"/>
      <c r="E36" s="304"/>
      <c r="F36" s="304"/>
      <c r="G36" s="305"/>
      <c r="I36" s="306"/>
      <c r="K36" s="306"/>
      <c r="L36" s="307" t="s">
        <v>153</v>
      </c>
      <c r="O36" s="292">
        <v>3</v>
      </c>
    </row>
    <row r="37" spans="1:80">
      <c r="A37" s="301"/>
      <c r="B37" s="302"/>
      <c r="C37" s="303" t="s">
        <v>154</v>
      </c>
      <c r="D37" s="304"/>
      <c r="E37" s="304"/>
      <c r="F37" s="304"/>
      <c r="G37" s="305"/>
      <c r="I37" s="306"/>
      <c r="K37" s="306"/>
      <c r="L37" s="307" t="s">
        <v>154</v>
      </c>
      <c r="O37" s="292">
        <v>3</v>
      </c>
    </row>
    <row r="38" spans="1:80" ht="22.5">
      <c r="A38" s="293">
        <v>14</v>
      </c>
      <c r="B38" s="294" t="s">
        <v>155</v>
      </c>
      <c r="C38" s="295" t="s">
        <v>156</v>
      </c>
      <c r="D38" s="296" t="s">
        <v>116</v>
      </c>
      <c r="E38" s="297">
        <v>1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301"/>
      <c r="B39" s="302"/>
      <c r="C39" s="303" t="s">
        <v>157</v>
      </c>
      <c r="D39" s="304"/>
      <c r="E39" s="304"/>
      <c r="F39" s="304"/>
      <c r="G39" s="305"/>
      <c r="I39" s="306"/>
      <c r="K39" s="306"/>
      <c r="L39" s="307" t="s">
        <v>157</v>
      </c>
      <c r="O39" s="292">
        <v>3</v>
      </c>
    </row>
    <row r="40" spans="1:80">
      <c r="A40" s="316"/>
      <c r="B40" s="317" t="s">
        <v>99</v>
      </c>
      <c r="C40" s="318" t="s">
        <v>150</v>
      </c>
      <c r="D40" s="319"/>
      <c r="E40" s="320"/>
      <c r="F40" s="321"/>
      <c r="G40" s="322">
        <f>SUM(G34:G39)</f>
        <v>0</v>
      </c>
      <c r="H40" s="323"/>
      <c r="I40" s="324">
        <f>SUM(I34:I39)</f>
        <v>0</v>
      </c>
      <c r="J40" s="323"/>
      <c r="K40" s="324">
        <f>SUM(K34:K39)</f>
        <v>0</v>
      </c>
      <c r="O40" s="292">
        <v>4</v>
      </c>
      <c r="BA40" s="325">
        <f>SUM(BA34:BA39)</f>
        <v>0</v>
      </c>
      <c r="BB40" s="325">
        <f>SUM(BB34:BB39)</f>
        <v>0</v>
      </c>
      <c r="BC40" s="325">
        <f>SUM(BC34:BC39)</f>
        <v>0</v>
      </c>
      <c r="BD40" s="325">
        <f>SUM(BD34:BD39)</f>
        <v>0</v>
      </c>
      <c r="BE40" s="325">
        <f>SUM(BE34:BE39)</f>
        <v>0</v>
      </c>
    </row>
    <row r="41" spans="1:80">
      <c r="E41" s="261"/>
    </row>
    <row r="42" spans="1:80">
      <c r="E42" s="261"/>
    </row>
    <row r="43" spans="1:80">
      <c r="E43" s="261"/>
    </row>
    <row r="44" spans="1:80">
      <c r="E44" s="261"/>
    </row>
    <row r="45" spans="1:80">
      <c r="E45" s="261"/>
    </row>
    <row r="46" spans="1:80">
      <c r="E46" s="261"/>
    </row>
    <row r="47" spans="1:80">
      <c r="E47" s="261"/>
    </row>
    <row r="48" spans="1:80">
      <c r="E48" s="261"/>
    </row>
    <row r="49" spans="1:7">
      <c r="E49" s="261"/>
    </row>
    <row r="50" spans="1:7">
      <c r="E50" s="261"/>
    </row>
    <row r="51" spans="1:7">
      <c r="E51" s="261"/>
    </row>
    <row r="52" spans="1:7">
      <c r="E52" s="261"/>
    </row>
    <row r="53" spans="1:7">
      <c r="E53" s="261"/>
    </row>
    <row r="54" spans="1:7">
      <c r="E54" s="261"/>
    </row>
    <row r="55" spans="1:7">
      <c r="E55" s="261"/>
    </row>
    <row r="56" spans="1:7">
      <c r="E56" s="261"/>
    </row>
    <row r="57" spans="1:7">
      <c r="E57" s="261"/>
    </row>
    <row r="58" spans="1:7">
      <c r="E58" s="261"/>
    </row>
    <row r="59" spans="1:7">
      <c r="E59" s="261"/>
    </row>
    <row r="60" spans="1:7">
      <c r="E60" s="261"/>
    </row>
    <row r="61" spans="1:7">
      <c r="E61" s="261"/>
    </row>
    <row r="62" spans="1:7">
      <c r="E62" s="261"/>
    </row>
    <row r="63" spans="1:7">
      <c r="E63" s="261"/>
    </row>
    <row r="64" spans="1:7">
      <c r="A64" s="315"/>
      <c r="B64" s="315"/>
      <c r="C64" s="315"/>
      <c r="D64" s="315"/>
      <c r="E64" s="315"/>
      <c r="F64" s="315"/>
      <c r="G64" s="315"/>
    </row>
    <row r="65" spans="1:7">
      <c r="A65" s="315"/>
      <c r="B65" s="315"/>
      <c r="C65" s="315"/>
      <c r="D65" s="315"/>
      <c r="E65" s="315"/>
      <c r="F65" s="315"/>
      <c r="G65" s="315"/>
    </row>
    <row r="66" spans="1:7">
      <c r="A66" s="315"/>
      <c r="B66" s="315"/>
      <c r="C66" s="315"/>
      <c r="D66" s="315"/>
      <c r="E66" s="315"/>
      <c r="F66" s="315"/>
      <c r="G66" s="315"/>
    </row>
    <row r="67" spans="1:7">
      <c r="A67" s="315"/>
      <c r="B67" s="315"/>
      <c r="C67" s="315"/>
      <c r="D67" s="315"/>
      <c r="E67" s="315"/>
      <c r="F67" s="315"/>
      <c r="G67" s="315"/>
    </row>
    <row r="68" spans="1:7">
      <c r="E68" s="261"/>
    </row>
    <row r="69" spans="1:7">
      <c r="E69" s="261"/>
    </row>
    <row r="70" spans="1:7">
      <c r="E70" s="261"/>
    </row>
    <row r="71" spans="1:7">
      <c r="E71" s="261"/>
    </row>
    <row r="72" spans="1:7">
      <c r="E72" s="261"/>
    </row>
    <row r="73" spans="1:7">
      <c r="E73" s="261"/>
    </row>
    <row r="74" spans="1:7">
      <c r="E74" s="261"/>
    </row>
    <row r="75" spans="1:7">
      <c r="E75" s="261"/>
    </row>
    <row r="76" spans="1:7">
      <c r="E76" s="261"/>
    </row>
    <row r="77" spans="1:7">
      <c r="E77" s="261"/>
    </row>
    <row r="78" spans="1:7">
      <c r="E78" s="261"/>
    </row>
    <row r="79" spans="1:7">
      <c r="E79" s="261"/>
    </row>
    <row r="80" spans="1:7">
      <c r="E80" s="261"/>
    </row>
    <row r="81" spans="5:5">
      <c r="E81" s="261"/>
    </row>
    <row r="82" spans="5:5">
      <c r="E82" s="261"/>
    </row>
    <row r="83" spans="5:5">
      <c r="E83" s="261"/>
    </row>
    <row r="84" spans="5:5">
      <c r="E84" s="261"/>
    </row>
    <row r="85" spans="5:5">
      <c r="E85" s="261"/>
    </row>
    <row r="86" spans="5:5">
      <c r="E86" s="261"/>
    </row>
    <row r="87" spans="5:5">
      <c r="E87" s="261"/>
    </row>
    <row r="88" spans="5:5">
      <c r="E88" s="261"/>
    </row>
    <row r="89" spans="5:5">
      <c r="E89" s="261"/>
    </row>
    <row r="90" spans="5:5">
      <c r="E90" s="261"/>
    </row>
    <row r="91" spans="5:5">
      <c r="E91" s="261"/>
    </row>
    <row r="92" spans="5:5">
      <c r="E92" s="261"/>
    </row>
    <row r="93" spans="5:5">
      <c r="E93" s="261"/>
    </row>
    <row r="94" spans="5:5">
      <c r="E94" s="261"/>
    </row>
    <row r="95" spans="5:5">
      <c r="E95" s="261"/>
    </row>
    <row r="96" spans="5:5">
      <c r="E96" s="261"/>
    </row>
    <row r="97" spans="1:7">
      <c r="E97" s="261"/>
    </row>
    <row r="98" spans="1:7">
      <c r="E98" s="261"/>
    </row>
    <row r="99" spans="1:7">
      <c r="A99" s="326"/>
      <c r="B99" s="326"/>
    </row>
    <row r="100" spans="1:7">
      <c r="A100" s="315"/>
      <c r="B100" s="315"/>
      <c r="C100" s="327"/>
      <c r="D100" s="327"/>
      <c r="E100" s="328"/>
      <c r="F100" s="327"/>
      <c r="G100" s="329"/>
    </row>
    <row r="101" spans="1:7">
      <c r="A101" s="330"/>
      <c r="B101" s="330"/>
      <c r="C101" s="315"/>
      <c r="D101" s="315"/>
      <c r="E101" s="331"/>
      <c r="F101" s="315"/>
      <c r="G101" s="315"/>
    </row>
    <row r="102" spans="1:7">
      <c r="A102" s="315"/>
      <c r="B102" s="315"/>
      <c r="C102" s="315"/>
      <c r="D102" s="315"/>
      <c r="E102" s="331"/>
      <c r="F102" s="315"/>
      <c r="G102" s="315"/>
    </row>
    <row r="103" spans="1:7">
      <c r="A103" s="315"/>
      <c r="B103" s="315"/>
      <c r="C103" s="315"/>
      <c r="D103" s="315"/>
      <c r="E103" s="331"/>
      <c r="F103" s="315"/>
      <c r="G103" s="315"/>
    </row>
    <row r="104" spans="1:7">
      <c r="A104" s="315"/>
      <c r="B104" s="315"/>
      <c r="C104" s="315"/>
      <c r="D104" s="315"/>
      <c r="E104" s="331"/>
      <c r="F104" s="315"/>
      <c r="G104" s="315"/>
    </row>
    <row r="105" spans="1:7">
      <c r="A105" s="315"/>
      <c r="B105" s="315"/>
      <c r="C105" s="315"/>
      <c r="D105" s="315"/>
      <c r="E105" s="331"/>
      <c r="F105" s="315"/>
      <c r="G105" s="315"/>
    </row>
    <row r="106" spans="1:7">
      <c r="A106" s="315"/>
      <c r="B106" s="315"/>
      <c r="C106" s="315"/>
      <c r="D106" s="315"/>
      <c r="E106" s="331"/>
      <c r="F106" s="315"/>
      <c r="G106" s="315"/>
    </row>
    <row r="107" spans="1:7">
      <c r="A107" s="315"/>
      <c r="B107" s="315"/>
      <c r="C107" s="315"/>
      <c r="D107" s="315"/>
      <c r="E107" s="331"/>
      <c r="F107" s="315"/>
      <c r="G107" s="315"/>
    </row>
    <row r="108" spans="1:7">
      <c r="A108" s="315"/>
      <c r="B108" s="315"/>
      <c r="C108" s="315"/>
      <c r="D108" s="315"/>
      <c r="E108" s="331"/>
      <c r="F108" s="315"/>
      <c r="G108" s="315"/>
    </row>
    <row r="109" spans="1:7">
      <c r="A109" s="315"/>
      <c r="B109" s="315"/>
      <c r="C109" s="315"/>
      <c r="D109" s="315"/>
      <c r="E109" s="331"/>
      <c r="F109" s="315"/>
      <c r="G109" s="315"/>
    </row>
    <row r="110" spans="1:7">
      <c r="A110" s="315"/>
      <c r="B110" s="315"/>
      <c r="C110" s="315"/>
      <c r="D110" s="315"/>
      <c r="E110" s="331"/>
      <c r="F110" s="315"/>
      <c r="G110" s="315"/>
    </row>
    <row r="111" spans="1:7">
      <c r="A111" s="315"/>
      <c r="B111" s="315"/>
      <c r="C111" s="315"/>
      <c r="D111" s="315"/>
      <c r="E111" s="331"/>
      <c r="F111" s="315"/>
      <c r="G111" s="315"/>
    </row>
    <row r="112" spans="1:7">
      <c r="A112" s="315"/>
      <c r="B112" s="315"/>
      <c r="C112" s="315"/>
      <c r="D112" s="315"/>
      <c r="E112" s="331"/>
      <c r="F112" s="315"/>
      <c r="G112" s="315"/>
    </row>
    <row r="113" spans="1:7">
      <c r="A113" s="315"/>
      <c r="B113" s="315"/>
      <c r="C113" s="315"/>
      <c r="D113" s="315"/>
      <c r="E113" s="331"/>
      <c r="F113" s="315"/>
      <c r="G113" s="315"/>
    </row>
  </sheetData>
  <mergeCells count="20">
    <mergeCell ref="C29:G29"/>
    <mergeCell ref="C30:G30"/>
    <mergeCell ref="C32:G32"/>
    <mergeCell ref="C36:G36"/>
    <mergeCell ref="C37:G37"/>
    <mergeCell ref="C39:G39"/>
    <mergeCell ref="C17:G17"/>
    <mergeCell ref="C19:G19"/>
    <mergeCell ref="C20:G20"/>
    <mergeCell ref="C22:G22"/>
    <mergeCell ref="C25:G25"/>
    <mergeCell ref="C27:G27"/>
    <mergeCell ref="A1:G1"/>
    <mergeCell ref="A3:B3"/>
    <mergeCell ref="A4:B4"/>
    <mergeCell ref="E4:G4"/>
    <mergeCell ref="C10:G10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174</v>
      </c>
      <c r="E2" s="106"/>
      <c r="F2" s="107" t="s">
        <v>33</v>
      </c>
      <c r="G2" s="108" t="s">
        <v>172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169</v>
      </c>
      <c r="B5" s="118"/>
      <c r="C5" s="119" t="s">
        <v>170</v>
      </c>
      <c r="D5" s="120"/>
      <c r="E5" s="118"/>
      <c r="F5" s="113" t="s">
        <v>36</v>
      </c>
      <c r="G5" s="114" t="s">
        <v>173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167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166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01 35-2019 Rek'!E30</f>
        <v>0</v>
      </c>
      <c r="D15" s="160" t="str">
        <f>'SO 01 35-2019 Rek'!A35</f>
        <v>Ztížené výrobní podmínky</v>
      </c>
      <c r="E15" s="161"/>
      <c r="F15" s="162"/>
      <c r="G15" s="159">
        <f>'SO 01 35-2019 Rek'!I35</f>
        <v>0</v>
      </c>
    </row>
    <row r="16" spans="1:57" ht="15.95" customHeight="1">
      <c r="A16" s="157" t="s">
        <v>52</v>
      </c>
      <c r="B16" s="158" t="s">
        <v>53</v>
      </c>
      <c r="C16" s="159">
        <f>'SO 01 35-2019 Rek'!F30</f>
        <v>0</v>
      </c>
      <c r="D16" s="109" t="str">
        <f>'SO 01 35-2019 Rek'!A36</f>
        <v>Oborová přirážka</v>
      </c>
      <c r="E16" s="163"/>
      <c r="F16" s="164"/>
      <c r="G16" s="159">
        <f>'SO 01 35-2019 Rek'!I36</f>
        <v>0</v>
      </c>
    </row>
    <row r="17" spans="1:7" ht="15.95" customHeight="1">
      <c r="A17" s="157" t="s">
        <v>54</v>
      </c>
      <c r="B17" s="158" t="s">
        <v>55</v>
      </c>
      <c r="C17" s="159">
        <f>'SO 01 35-2019 Rek'!H30</f>
        <v>0</v>
      </c>
      <c r="D17" s="109" t="str">
        <f>'SO 01 35-2019 Rek'!A37</f>
        <v>Přesun stavebních kapacit</v>
      </c>
      <c r="E17" s="163"/>
      <c r="F17" s="164"/>
      <c r="G17" s="159">
        <f>'SO 01 35-2019 Rek'!I37</f>
        <v>0</v>
      </c>
    </row>
    <row r="18" spans="1:7" ht="15.95" customHeight="1">
      <c r="A18" s="165" t="s">
        <v>56</v>
      </c>
      <c r="B18" s="166" t="s">
        <v>57</v>
      </c>
      <c r="C18" s="159">
        <f>'SO 01 35-2019 Rek'!G30</f>
        <v>0</v>
      </c>
      <c r="D18" s="109" t="str">
        <f>'SO 01 35-2019 Rek'!A38</f>
        <v>Mimostaveništní doprava</v>
      </c>
      <c r="E18" s="163"/>
      <c r="F18" s="164"/>
      <c r="G18" s="159">
        <f>'SO 01 35-2019 Rek'!I38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01 35-2019 Rek'!A39</f>
        <v>Zařízení staveniště</v>
      </c>
      <c r="E19" s="163"/>
      <c r="F19" s="164"/>
      <c r="G19" s="159">
        <f>'SO 01 35-2019 Rek'!I39</f>
        <v>0</v>
      </c>
    </row>
    <row r="20" spans="1:7" ht="15.95" customHeight="1">
      <c r="A20" s="167"/>
      <c r="B20" s="158"/>
      <c r="C20" s="159"/>
      <c r="D20" s="109" t="str">
        <f>'SO 01 35-2019 Rek'!A40</f>
        <v>Provoz investora</v>
      </c>
      <c r="E20" s="163"/>
      <c r="F20" s="164"/>
      <c r="G20" s="159">
        <f>'SO 01 35-2019 Rek'!I40</f>
        <v>0</v>
      </c>
    </row>
    <row r="21" spans="1:7" ht="15.95" customHeight="1">
      <c r="A21" s="167" t="s">
        <v>29</v>
      </c>
      <c r="B21" s="158"/>
      <c r="C21" s="159">
        <f>'SO 01 35-2019 Rek'!I30</f>
        <v>0</v>
      </c>
      <c r="D21" s="109" t="str">
        <f>'SO 01 35-2019 Rek'!A41</f>
        <v>Kompletační činnost (IČD)</v>
      </c>
      <c r="E21" s="163"/>
      <c r="F21" s="164"/>
      <c r="G21" s="159">
        <f>'SO 01 35-2019 Rek'!I41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01 35-2019 Rek'!H43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94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171</v>
      </c>
      <c r="D2" s="216"/>
      <c r="E2" s="217"/>
      <c r="F2" s="216"/>
      <c r="G2" s="218" t="s">
        <v>174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01 35-2019 Pol'!B7</f>
        <v>11</v>
      </c>
      <c r="B7" s="70" t="str">
        <f>'SO 01 35-2019 Pol'!C7</f>
        <v>Přípravné a přidružené práce</v>
      </c>
      <c r="D7" s="230"/>
      <c r="E7" s="333">
        <f>'SO 01 35-2019 Pol'!BA20</f>
        <v>0</v>
      </c>
      <c r="F7" s="334">
        <f>'SO 01 35-2019 Pol'!BB20</f>
        <v>0</v>
      </c>
      <c r="G7" s="334">
        <f>'SO 01 35-2019 Pol'!BC20</f>
        <v>0</v>
      </c>
      <c r="H7" s="334">
        <f>'SO 01 35-2019 Pol'!BD20</f>
        <v>0</v>
      </c>
      <c r="I7" s="335">
        <f>'SO 01 35-2019 Pol'!BE20</f>
        <v>0</v>
      </c>
    </row>
    <row r="8" spans="1:9" s="137" customFormat="1">
      <c r="A8" s="332" t="str">
        <f>'SO 01 35-2019 Pol'!B21</f>
        <v>13</v>
      </c>
      <c r="B8" s="70" t="str">
        <f>'SO 01 35-2019 Pol'!C21</f>
        <v>Hloubené vykopávky</v>
      </c>
      <c r="D8" s="230"/>
      <c r="E8" s="333">
        <f>'SO 01 35-2019 Pol'!BA41</f>
        <v>0</v>
      </c>
      <c r="F8" s="334">
        <f>'SO 01 35-2019 Pol'!BB41</f>
        <v>0</v>
      </c>
      <c r="G8" s="334">
        <f>'SO 01 35-2019 Pol'!BC41</f>
        <v>0</v>
      </c>
      <c r="H8" s="334">
        <f>'SO 01 35-2019 Pol'!BD41</f>
        <v>0</v>
      </c>
      <c r="I8" s="335">
        <f>'SO 01 35-2019 Pol'!BE41</f>
        <v>0</v>
      </c>
    </row>
    <row r="9" spans="1:9" s="137" customFormat="1">
      <c r="A9" s="332" t="str">
        <f>'SO 01 35-2019 Pol'!B42</f>
        <v>15</v>
      </c>
      <c r="B9" s="70" t="str">
        <f>'SO 01 35-2019 Pol'!C42</f>
        <v>Roubení</v>
      </c>
      <c r="D9" s="230"/>
      <c r="E9" s="333">
        <f>'SO 01 35-2019 Pol'!BA55</f>
        <v>0</v>
      </c>
      <c r="F9" s="334">
        <f>'SO 01 35-2019 Pol'!BB55</f>
        <v>0</v>
      </c>
      <c r="G9" s="334">
        <f>'SO 01 35-2019 Pol'!BC55</f>
        <v>0</v>
      </c>
      <c r="H9" s="334">
        <f>'SO 01 35-2019 Pol'!BD55</f>
        <v>0</v>
      </c>
      <c r="I9" s="335">
        <f>'SO 01 35-2019 Pol'!BE55</f>
        <v>0</v>
      </c>
    </row>
    <row r="10" spans="1:9" s="137" customFormat="1">
      <c r="A10" s="332" t="str">
        <f>'SO 01 35-2019 Pol'!B56</f>
        <v>16</v>
      </c>
      <c r="B10" s="70" t="str">
        <f>'SO 01 35-2019 Pol'!C56</f>
        <v>Přemístění výkopku</v>
      </c>
      <c r="D10" s="230"/>
      <c r="E10" s="333">
        <f>'SO 01 35-2019 Pol'!BA65</f>
        <v>0</v>
      </c>
      <c r="F10" s="334">
        <f>'SO 01 35-2019 Pol'!BB65</f>
        <v>0</v>
      </c>
      <c r="G10" s="334">
        <f>'SO 01 35-2019 Pol'!BC65</f>
        <v>0</v>
      </c>
      <c r="H10" s="334">
        <f>'SO 01 35-2019 Pol'!BD65</f>
        <v>0</v>
      </c>
      <c r="I10" s="335">
        <f>'SO 01 35-2019 Pol'!BE65</f>
        <v>0</v>
      </c>
    </row>
    <row r="11" spans="1:9" s="137" customFormat="1">
      <c r="A11" s="332" t="str">
        <f>'SO 01 35-2019 Pol'!B66</f>
        <v>17</v>
      </c>
      <c r="B11" s="70" t="str">
        <f>'SO 01 35-2019 Pol'!C66</f>
        <v>Konstrukce ze zemin</v>
      </c>
      <c r="D11" s="230"/>
      <c r="E11" s="333">
        <f>'SO 01 35-2019 Pol'!BA82</f>
        <v>0</v>
      </c>
      <c r="F11" s="334">
        <f>'SO 01 35-2019 Pol'!BB82</f>
        <v>0</v>
      </c>
      <c r="G11" s="334">
        <f>'SO 01 35-2019 Pol'!BC82</f>
        <v>0</v>
      </c>
      <c r="H11" s="334">
        <f>'SO 01 35-2019 Pol'!BD82</f>
        <v>0</v>
      </c>
      <c r="I11" s="335">
        <f>'SO 01 35-2019 Pol'!BE82</f>
        <v>0</v>
      </c>
    </row>
    <row r="12" spans="1:9" s="137" customFormat="1">
      <c r="A12" s="332" t="str">
        <f>'SO 01 35-2019 Pol'!B83</f>
        <v>18</v>
      </c>
      <c r="B12" s="70" t="str">
        <f>'SO 01 35-2019 Pol'!C83</f>
        <v>Povrchové úpravy terénu</v>
      </c>
      <c r="D12" s="230"/>
      <c r="E12" s="333">
        <f>'SO 01 35-2019 Pol'!BA87</f>
        <v>0</v>
      </c>
      <c r="F12" s="334">
        <f>'SO 01 35-2019 Pol'!BB87</f>
        <v>0</v>
      </c>
      <c r="G12" s="334">
        <f>'SO 01 35-2019 Pol'!BC87</f>
        <v>0</v>
      </c>
      <c r="H12" s="334">
        <f>'SO 01 35-2019 Pol'!BD87</f>
        <v>0</v>
      </c>
      <c r="I12" s="335">
        <f>'SO 01 35-2019 Pol'!BE87</f>
        <v>0</v>
      </c>
    </row>
    <row r="13" spans="1:9" s="137" customFormat="1">
      <c r="A13" s="332" t="str">
        <f>'SO 01 35-2019 Pol'!B88</f>
        <v>19</v>
      </c>
      <c r="B13" s="70" t="str">
        <f>'SO 01 35-2019 Pol'!C88</f>
        <v>Hloubení pro podzemní stěny a doly</v>
      </c>
      <c r="D13" s="230"/>
      <c r="E13" s="333">
        <f>'SO 01 35-2019 Pol'!BA92</f>
        <v>0</v>
      </c>
      <c r="F13" s="334">
        <f>'SO 01 35-2019 Pol'!BB92</f>
        <v>0</v>
      </c>
      <c r="G13" s="334">
        <f>'SO 01 35-2019 Pol'!BC92</f>
        <v>0</v>
      </c>
      <c r="H13" s="334">
        <f>'SO 01 35-2019 Pol'!BD92</f>
        <v>0</v>
      </c>
      <c r="I13" s="335">
        <f>'SO 01 35-2019 Pol'!BE92</f>
        <v>0</v>
      </c>
    </row>
    <row r="14" spans="1:9" s="137" customFormat="1">
      <c r="A14" s="332" t="str">
        <f>'SO 01 35-2019 Pol'!B93</f>
        <v>21</v>
      </c>
      <c r="B14" s="70" t="str">
        <f>'SO 01 35-2019 Pol'!C93</f>
        <v>Úprava podloží a základ.spáry</v>
      </c>
      <c r="D14" s="230"/>
      <c r="E14" s="333">
        <f>'SO 01 35-2019 Pol'!BA96</f>
        <v>0</v>
      </c>
      <c r="F14" s="334">
        <f>'SO 01 35-2019 Pol'!BB96</f>
        <v>0</v>
      </c>
      <c r="G14" s="334">
        <f>'SO 01 35-2019 Pol'!BC96</f>
        <v>0</v>
      </c>
      <c r="H14" s="334">
        <f>'SO 01 35-2019 Pol'!BD96</f>
        <v>0</v>
      </c>
      <c r="I14" s="335">
        <f>'SO 01 35-2019 Pol'!BE96</f>
        <v>0</v>
      </c>
    </row>
    <row r="15" spans="1:9" s="137" customFormat="1">
      <c r="A15" s="332" t="str">
        <f>'SO 01 35-2019 Pol'!B97</f>
        <v>27</v>
      </c>
      <c r="B15" s="70" t="str">
        <f>'SO 01 35-2019 Pol'!C97</f>
        <v>Základy</v>
      </c>
      <c r="D15" s="230"/>
      <c r="E15" s="333">
        <f>'SO 01 35-2019 Pol'!BA109</f>
        <v>0</v>
      </c>
      <c r="F15" s="334">
        <f>'SO 01 35-2019 Pol'!BB109</f>
        <v>0</v>
      </c>
      <c r="G15" s="334">
        <f>'SO 01 35-2019 Pol'!BC109</f>
        <v>0</v>
      </c>
      <c r="H15" s="334">
        <f>'SO 01 35-2019 Pol'!BD109</f>
        <v>0</v>
      </c>
      <c r="I15" s="335">
        <f>'SO 01 35-2019 Pol'!BE109</f>
        <v>0</v>
      </c>
    </row>
    <row r="16" spans="1:9" s="137" customFormat="1">
      <c r="A16" s="332" t="str">
        <f>'SO 01 35-2019 Pol'!B110</f>
        <v>38</v>
      </c>
      <c r="B16" s="70" t="str">
        <f>'SO 01 35-2019 Pol'!C110</f>
        <v>Kompletní konstrukce</v>
      </c>
      <c r="D16" s="230"/>
      <c r="E16" s="333">
        <f>'SO 01 35-2019 Pol'!BA114</f>
        <v>0</v>
      </c>
      <c r="F16" s="334">
        <f>'SO 01 35-2019 Pol'!BB114</f>
        <v>0</v>
      </c>
      <c r="G16" s="334">
        <f>'SO 01 35-2019 Pol'!BC114</f>
        <v>0</v>
      </c>
      <c r="H16" s="334">
        <f>'SO 01 35-2019 Pol'!BD114</f>
        <v>0</v>
      </c>
      <c r="I16" s="335">
        <f>'SO 01 35-2019 Pol'!BE114</f>
        <v>0</v>
      </c>
    </row>
    <row r="17" spans="1:57" s="137" customFormat="1">
      <c r="A17" s="332" t="str">
        <f>'SO 01 35-2019 Pol'!B115</f>
        <v>56</v>
      </c>
      <c r="B17" s="70" t="str">
        <f>'SO 01 35-2019 Pol'!C115</f>
        <v>Podkladní vrstvy komunikací a zpevněných ploch</v>
      </c>
      <c r="D17" s="230"/>
      <c r="E17" s="333">
        <f>'SO 01 35-2019 Pol'!BA120</f>
        <v>0</v>
      </c>
      <c r="F17" s="334">
        <f>'SO 01 35-2019 Pol'!BB120</f>
        <v>0</v>
      </c>
      <c r="G17" s="334">
        <f>'SO 01 35-2019 Pol'!BC120</f>
        <v>0</v>
      </c>
      <c r="H17" s="334">
        <f>'SO 01 35-2019 Pol'!BD120</f>
        <v>0</v>
      </c>
      <c r="I17" s="335">
        <f>'SO 01 35-2019 Pol'!BE120</f>
        <v>0</v>
      </c>
    </row>
    <row r="18" spans="1:57" s="137" customFormat="1">
      <c r="A18" s="332" t="str">
        <f>'SO 01 35-2019 Pol'!B121</f>
        <v>59</v>
      </c>
      <c r="B18" s="70" t="str">
        <f>'SO 01 35-2019 Pol'!C121</f>
        <v>Dlažby a předlažby komunikací</v>
      </c>
      <c r="D18" s="230"/>
      <c r="E18" s="333">
        <f>'SO 01 35-2019 Pol'!BA128</f>
        <v>0</v>
      </c>
      <c r="F18" s="334">
        <f>'SO 01 35-2019 Pol'!BB128</f>
        <v>0</v>
      </c>
      <c r="G18" s="334">
        <f>'SO 01 35-2019 Pol'!BC128</f>
        <v>0</v>
      </c>
      <c r="H18" s="334">
        <f>'SO 01 35-2019 Pol'!BD128</f>
        <v>0</v>
      </c>
      <c r="I18" s="335">
        <f>'SO 01 35-2019 Pol'!BE128</f>
        <v>0</v>
      </c>
    </row>
    <row r="19" spans="1:57" s="137" customFormat="1">
      <c r="A19" s="332" t="str">
        <f>'SO 01 35-2019 Pol'!B129</f>
        <v>63</v>
      </c>
      <c r="B19" s="70" t="str">
        <f>'SO 01 35-2019 Pol'!C129</f>
        <v>Podlahy a podlahové konstrukce</v>
      </c>
      <c r="D19" s="230"/>
      <c r="E19" s="333">
        <f>'SO 01 35-2019 Pol'!BA132</f>
        <v>0</v>
      </c>
      <c r="F19" s="334">
        <f>'SO 01 35-2019 Pol'!BB132</f>
        <v>0</v>
      </c>
      <c r="G19" s="334">
        <f>'SO 01 35-2019 Pol'!BC132</f>
        <v>0</v>
      </c>
      <c r="H19" s="334">
        <f>'SO 01 35-2019 Pol'!BD132</f>
        <v>0</v>
      </c>
      <c r="I19" s="335">
        <f>'SO 01 35-2019 Pol'!BE132</f>
        <v>0</v>
      </c>
    </row>
    <row r="20" spans="1:57" s="137" customFormat="1">
      <c r="A20" s="332" t="str">
        <f>'SO 01 35-2019 Pol'!B133</f>
        <v>89</v>
      </c>
      <c r="B20" s="70" t="str">
        <f>'SO 01 35-2019 Pol'!C133</f>
        <v>Ostatní konstrukce na trubním vedení</v>
      </c>
      <c r="D20" s="230"/>
      <c r="E20" s="333">
        <f>'SO 01 35-2019 Pol'!BA136</f>
        <v>0</v>
      </c>
      <c r="F20" s="334">
        <f>'SO 01 35-2019 Pol'!BB136</f>
        <v>0</v>
      </c>
      <c r="G20" s="334">
        <f>'SO 01 35-2019 Pol'!BC136</f>
        <v>0</v>
      </c>
      <c r="H20" s="334">
        <f>'SO 01 35-2019 Pol'!BD136</f>
        <v>0</v>
      </c>
      <c r="I20" s="335">
        <f>'SO 01 35-2019 Pol'!BE136</f>
        <v>0</v>
      </c>
    </row>
    <row r="21" spans="1:57" s="137" customFormat="1">
      <c r="A21" s="332" t="str">
        <f>'SO 01 35-2019 Pol'!B137</f>
        <v>91</v>
      </c>
      <c r="B21" s="70" t="str">
        <f>'SO 01 35-2019 Pol'!C137</f>
        <v>Doplňující práce na komunikaci</v>
      </c>
      <c r="D21" s="230"/>
      <c r="E21" s="333">
        <f>'SO 01 35-2019 Pol'!BA156</f>
        <v>0</v>
      </c>
      <c r="F21" s="334">
        <f>'SO 01 35-2019 Pol'!BB156</f>
        <v>0</v>
      </c>
      <c r="G21" s="334">
        <f>'SO 01 35-2019 Pol'!BC156</f>
        <v>0</v>
      </c>
      <c r="H21" s="334">
        <f>'SO 01 35-2019 Pol'!BD156</f>
        <v>0</v>
      </c>
      <c r="I21" s="335">
        <f>'SO 01 35-2019 Pol'!BE156</f>
        <v>0</v>
      </c>
    </row>
    <row r="22" spans="1:57" s="137" customFormat="1">
      <c r="A22" s="332" t="str">
        <f>'SO 01 35-2019 Pol'!B157</f>
        <v>94</v>
      </c>
      <c r="B22" s="70" t="str">
        <f>'SO 01 35-2019 Pol'!C157</f>
        <v>Lešení a stavební výtahy</v>
      </c>
      <c r="D22" s="230"/>
      <c r="E22" s="333">
        <f>'SO 01 35-2019 Pol'!BA160</f>
        <v>0</v>
      </c>
      <c r="F22" s="334">
        <f>'SO 01 35-2019 Pol'!BB160</f>
        <v>0</v>
      </c>
      <c r="G22" s="334">
        <f>'SO 01 35-2019 Pol'!BC160</f>
        <v>0</v>
      </c>
      <c r="H22" s="334">
        <f>'SO 01 35-2019 Pol'!BD160</f>
        <v>0</v>
      </c>
      <c r="I22" s="335">
        <f>'SO 01 35-2019 Pol'!BE160</f>
        <v>0</v>
      </c>
    </row>
    <row r="23" spans="1:57" s="137" customFormat="1">
      <c r="A23" s="332" t="str">
        <f>'SO 01 35-2019 Pol'!B161</f>
        <v>95</v>
      </c>
      <c r="B23" s="70" t="str">
        <f>'SO 01 35-2019 Pol'!C161</f>
        <v>Dokončovací konstrukce na pozemních stavbách</v>
      </c>
      <c r="D23" s="230"/>
      <c r="E23" s="333">
        <f>'SO 01 35-2019 Pol'!BA163</f>
        <v>0</v>
      </c>
      <c r="F23" s="334">
        <f>'SO 01 35-2019 Pol'!BB163</f>
        <v>0</v>
      </c>
      <c r="G23" s="334">
        <f>'SO 01 35-2019 Pol'!BC163</f>
        <v>0</v>
      </c>
      <c r="H23" s="334">
        <f>'SO 01 35-2019 Pol'!BD163</f>
        <v>0</v>
      </c>
      <c r="I23" s="335">
        <f>'SO 01 35-2019 Pol'!BE163</f>
        <v>0</v>
      </c>
    </row>
    <row r="24" spans="1:57" s="137" customFormat="1">
      <c r="A24" s="332" t="str">
        <f>'SO 01 35-2019 Pol'!B164</f>
        <v>96</v>
      </c>
      <c r="B24" s="70" t="str">
        <f>'SO 01 35-2019 Pol'!C164</f>
        <v>Bourání konstrukcí</v>
      </c>
      <c r="D24" s="230"/>
      <c r="E24" s="333">
        <f>'SO 01 35-2019 Pol'!BA167</f>
        <v>0</v>
      </c>
      <c r="F24" s="334">
        <f>'SO 01 35-2019 Pol'!BB167</f>
        <v>0</v>
      </c>
      <c r="G24" s="334">
        <f>'SO 01 35-2019 Pol'!BC167</f>
        <v>0</v>
      </c>
      <c r="H24" s="334">
        <f>'SO 01 35-2019 Pol'!BD167</f>
        <v>0</v>
      </c>
      <c r="I24" s="335">
        <f>'SO 01 35-2019 Pol'!BE167</f>
        <v>0</v>
      </c>
    </row>
    <row r="25" spans="1:57" s="137" customFormat="1">
      <c r="A25" s="332" t="str">
        <f>'SO 01 35-2019 Pol'!B168</f>
        <v>97</v>
      </c>
      <c r="B25" s="70" t="str">
        <f>'SO 01 35-2019 Pol'!C168</f>
        <v>Prorážení otvorů</v>
      </c>
      <c r="D25" s="230"/>
      <c r="E25" s="333">
        <f>'SO 01 35-2019 Pol'!BA170</f>
        <v>0</v>
      </c>
      <c r="F25" s="334">
        <f>'SO 01 35-2019 Pol'!BB170</f>
        <v>0</v>
      </c>
      <c r="G25" s="334">
        <f>'SO 01 35-2019 Pol'!BC170</f>
        <v>0</v>
      </c>
      <c r="H25" s="334">
        <f>'SO 01 35-2019 Pol'!BD170</f>
        <v>0</v>
      </c>
      <c r="I25" s="335">
        <f>'SO 01 35-2019 Pol'!BE170</f>
        <v>0</v>
      </c>
    </row>
    <row r="26" spans="1:57" s="137" customFormat="1">
      <c r="A26" s="332" t="str">
        <f>'SO 01 35-2019 Pol'!B171</f>
        <v>99</v>
      </c>
      <c r="B26" s="70" t="str">
        <f>'SO 01 35-2019 Pol'!C171</f>
        <v>Staveništní přesun hmot</v>
      </c>
      <c r="D26" s="230"/>
      <c r="E26" s="333">
        <f>'SO 01 35-2019 Pol'!BA173</f>
        <v>0</v>
      </c>
      <c r="F26" s="334">
        <f>'SO 01 35-2019 Pol'!BB173</f>
        <v>0</v>
      </c>
      <c r="G26" s="334">
        <f>'SO 01 35-2019 Pol'!BC173</f>
        <v>0</v>
      </c>
      <c r="H26" s="334">
        <f>'SO 01 35-2019 Pol'!BD173</f>
        <v>0</v>
      </c>
      <c r="I26" s="335">
        <f>'SO 01 35-2019 Pol'!BE173</f>
        <v>0</v>
      </c>
    </row>
    <row r="27" spans="1:57" s="137" customFormat="1">
      <c r="A27" s="332" t="str">
        <f>'SO 01 35-2019 Pol'!B174</f>
        <v>792</v>
      </c>
      <c r="B27" s="70" t="str">
        <f>'SO 01 35-2019 Pol'!C174</f>
        <v>Mobiliář</v>
      </c>
      <c r="D27" s="230"/>
      <c r="E27" s="333">
        <f>'SO 01 35-2019 Pol'!BA177</f>
        <v>0</v>
      </c>
      <c r="F27" s="334">
        <f>'SO 01 35-2019 Pol'!BB177</f>
        <v>0</v>
      </c>
      <c r="G27" s="334">
        <f>'SO 01 35-2019 Pol'!BC177</f>
        <v>0</v>
      </c>
      <c r="H27" s="334">
        <f>'SO 01 35-2019 Pol'!BD177</f>
        <v>0</v>
      </c>
      <c r="I27" s="335">
        <f>'SO 01 35-2019 Pol'!BE177</f>
        <v>0</v>
      </c>
    </row>
    <row r="28" spans="1:57" s="137" customFormat="1">
      <c r="A28" s="332" t="str">
        <f>'SO 01 35-2019 Pol'!B178</f>
        <v>M22</v>
      </c>
      <c r="B28" s="70" t="str">
        <f>'SO 01 35-2019 Pol'!C178</f>
        <v>Montáž sdělovací a zabezp. techniky</v>
      </c>
      <c r="D28" s="230"/>
      <c r="E28" s="333">
        <f>'SO 01 35-2019 Pol'!BA181</f>
        <v>0</v>
      </c>
      <c r="F28" s="334">
        <f>'SO 01 35-2019 Pol'!BB181</f>
        <v>0</v>
      </c>
      <c r="G28" s="334">
        <f>'SO 01 35-2019 Pol'!BC181</f>
        <v>0</v>
      </c>
      <c r="H28" s="334">
        <f>'SO 01 35-2019 Pol'!BD181</f>
        <v>0</v>
      </c>
      <c r="I28" s="335">
        <f>'SO 01 35-2019 Pol'!BE181</f>
        <v>0</v>
      </c>
    </row>
    <row r="29" spans="1:57" s="137" customFormat="1" ht="13.5" thickBot="1">
      <c r="A29" s="332" t="str">
        <f>'SO 01 35-2019 Pol'!B182</f>
        <v>D96</v>
      </c>
      <c r="B29" s="70" t="str">
        <f>'SO 01 35-2019 Pol'!C182</f>
        <v>Přesuny suti a vybouraných hmot</v>
      </c>
      <c r="D29" s="230"/>
      <c r="E29" s="333">
        <f>'SO 01 35-2019 Pol'!BA188</f>
        <v>0</v>
      </c>
      <c r="F29" s="334">
        <f>'SO 01 35-2019 Pol'!BB188</f>
        <v>0</v>
      </c>
      <c r="G29" s="334">
        <f>'SO 01 35-2019 Pol'!BC188</f>
        <v>0</v>
      </c>
      <c r="H29" s="334">
        <f>'SO 01 35-2019 Pol'!BD188</f>
        <v>0</v>
      </c>
      <c r="I29" s="335">
        <f>'SO 01 35-2019 Pol'!BE188</f>
        <v>0</v>
      </c>
    </row>
    <row r="30" spans="1:57" s="14" customFormat="1" ht="13.5" thickBot="1">
      <c r="A30" s="231"/>
      <c r="B30" s="232" t="s">
        <v>79</v>
      </c>
      <c r="C30" s="232"/>
      <c r="D30" s="233"/>
      <c r="E30" s="234">
        <f>SUM(E7:E29)</f>
        <v>0</v>
      </c>
      <c r="F30" s="235">
        <f>SUM(F7:F29)</f>
        <v>0</v>
      </c>
      <c r="G30" s="235">
        <f>SUM(G7:G29)</f>
        <v>0</v>
      </c>
      <c r="H30" s="235">
        <f>SUM(H7:H29)</f>
        <v>0</v>
      </c>
      <c r="I30" s="236">
        <f>SUM(I7:I29)</f>
        <v>0</v>
      </c>
    </row>
    <row r="31" spans="1:57">
      <c r="A31" s="137"/>
      <c r="B31" s="137"/>
      <c r="C31" s="137"/>
      <c r="D31" s="137"/>
      <c r="E31" s="137"/>
      <c r="F31" s="137"/>
      <c r="G31" s="137"/>
      <c r="H31" s="137"/>
      <c r="I31" s="137"/>
    </row>
    <row r="32" spans="1:57" ht="19.5" customHeight="1">
      <c r="A32" s="222" t="s">
        <v>80</v>
      </c>
      <c r="B32" s="222"/>
      <c r="C32" s="222"/>
      <c r="D32" s="222"/>
      <c r="E32" s="222"/>
      <c r="F32" s="222"/>
      <c r="G32" s="237"/>
      <c r="H32" s="222"/>
      <c r="I32" s="222"/>
      <c r="BA32" s="143"/>
      <c r="BB32" s="143"/>
      <c r="BC32" s="143"/>
      <c r="BD32" s="143"/>
      <c r="BE32" s="143"/>
    </row>
    <row r="33" spans="1:53" ht="13.5" thickBot="1"/>
    <row r="34" spans="1:53">
      <c r="A34" s="175" t="s">
        <v>81</v>
      </c>
      <c r="B34" s="176"/>
      <c r="C34" s="176"/>
      <c r="D34" s="238"/>
      <c r="E34" s="239" t="s">
        <v>82</v>
      </c>
      <c r="F34" s="240" t="s">
        <v>12</v>
      </c>
      <c r="G34" s="241" t="s">
        <v>83</v>
      </c>
      <c r="H34" s="242"/>
      <c r="I34" s="243" t="s">
        <v>82</v>
      </c>
    </row>
    <row r="35" spans="1:53">
      <c r="A35" s="167" t="s">
        <v>158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159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160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3">
      <c r="A38" s="167" t="s">
        <v>161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3">
      <c r="A39" s="167" t="s">
        <v>162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1</v>
      </c>
    </row>
    <row r="40" spans="1:53">
      <c r="A40" s="167" t="s">
        <v>163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1</v>
      </c>
    </row>
    <row r="41" spans="1:53">
      <c r="A41" s="167" t="s">
        <v>164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2</v>
      </c>
    </row>
    <row r="42" spans="1:53">
      <c r="A42" s="167" t="s">
        <v>165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2</v>
      </c>
    </row>
    <row r="43" spans="1:53" ht="13.5" thickBot="1">
      <c r="A43" s="250"/>
      <c r="B43" s="251" t="s">
        <v>84</v>
      </c>
      <c r="C43" s="252"/>
      <c r="D43" s="253"/>
      <c r="E43" s="254"/>
      <c r="F43" s="255"/>
      <c r="G43" s="255"/>
      <c r="H43" s="256">
        <f>SUM(I35:I42)</f>
        <v>0</v>
      </c>
      <c r="I43" s="257"/>
    </row>
    <row r="45" spans="1:53">
      <c r="B45" s="14"/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</sheetData>
  <mergeCells count="4">
    <mergeCell ref="A1:B1"/>
    <mergeCell ref="A2:B2"/>
    <mergeCell ref="G2:I2"/>
    <mergeCell ref="H43:I4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261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01 35-2019 Rek'!H1</f>
        <v>35-2019</v>
      </c>
      <c r="G3" s="268"/>
    </row>
    <row r="4" spans="1:80" ht="13.5" thickBot="1">
      <c r="A4" s="269" t="s">
        <v>76</v>
      </c>
      <c r="B4" s="214"/>
      <c r="C4" s="215" t="s">
        <v>171</v>
      </c>
      <c r="D4" s="270"/>
      <c r="E4" s="271" t="str">
        <f>'SO 01 35-2019 Rek'!G2</f>
        <v>Stanoviště STA 3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175</v>
      </c>
      <c r="C7" s="284" t="s">
        <v>176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178</v>
      </c>
      <c r="C8" s="295" t="s">
        <v>179</v>
      </c>
      <c r="D8" s="296" t="s">
        <v>173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180</v>
      </c>
      <c r="C9" s="295" t="s">
        <v>181</v>
      </c>
      <c r="D9" s="296" t="s">
        <v>182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183</v>
      </c>
      <c r="C10" s="295" t="s">
        <v>184</v>
      </c>
      <c r="D10" s="296" t="s">
        <v>182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4</v>
      </c>
      <c r="B11" s="294" t="s">
        <v>185</v>
      </c>
      <c r="C11" s="295" t="s">
        <v>186</v>
      </c>
      <c r="D11" s="296" t="s">
        <v>182</v>
      </c>
      <c r="E11" s="297">
        <v>1</v>
      </c>
      <c r="F11" s="297">
        <v>0</v>
      </c>
      <c r="G11" s="298">
        <f>E11*F11</f>
        <v>0</v>
      </c>
      <c r="H11" s="299">
        <v>1E-4</v>
      </c>
      <c r="I11" s="300">
        <f>E11*H11</f>
        <v>1E-4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293">
        <v>5</v>
      </c>
      <c r="B12" s="294" t="s">
        <v>187</v>
      </c>
      <c r="C12" s="295" t="s">
        <v>188</v>
      </c>
      <c r="D12" s="296" t="s">
        <v>189</v>
      </c>
      <c r="E12" s="297">
        <v>27.5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-0.41699999999999998</v>
      </c>
      <c r="K12" s="300">
        <f>E12*J12</f>
        <v>-11.467499999999999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2"/>
      <c r="C13" s="303" t="s">
        <v>190</v>
      </c>
      <c r="D13" s="304"/>
      <c r="E13" s="304"/>
      <c r="F13" s="304"/>
      <c r="G13" s="305"/>
      <c r="I13" s="306"/>
      <c r="K13" s="306"/>
      <c r="L13" s="307" t="s">
        <v>190</v>
      </c>
      <c r="O13" s="292">
        <v>3</v>
      </c>
    </row>
    <row r="14" spans="1:80">
      <c r="A14" s="293">
        <v>6</v>
      </c>
      <c r="B14" s="294" t="s">
        <v>191</v>
      </c>
      <c r="C14" s="295" t="s">
        <v>192</v>
      </c>
      <c r="D14" s="296" t="s">
        <v>189</v>
      </c>
      <c r="E14" s="297">
        <v>27.5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-0.35199999999999998</v>
      </c>
      <c r="K14" s="300">
        <f>E14*J14</f>
        <v>-9.68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293">
        <v>7</v>
      </c>
      <c r="B15" s="294" t="s">
        <v>193</v>
      </c>
      <c r="C15" s="295" t="s">
        <v>194</v>
      </c>
      <c r="D15" s="296" t="s">
        <v>189</v>
      </c>
      <c r="E15" s="297">
        <v>27.5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-0.40860000000000002</v>
      </c>
      <c r="K15" s="300">
        <f>E15*J15</f>
        <v>-11.236500000000001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8</v>
      </c>
      <c r="B16" s="294" t="s">
        <v>195</v>
      </c>
      <c r="C16" s="295" t="s">
        <v>196</v>
      </c>
      <c r="D16" s="296" t="s">
        <v>197</v>
      </c>
      <c r="E16" s="297">
        <v>50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293">
        <v>9</v>
      </c>
      <c r="B17" s="294" t="s">
        <v>198</v>
      </c>
      <c r="C17" s="295" t="s">
        <v>199</v>
      </c>
      <c r="D17" s="296" t="s">
        <v>200</v>
      </c>
      <c r="E17" s="297">
        <v>10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293">
        <v>10</v>
      </c>
      <c r="B18" s="294" t="s">
        <v>201</v>
      </c>
      <c r="C18" s="295" t="s">
        <v>202</v>
      </c>
      <c r="D18" s="296" t="s">
        <v>203</v>
      </c>
      <c r="E18" s="297">
        <v>3</v>
      </c>
      <c r="F18" s="297">
        <v>0</v>
      </c>
      <c r="G18" s="298">
        <f>E18*F18</f>
        <v>0</v>
      </c>
      <c r="H18" s="299">
        <v>3.9739999999999998E-2</v>
      </c>
      <c r="I18" s="300">
        <f>E18*H18</f>
        <v>0.11921999999999999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2"/>
      <c r="C19" s="303" t="s">
        <v>204</v>
      </c>
      <c r="D19" s="304"/>
      <c r="E19" s="304"/>
      <c r="F19" s="304"/>
      <c r="G19" s="305"/>
      <c r="I19" s="306"/>
      <c r="K19" s="306"/>
      <c r="L19" s="307" t="s">
        <v>204</v>
      </c>
      <c r="O19" s="292">
        <v>3</v>
      </c>
    </row>
    <row r="20" spans="1:80">
      <c r="A20" s="316"/>
      <c r="B20" s="317" t="s">
        <v>99</v>
      </c>
      <c r="C20" s="318" t="s">
        <v>177</v>
      </c>
      <c r="D20" s="319"/>
      <c r="E20" s="320"/>
      <c r="F20" s="321"/>
      <c r="G20" s="322">
        <f>SUM(G7:G19)</f>
        <v>0</v>
      </c>
      <c r="H20" s="323"/>
      <c r="I20" s="324">
        <f>SUM(I7:I19)</f>
        <v>0.11932</v>
      </c>
      <c r="J20" s="323"/>
      <c r="K20" s="324">
        <f>SUM(K7:K19)</f>
        <v>-32.384</v>
      </c>
      <c r="O20" s="292">
        <v>4</v>
      </c>
      <c r="BA20" s="325">
        <f>SUM(BA7:BA19)</f>
        <v>0</v>
      </c>
      <c r="BB20" s="325">
        <f>SUM(BB7:BB19)</f>
        <v>0</v>
      </c>
      <c r="BC20" s="325">
        <f>SUM(BC7:BC19)</f>
        <v>0</v>
      </c>
      <c r="BD20" s="325">
        <f>SUM(BD7:BD19)</f>
        <v>0</v>
      </c>
      <c r="BE20" s="325">
        <f>SUM(BE7:BE19)</f>
        <v>0</v>
      </c>
    </row>
    <row r="21" spans="1:80">
      <c r="A21" s="282" t="s">
        <v>97</v>
      </c>
      <c r="B21" s="283" t="s">
        <v>205</v>
      </c>
      <c r="C21" s="284" t="s">
        <v>206</v>
      </c>
      <c r="D21" s="285"/>
      <c r="E21" s="286"/>
      <c r="F21" s="286"/>
      <c r="G21" s="287"/>
      <c r="H21" s="288"/>
      <c r="I21" s="289"/>
      <c r="J21" s="290"/>
      <c r="K21" s="291"/>
      <c r="O21" s="292">
        <v>1</v>
      </c>
    </row>
    <row r="22" spans="1:80">
      <c r="A22" s="293">
        <v>11</v>
      </c>
      <c r="B22" s="294" t="s">
        <v>208</v>
      </c>
      <c r="C22" s="295" t="s">
        <v>209</v>
      </c>
      <c r="D22" s="296" t="s">
        <v>173</v>
      </c>
      <c r="E22" s="297">
        <v>1.8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2"/>
      <c r="C23" s="303" t="s">
        <v>210</v>
      </c>
      <c r="D23" s="304"/>
      <c r="E23" s="304"/>
      <c r="F23" s="304"/>
      <c r="G23" s="305"/>
      <c r="I23" s="306"/>
      <c r="K23" s="306"/>
      <c r="L23" s="307" t="s">
        <v>210</v>
      </c>
      <c r="O23" s="292">
        <v>3</v>
      </c>
    </row>
    <row r="24" spans="1:80">
      <c r="A24" s="301"/>
      <c r="B24" s="308"/>
      <c r="C24" s="309" t="s">
        <v>211</v>
      </c>
      <c r="D24" s="310"/>
      <c r="E24" s="311">
        <v>1.8</v>
      </c>
      <c r="F24" s="312"/>
      <c r="G24" s="313"/>
      <c r="H24" s="314"/>
      <c r="I24" s="306"/>
      <c r="J24" s="315"/>
      <c r="K24" s="306"/>
      <c r="M24" s="307" t="s">
        <v>211</v>
      </c>
      <c r="O24" s="292"/>
    </row>
    <row r="25" spans="1:80">
      <c r="A25" s="293">
        <v>12</v>
      </c>
      <c r="B25" s="294" t="s">
        <v>212</v>
      </c>
      <c r="C25" s="295" t="s">
        <v>213</v>
      </c>
      <c r="D25" s="296" t="s">
        <v>173</v>
      </c>
      <c r="E25" s="297">
        <v>25.995000000000001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01"/>
      <c r="B26" s="308"/>
      <c r="C26" s="309" t="s">
        <v>214</v>
      </c>
      <c r="D26" s="310"/>
      <c r="E26" s="311">
        <v>27.074999999999999</v>
      </c>
      <c r="F26" s="312"/>
      <c r="G26" s="313"/>
      <c r="H26" s="314"/>
      <c r="I26" s="306"/>
      <c r="J26" s="315"/>
      <c r="K26" s="306"/>
      <c r="M26" s="307" t="s">
        <v>214</v>
      </c>
      <c r="O26" s="292"/>
    </row>
    <row r="27" spans="1:80">
      <c r="A27" s="301"/>
      <c r="B27" s="308"/>
      <c r="C27" s="309" t="s">
        <v>215</v>
      </c>
      <c r="D27" s="310"/>
      <c r="E27" s="311">
        <v>-1.08</v>
      </c>
      <c r="F27" s="312"/>
      <c r="G27" s="313"/>
      <c r="H27" s="314"/>
      <c r="I27" s="306"/>
      <c r="J27" s="315"/>
      <c r="K27" s="306"/>
      <c r="M27" s="307" t="s">
        <v>215</v>
      </c>
      <c r="O27" s="292"/>
    </row>
    <row r="28" spans="1:80">
      <c r="A28" s="293">
        <v>13</v>
      </c>
      <c r="B28" s="294" t="s">
        <v>216</v>
      </c>
      <c r="C28" s="295" t="s">
        <v>217</v>
      </c>
      <c r="D28" s="296" t="s">
        <v>173</v>
      </c>
      <c r="E28" s="297">
        <v>25.995000000000001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293">
        <v>14</v>
      </c>
      <c r="B29" s="294" t="s">
        <v>218</v>
      </c>
      <c r="C29" s="295" t="s">
        <v>219</v>
      </c>
      <c r="D29" s="296" t="s">
        <v>173</v>
      </c>
      <c r="E29" s="297">
        <v>20.94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01"/>
      <c r="B30" s="308"/>
      <c r="C30" s="309" t="s">
        <v>220</v>
      </c>
      <c r="D30" s="310"/>
      <c r="E30" s="311">
        <v>21.66</v>
      </c>
      <c r="F30" s="312"/>
      <c r="G30" s="313"/>
      <c r="H30" s="314"/>
      <c r="I30" s="306"/>
      <c r="J30" s="315"/>
      <c r="K30" s="306"/>
      <c r="M30" s="307" t="s">
        <v>220</v>
      </c>
      <c r="O30" s="292"/>
    </row>
    <row r="31" spans="1:80">
      <c r="A31" s="301"/>
      <c r="B31" s="308"/>
      <c r="C31" s="309" t="s">
        <v>221</v>
      </c>
      <c r="D31" s="310"/>
      <c r="E31" s="311">
        <v>-0.72</v>
      </c>
      <c r="F31" s="312"/>
      <c r="G31" s="313"/>
      <c r="H31" s="314"/>
      <c r="I31" s="306"/>
      <c r="J31" s="315"/>
      <c r="K31" s="306"/>
      <c r="M31" s="307" t="s">
        <v>221</v>
      </c>
      <c r="O31" s="292"/>
    </row>
    <row r="32" spans="1:80">
      <c r="A32" s="293">
        <v>15</v>
      </c>
      <c r="B32" s="294" t="s">
        <v>222</v>
      </c>
      <c r="C32" s="295" t="s">
        <v>223</v>
      </c>
      <c r="D32" s="296" t="s">
        <v>173</v>
      </c>
      <c r="E32" s="297">
        <v>20.94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293">
        <v>16</v>
      </c>
      <c r="B33" s="294" t="s">
        <v>224</v>
      </c>
      <c r="C33" s="295" t="s">
        <v>225</v>
      </c>
      <c r="D33" s="296" t="s">
        <v>173</v>
      </c>
      <c r="E33" s="297">
        <v>5.415</v>
      </c>
      <c r="F33" s="297">
        <v>0</v>
      </c>
      <c r="G33" s="298">
        <f>E33*F33</f>
        <v>0</v>
      </c>
      <c r="H33" s="299">
        <v>3.5000000000000001E-3</v>
      </c>
      <c r="I33" s="300">
        <f>E33*H33</f>
        <v>1.8952500000000001E-2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2"/>
      <c r="C34" s="336">
        <v>0.1</v>
      </c>
      <c r="D34" s="304"/>
      <c r="E34" s="304"/>
      <c r="F34" s="304"/>
      <c r="G34" s="305"/>
      <c r="I34" s="306"/>
      <c r="K34" s="306"/>
      <c r="L34" s="337">
        <v>0.1</v>
      </c>
      <c r="O34" s="292">
        <v>3</v>
      </c>
    </row>
    <row r="35" spans="1:80">
      <c r="A35" s="301"/>
      <c r="B35" s="308"/>
      <c r="C35" s="309" t="s">
        <v>226</v>
      </c>
      <c r="D35" s="310"/>
      <c r="E35" s="311">
        <v>5.415</v>
      </c>
      <c r="F35" s="312"/>
      <c r="G35" s="313"/>
      <c r="H35" s="314"/>
      <c r="I35" s="306"/>
      <c r="J35" s="315"/>
      <c r="K35" s="306"/>
      <c r="M35" s="307" t="s">
        <v>226</v>
      </c>
      <c r="O35" s="292"/>
    </row>
    <row r="36" spans="1:80">
      <c r="A36" s="293">
        <v>17</v>
      </c>
      <c r="B36" s="294" t="s">
        <v>227</v>
      </c>
      <c r="C36" s="295" t="s">
        <v>228</v>
      </c>
      <c r="D36" s="296" t="s">
        <v>173</v>
      </c>
      <c r="E36" s="297">
        <v>1.08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2"/>
      <c r="C37" s="303" t="s">
        <v>229</v>
      </c>
      <c r="D37" s="304"/>
      <c r="E37" s="304"/>
      <c r="F37" s="304"/>
      <c r="G37" s="305"/>
      <c r="I37" s="306"/>
      <c r="K37" s="306"/>
      <c r="L37" s="307" t="s">
        <v>229</v>
      </c>
      <c r="O37" s="292">
        <v>3</v>
      </c>
    </row>
    <row r="38" spans="1:80">
      <c r="A38" s="301"/>
      <c r="B38" s="308"/>
      <c r="C38" s="309" t="s">
        <v>230</v>
      </c>
      <c r="D38" s="310"/>
      <c r="E38" s="311">
        <v>1.08</v>
      </c>
      <c r="F38" s="312"/>
      <c r="G38" s="313"/>
      <c r="H38" s="314"/>
      <c r="I38" s="306"/>
      <c r="J38" s="315"/>
      <c r="K38" s="306"/>
      <c r="M38" s="307" t="s">
        <v>230</v>
      </c>
      <c r="O38" s="292"/>
    </row>
    <row r="39" spans="1:80">
      <c r="A39" s="293">
        <v>18</v>
      </c>
      <c r="B39" s="294" t="s">
        <v>231</v>
      </c>
      <c r="C39" s="295" t="s">
        <v>232</v>
      </c>
      <c r="D39" s="296" t="s">
        <v>173</v>
      </c>
      <c r="E39" s="297">
        <v>0.72</v>
      </c>
      <c r="F39" s="297">
        <v>0</v>
      </c>
      <c r="G39" s="298">
        <f>E39*F39</f>
        <v>0</v>
      </c>
      <c r="H39" s="299">
        <v>0</v>
      </c>
      <c r="I39" s="300">
        <f>E39*H39</f>
        <v>0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>
      <c r="A40" s="301"/>
      <c r="B40" s="308"/>
      <c r="C40" s="309" t="s">
        <v>233</v>
      </c>
      <c r="D40" s="310"/>
      <c r="E40" s="311">
        <v>0.72</v>
      </c>
      <c r="F40" s="312"/>
      <c r="G40" s="313"/>
      <c r="H40" s="314"/>
      <c r="I40" s="306"/>
      <c r="J40" s="315"/>
      <c r="K40" s="306"/>
      <c r="M40" s="307" t="s">
        <v>233</v>
      </c>
      <c r="O40" s="292"/>
    </row>
    <row r="41" spans="1:80">
      <c r="A41" s="316"/>
      <c r="B41" s="317" t="s">
        <v>99</v>
      </c>
      <c r="C41" s="318" t="s">
        <v>207</v>
      </c>
      <c r="D41" s="319"/>
      <c r="E41" s="320"/>
      <c r="F41" s="321"/>
      <c r="G41" s="322">
        <f>SUM(G21:G40)</f>
        <v>0</v>
      </c>
      <c r="H41" s="323"/>
      <c r="I41" s="324">
        <f>SUM(I21:I40)</f>
        <v>1.8952500000000001E-2</v>
      </c>
      <c r="J41" s="323"/>
      <c r="K41" s="324">
        <f>SUM(K21:K40)</f>
        <v>0</v>
      </c>
      <c r="O41" s="292">
        <v>4</v>
      </c>
      <c r="BA41" s="325">
        <f>SUM(BA21:BA40)</f>
        <v>0</v>
      </c>
      <c r="BB41" s="325">
        <f>SUM(BB21:BB40)</f>
        <v>0</v>
      </c>
      <c r="BC41" s="325">
        <f>SUM(BC21:BC40)</f>
        <v>0</v>
      </c>
      <c r="BD41" s="325">
        <f>SUM(BD21:BD40)</f>
        <v>0</v>
      </c>
      <c r="BE41" s="325">
        <f>SUM(BE21:BE40)</f>
        <v>0</v>
      </c>
    </row>
    <row r="42" spans="1:80">
      <c r="A42" s="282" t="s">
        <v>97</v>
      </c>
      <c r="B42" s="283" t="s">
        <v>234</v>
      </c>
      <c r="C42" s="284" t="s">
        <v>235</v>
      </c>
      <c r="D42" s="285"/>
      <c r="E42" s="286"/>
      <c r="F42" s="286"/>
      <c r="G42" s="287"/>
      <c r="H42" s="288"/>
      <c r="I42" s="289"/>
      <c r="J42" s="290"/>
      <c r="K42" s="291"/>
      <c r="O42" s="292">
        <v>1</v>
      </c>
    </row>
    <row r="43" spans="1:80">
      <c r="A43" s="293">
        <v>19</v>
      </c>
      <c r="B43" s="294" t="s">
        <v>237</v>
      </c>
      <c r="C43" s="295" t="s">
        <v>238</v>
      </c>
      <c r="D43" s="296" t="s">
        <v>189</v>
      </c>
      <c r="E43" s="297">
        <v>61.49</v>
      </c>
      <c r="F43" s="297">
        <v>0</v>
      </c>
      <c r="G43" s="298">
        <f>E43*F43</f>
        <v>0</v>
      </c>
      <c r="H43" s="299">
        <v>1.49E-3</v>
      </c>
      <c r="I43" s="300">
        <f>E43*H43</f>
        <v>9.162010000000001E-2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>
      <c r="A44" s="301"/>
      <c r="B44" s="308"/>
      <c r="C44" s="309" t="s">
        <v>239</v>
      </c>
      <c r="D44" s="310"/>
      <c r="E44" s="311">
        <v>61.49</v>
      </c>
      <c r="F44" s="312"/>
      <c r="G44" s="313"/>
      <c r="H44" s="314"/>
      <c r="I44" s="306"/>
      <c r="J44" s="315"/>
      <c r="K44" s="306"/>
      <c r="M44" s="307" t="s">
        <v>239</v>
      </c>
      <c r="O44" s="292"/>
    </row>
    <row r="45" spans="1:80">
      <c r="A45" s="293">
        <v>20</v>
      </c>
      <c r="B45" s="294" t="s">
        <v>240</v>
      </c>
      <c r="C45" s="295" t="s">
        <v>241</v>
      </c>
      <c r="D45" s="296" t="s">
        <v>189</v>
      </c>
      <c r="E45" s="297">
        <v>61.49</v>
      </c>
      <c r="F45" s="297">
        <v>0</v>
      </c>
      <c r="G45" s="298">
        <f>E45*F45</f>
        <v>0</v>
      </c>
      <c r="H45" s="299">
        <v>0</v>
      </c>
      <c r="I45" s="300">
        <f>E45*H45</f>
        <v>0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1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1</v>
      </c>
    </row>
    <row r="46" spans="1:80">
      <c r="A46" s="293">
        <v>21</v>
      </c>
      <c r="B46" s="294" t="s">
        <v>242</v>
      </c>
      <c r="C46" s="295" t="s">
        <v>243</v>
      </c>
      <c r="D46" s="296" t="s">
        <v>173</v>
      </c>
      <c r="E46" s="297">
        <v>61.75</v>
      </c>
      <c r="F46" s="297">
        <v>0</v>
      </c>
      <c r="G46" s="298">
        <f>E46*F46</f>
        <v>0</v>
      </c>
      <c r="H46" s="299">
        <v>1.3699999999999999E-3</v>
      </c>
      <c r="I46" s="300">
        <f>E46*H46</f>
        <v>8.4597499999999992E-2</v>
      </c>
      <c r="J46" s="299">
        <v>0</v>
      </c>
      <c r="K46" s="300">
        <f>E46*J46</f>
        <v>0</v>
      </c>
      <c r="O46" s="292">
        <v>2</v>
      </c>
      <c r="AA46" s="261">
        <v>1</v>
      </c>
      <c r="AB46" s="261">
        <v>1</v>
      </c>
      <c r="AC46" s="261">
        <v>1</v>
      </c>
      <c r="AZ46" s="261">
        <v>1</v>
      </c>
      <c r="BA46" s="261">
        <f>IF(AZ46=1,G46,0)</f>
        <v>0</v>
      </c>
      <c r="BB46" s="261">
        <f>IF(AZ46=2,G46,0)</f>
        <v>0</v>
      </c>
      <c r="BC46" s="261">
        <f>IF(AZ46=3,G46,0)</f>
        <v>0</v>
      </c>
      <c r="BD46" s="261">
        <f>IF(AZ46=4,G46,0)</f>
        <v>0</v>
      </c>
      <c r="BE46" s="261">
        <f>IF(AZ46=5,G46,0)</f>
        <v>0</v>
      </c>
      <c r="CA46" s="292">
        <v>1</v>
      </c>
      <c r="CB46" s="292">
        <v>1</v>
      </c>
    </row>
    <row r="47" spans="1:80">
      <c r="A47" s="301"/>
      <c r="B47" s="308"/>
      <c r="C47" s="309" t="s">
        <v>244</v>
      </c>
      <c r="D47" s="310"/>
      <c r="E47" s="311">
        <v>61.75</v>
      </c>
      <c r="F47" s="312"/>
      <c r="G47" s="313"/>
      <c r="H47" s="314"/>
      <c r="I47" s="306"/>
      <c r="J47" s="315"/>
      <c r="K47" s="306"/>
      <c r="M47" s="307" t="s">
        <v>244</v>
      </c>
      <c r="O47" s="292"/>
    </row>
    <row r="48" spans="1:80">
      <c r="A48" s="293">
        <v>22</v>
      </c>
      <c r="B48" s="294" t="s">
        <v>245</v>
      </c>
      <c r="C48" s="295" t="s">
        <v>246</v>
      </c>
      <c r="D48" s="296" t="s">
        <v>173</v>
      </c>
      <c r="E48" s="297">
        <v>61.75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 ht="22.5">
      <c r="A49" s="293">
        <v>23</v>
      </c>
      <c r="B49" s="294" t="s">
        <v>247</v>
      </c>
      <c r="C49" s="295" t="s">
        <v>248</v>
      </c>
      <c r="D49" s="296" t="s">
        <v>189</v>
      </c>
      <c r="E49" s="297">
        <v>61.49</v>
      </c>
      <c r="F49" s="297">
        <v>0</v>
      </c>
      <c r="G49" s="298">
        <f>E49*F49</f>
        <v>0</v>
      </c>
      <c r="H49" s="299">
        <v>4.0699999999999998E-3</v>
      </c>
      <c r="I49" s="300">
        <f>E49*H49</f>
        <v>0.2502643</v>
      </c>
      <c r="J49" s="299">
        <v>0</v>
      </c>
      <c r="K49" s="300">
        <f>E49*J49</f>
        <v>0</v>
      </c>
      <c r="O49" s="292">
        <v>2</v>
      </c>
      <c r="AA49" s="261">
        <v>1</v>
      </c>
      <c r="AB49" s="261">
        <v>1</v>
      </c>
      <c r="AC49" s="261">
        <v>1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1</v>
      </c>
      <c r="CB49" s="292">
        <v>1</v>
      </c>
    </row>
    <row r="50" spans="1:80">
      <c r="A50" s="301"/>
      <c r="B50" s="308"/>
      <c r="C50" s="309" t="s">
        <v>239</v>
      </c>
      <c r="D50" s="310"/>
      <c r="E50" s="311">
        <v>61.49</v>
      </c>
      <c r="F50" s="312"/>
      <c r="G50" s="313"/>
      <c r="H50" s="314"/>
      <c r="I50" s="306"/>
      <c r="J50" s="315"/>
      <c r="K50" s="306"/>
      <c r="M50" s="307" t="s">
        <v>239</v>
      </c>
      <c r="O50" s="292"/>
    </row>
    <row r="51" spans="1:80">
      <c r="A51" s="293">
        <v>24</v>
      </c>
      <c r="B51" s="294" t="s">
        <v>249</v>
      </c>
      <c r="C51" s="295" t="s">
        <v>250</v>
      </c>
      <c r="D51" s="296" t="s">
        <v>189</v>
      </c>
      <c r="E51" s="297">
        <v>61.49</v>
      </c>
      <c r="F51" s="297">
        <v>0</v>
      </c>
      <c r="G51" s="298">
        <f>E51*F51</f>
        <v>0</v>
      </c>
      <c r="H51" s="299">
        <v>0</v>
      </c>
      <c r="I51" s="300">
        <f>E51*H51</f>
        <v>0</v>
      </c>
      <c r="J51" s="299">
        <v>0</v>
      </c>
      <c r="K51" s="300">
        <f>E51*J51</f>
        <v>0</v>
      </c>
      <c r="O51" s="292">
        <v>2</v>
      </c>
      <c r="AA51" s="261">
        <v>1</v>
      </c>
      <c r="AB51" s="261">
        <v>1</v>
      </c>
      <c r="AC51" s="261">
        <v>1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</v>
      </c>
      <c r="CB51" s="292">
        <v>1</v>
      </c>
    </row>
    <row r="52" spans="1:80">
      <c r="A52" s="293">
        <v>25</v>
      </c>
      <c r="B52" s="294" t="s">
        <v>251</v>
      </c>
      <c r="C52" s="295" t="s">
        <v>252</v>
      </c>
      <c r="D52" s="296" t="s">
        <v>173</v>
      </c>
      <c r="E52" s="297">
        <v>61.75</v>
      </c>
      <c r="F52" s="297">
        <v>0</v>
      </c>
      <c r="G52" s="298">
        <f>E52*F52</f>
        <v>0</v>
      </c>
      <c r="H52" s="299">
        <v>0</v>
      </c>
      <c r="I52" s="300">
        <f>E52*H52</f>
        <v>0</v>
      </c>
      <c r="J52" s="299">
        <v>0</v>
      </c>
      <c r="K52" s="300">
        <f>E52*J52</f>
        <v>0</v>
      </c>
      <c r="O52" s="292">
        <v>2</v>
      </c>
      <c r="AA52" s="261">
        <v>1</v>
      </c>
      <c r="AB52" s="261">
        <v>1</v>
      </c>
      <c r="AC52" s="261">
        <v>1</v>
      </c>
      <c r="AZ52" s="261">
        <v>1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1</v>
      </c>
      <c r="CB52" s="292">
        <v>1</v>
      </c>
    </row>
    <row r="53" spans="1:80">
      <c r="A53" s="301"/>
      <c r="B53" s="302"/>
      <c r="C53" s="303" t="s">
        <v>253</v>
      </c>
      <c r="D53" s="304"/>
      <c r="E53" s="304"/>
      <c r="F53" s="304"/>
      <c r="G53" s="305"/>
      <c r="I53" s="306"/>
      <c r="K53" s="306"/>
      <c r="L53" s="307" t="s">
        <v>253</v>
      </c>
      <c r="O53" s="292">
        <v>3</v>
      </c>
    </row>
    <row r="54" spans="1:80">
      <c r="A54" s="301"/>
      <c r="B54" s="308"/>
      <c r="C54" s="309" t="s">
        <v>244</v>
      </c>
      <c r="D54" s="310"/>
      <c r="E54" s="311">
        <v>61.75</v>
      </c>
      <c r="F54" s="312"/>
      <c r="G54" s="313"/>
      <c r="H54" s="314"/>
      <c r="I54" s="306"/>
      <c r="J54" s="315"/>
      <c r="K54" s="306"/>
      <c r="M54" s="307" t="s">
        <v>244</v>
      </c>
      <c r="O54" s="292"/>
    </row>
    <row r="55" spans="1:80">
      <c r="A55" s="316"/>
      <c r="B55" s="317" t="s">
        <v>99</v>
      </c>
      <c r="C55" s="318" t="s">
        <v>236</v>
      </c>
      <c r="D55" s="319"/>
      <c r="E55" s="320"/>
      <c r="F55" s="321"/>
      <c r="G55" s="322">
        <f>SUM(G42:G54)</f>
        <v>0</v>
      </c>
      <c r="H55" s="323"/>
      <c r="I55" s="324">
        <f>SUM(I42:I54)</f>
        <v>0.42648189999999997</v>
      </c>
      <c r="J55" s="323"/>
      <c r="K55" s="324">
        <f>SUM(K42:K54)</f>
        <v>0</v>
      </c>
      <c r="O55" s="292">
        <v>4</v>
      </c>
      <c r="BA55" s="325">
        <f>SUM(BA42:BA54)</f>
        <v>0</v>
      </c>
      <c r="BB55" s="325">
        <f>SUM(BB42:BB54)</f>
        <v>0</v>
      </c>
      <c r="BC55" s="325">
        <f>SUM(BC42:BC54)</f>
        <v>0</v>
      </c>
      <c r="BD55" s="325">
        <f>SUM(BD42:BD54)</f>
        <v>0</v>
      </c>
      <c r="BE55" s="325">
        <f>SUM(BE42:BE54)</f>
        <v>0</v>
      </c>
    </row>
    <row r="56" spans="1:80">
      <c r="A56" s="282" t="s">
        <v>97</v>
      </c>
      <c r="B56" s="283" t="s">
        <v>254</v>
      </c>
      <c r="C56" s="284" t="s">
        <v>255</v>
      </c>
      <c r="D56" s="285"/>
      <c r="E56" s="286"/>
      <c r="F56" s="286"/>
      <c r="G56" s="287"/>
      <c r="H56" s="288"/>
      <c r="I56" s="289"/>
      <c r="J56" s="290"/>
      <c r="K56" s="291"/>
      <c r="O56" s="292">
        <v>1</v>
      </c>
    </row>
    <row r="57" spans="1:80">
      <c r="A57" s="293">
        <v>26</v>
      </c>
      <c r="B57" s="294" t="s">
        <v>257</v>
      </c>
      <c r="C57" s="295" t="s">
        <v>258</v>
      </c>
      <c r="D57" s="296" t="s">
        <v>173</v>
      </c>
      <c r="E57" s="297">
        <v>55.575000000000003</v>
      </c>
      <c r="F57" s="297">
        <v>0</v>
      </c>
      <c r="G57" s="298">
        <f>E57*F57</f>
        <v>0</v>
      </c>
      <c r="H57" s="299">
        <v>0</v>
      </c>
      <c r="I57" s="300">
        <f>E57*H57</f>
        <v>0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1</v>
      </c>
      <c r="AC57" s="261">
        <v>1</v>
      </c>
      <c r="AZ57" s="261">
        <v>1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1</v>
      </c>
    </row>
    <row r="58" spans="1:80">
      <c r="A58" s="301"/>
      <c r="B58" s="308"/>
      <c r="C58" s="309" t="s">
        <v>259</v>
      </c>
      <c r="D58" s="310"/>
      <c r="E58" s="311">
        <v>55.575000000000003</v>
      </c>
      <c r="F58" s="312"/>
      <c r="G58" s="313"/>
      <c r="H58" s="314"/>
      <c r="I58" s="306"/>
      <c r="J58" s="315"/>
      <c r="K58" s="306"/>
      <c r="M58" s="307" t="s">
        <v>259</v>
      </c>
      <c r="O58" s="292"/>
    </row>
    <row r="59" spans="1:80">
      <c r="A59" s="293">
        <v>27</v>
      </c>
      <c r="B59" s="294" t="s">
        <v>260</v>
      </c>
      <c r="C59" s="295" t="s">
        <v>261</v>
      </c>
      <c r="D59" s="296" t="s">
        <v>173</v>
      </c>
      <c r="E59" s="297">
        <v>6.1749999999999998</v>
      </c>
      <c r="F59" s="297">
        <v>0</v>
      </c>
      <c r="G59" s="298">
        <f>E59*F59</f>
        <v>0</v>
      </c>
      <c r="H59" s="299">
        <v>0</v>
      </c>
      <c r="I59" s="300">
        <f>E59*H59</f>
        <v>0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1</v>
      </c>
      <c r="AC59" s="261">
        <v>1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1</v>
      </c>
    </row>
    <row r="60" spans="1:80">
      <c r="A60" s="301"/>
      <c r="B60" s="308"/>
      <c r="C60" s="309" t="s">
        <v>262</v>
      </c>
      <c r="D60" s="310"/>
      <c r="E60" s="311">
        <v>6.1749999999999998</v>
      </c>
      <c r="F60" s="312"/>
      <c r="G60" s="313"/>
      <c r="H60" s="314"/>
      <c r="I60" s="306"/>
      <c r="J60" s="315"/>
      <c r="K60" s="306"/>
      <c r="M60" s="307" t="s">
        <v>262</v>
      </c>
      <c r="O60" s="292"/>
    </row>
    <row r="61" spans="1:80">
      <c r="A61" s="293">
        <v>28</v>
      </c>
      <c r="B61" s="294" t="s">
        <v>263</v>
      </c>
      <c r="C61" s="295" t="s">
        <v>264</v>
      </c>
      <c r="D61" s="296" t="s">
        <v>173</v>
      </c>
      <c r="E61" s="297">
        <v>48.734999999999999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>
      <c r="A62" s="301"/>
      <c r="B62" s="308"/>
      <c r="C62" s="309" t="s">
        <v>265</v>
      </c>
      <c r="D62" s="310"/>
      <c r="E62" s="311">
        <v>48.734999999999999</v>
      </c>
      <c r="F62" s="312"/>
      <c r="G62" s="313"/>
      <c r="H62" s="314"/>
      <c r="I62" s="306"/>
      <c r="J62" s="315"/>
      <c r="K62" s="306"/>
      <c r="M62" s="307" t="s">
        <v>265</v>
      </c>
      <c r="O62" s="292"/>
    </row>
    <row r="63" spans="1:80">
      <c r="A63" s="293">
        <v>29</v>
      </c>
      <c r="B63" s="294" t="s">
        <v>266</v>
      </c>
      <c r="C63" s="295" t="s">
        <v>267</v>
      </c>
      <c r="D63" s="296" t="s">
        <v>173</v>
      </c>
      <c r="E63" s="297">
        <v>5.415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1</v>
      </c>
      <c r="AC63" s="261">
        <v>1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1</v>
      </c>
    </row>
    <row r="64" spans="1:80">
      <c r="A64" s="301"/>
      <c r="B64" s="308"/>
      <c r="C64" s="309" t="s">
        <v>268</v>
      </c>
      <c r="D64" s="310"/>
      <c r="E64" s="311">
        <v>5.415</v>
      </c>
      <c r="F64" s="312"/>
      <c r="G64" s="313"/>
      <c r="H64" s="314"/>
      <c r="I64" s="306"/>
      <c r="J64" s="315"/>
      <c r="K64" s="306"/>
      <c r="M64" s="307" t="s">
        <v>268</v>
      </c>
      <c r="O64" s="292"/>
    </row>
    <row r="65" spans="1:80">
      <c r="A65" s="316"/>
      <c r="B65" s="317" t="s">
        <v>99</v>
      </c>
      <c r="C65" s="318" t="s">
        <v>256</v>
      </c>
      <c r="D65" s="319"/>
      <c r="E65" s="320"/>
      <c r="F65" s="321"/>
      <c r="G65" s="322">
        <f>SUM(G56:G64)</f>
        <v>0</v>
      </c>
      <c r="H65" s="323"/>
      <c r="I65" s="324">
        <f>SUM(I56:I64)</f>
        <v>0</v>
      </c>
      <c r="J65" s="323"/>
      <c r="K65" s="324">
        <f>SUM(K56:K64)</f>
        <v>0</v>
      </c>
      <c r="O65" s="292">
        <v>4</v>
      </c>
      <c r="BA65" s="325">
        <f>SUM(BA56:BA64)</f>
        <v>0</v>
      </c>
      <c r="BB65" s="325">
        <f>SUM(BB56:BB64)</f>
        <v>0</v>
      </c>
      <c r="BC65" s="325">
        <f>SUM(BC56:BC64)</f>
        <v>0</v>
      </c>
      <c r="BD65" s="325">
        <f>SUM(BD56:BD64)</f>
        <v>0</v>
      </c>
      <c r="BE65" s="325">
        <f>SUM(BE56:BE64)</f>
        <v>0</v>
      </c>
    </row>
    <row r="66" spans="1:80">
      <c r="A66" s="282" t="s">
        <v>97</v>
      </c>
      <c r="B66" s="283" t="s">
        <v>269</v>
      </c>
      <c r="C66" s="284" t="s">
        <v>270</v>
      </c>
      <c r="D66" s="285"/>
      <c r="E66" s="286"/>
      <c r="F66" s="286"/>
      <c r="G66" s="287"/>
      <c r="H66" s="288"/>
      <c r="I66" s="289"/>
      <c r="J66" s="290"/>
      <c r="K66" s="291"/>
      <c r="O66" s="292">
        <v>1</v>
      </c>
    </row>
    <row r="67" spans="1:80">
      <c r="A67" s="293">
        <v>30</v>
      </c>
      <c r="B67" s="294" t="s">
        <v>272</v>
      </c>
      <c r="C67" s="295" t="s">
        <v>273</v>
      </c>
      <c r="D67" s="296" t="s">
        <v>173</v>
      </c>
      <c r="E67" s="297">
        <v>54.15</v>
      </c>
      <c r="F67" s="297">
        <v>0</v>
      </c>
      <c r="G67" s="298">
        <f>E67*F67</f>
        <v>0</v>
      </c>
      <c r="H67" s="299">
        <v>0</v>
      </c>
      <c r="I67" s="300">
        <f>E67*H67</f>
        <v>0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1</v>
      </c>
      <c r="AC67" s="261">
        <v>1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1</v>
      </c>
    </row>
    <row r="68" spans="1:80">
      <c r="A68" s="301"/>
      <c r="B68" s="308"/>
      <c r="C68" s="309" t="s">
        <v>274</v>
      </c>
      <c r="D68" s="310"/>
      <c r="E68" s="311">
        <v>54.15</v>
      </c>
      <c r="F68" s="312"/>
      <c r="G68" s="313"/>
      <c r="H68" s="314"/>
      <c r="I68" s="306"/>
      <c r="J68" s="315"/>
      <c r="K68" s="306"/>
      <c r="M68" s="307" t="s">
        <v>274</v>
      </c>
      <c r="O68" s="292"/>
    </row>
    <row r="69" spans="1:80">
      <c r="A69" s="293">
        <v>31</v>
      </c>
      <c r="B69" s="294" t="s">
        <v>275</v>
      </c>
      <c r="C69" s="295" t="s">
        <v>276</v>
      </c>
      <c r="D69" s="296" t="s">
        <v>173</v>
      </c>
      <c r="E69" s="297">
        <v>42.970999999999997</v>
      </c>
      <c r="F69" s="297">
        <v>0</v>
      </c>
      <c r="G69" s="298">
        <f>E69*F69</f>
        <v>0</v>
      </c>
      <c r="H69" s="299">
        <v>0</v>
      </c>
      <c r="I69" s="300">
        <f>E69*H69</f>
        <v>0</v>
      </c>
      <c r="J69" s="299">
        <v>0</v>
      </c>
      <c r="K69" s="300">
        <f>E69*J69</f>
        <v>0</v>
      </c>
      <c r="O69" s="292">
        <v>2</v>
      </c>
      <c r="AA69" s="261">
        <v>1</v>
      </c>
      <c r="AB69" s="261">
        <v>1</v>
      </c>
      <c r="AC69" s="261">
        <v>1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1</v>
      </c>
      <c r="CB69" s="292">
        <v>1</v>
      </c>
    </row>
    <row r="70" spans="1:80">
      <c r="A70" s="301"/>
      <c r="B70" s="308"/>
      <c r="C70" s="309" t="s">
        <v>244</v>
      </c>
      <c r="D70" s="310"/>
      <c r="E70" s="311">
        <v>61.75</v>
      </c>
      <c r="F70" s="312"/>
      <c r="G70" s="313"/>
      <c r="H70" s="314"/>
      <c r="I70" s="306"/>
      <c r="J70" s="315"/>
      <c r="K70" s="306"/>
      <c r="M70" s="307" t="s">
        <v>244</v>
      </c>
      <c r="O70" s="292"/>
    </row>
    <row r="71" spans="1:80">
      <c r="A71" s="301"/>
      <c r="B71" s="308"/>
      <c r="C71" s="309" t="s">
        <v>277</v>
      </c>
      <c r="D71" s="310"/>
      <c r="E71" s="311">
        <v>-15</v>
      </c>
      <c r="F71" s="312"/>
      <c r="G71" s="313"/>
      <c r="H71" s="314"/>
      <c r="I71" s="306"/>
      <c r="J71" s="315"/>
      <c r="K71" s="306"/>
      <c r="M71" s="307" t="s">
        <v>277</v>
      </c>
      <c r="O71" s="292"/>
    </row>
    <row r="72" spans="1:80">
      <c r="A72" s="301"/>
      <c r="B72" s="308"/>
      <c r="C72" s="309" t="s">
        <v>278</v>
      </c>
      <c r="D72" s="310"/>
      <c r="E72" s="311">
        <v>-1.8895</v>
      </c>
      <c r="F72" s="312"/>
      <c r="G72" s="313"/>
      <c r="H72" s="314"/>
      <c r="I72" s="306"/>
      <c r="J72" s="315"/>
      <c r="K72" s="306"/>
      <c r="M72" s="307" t="s">
        <v>278</v>
      </c>
      <c r="O72" s="292"/>
    </row>
    <row r="73" spans="1:80">
      <c r="A73" s="301"/>
      <c r="B73" s="308"/>
      <c r="C73" s="309" t="s">
        <v>279</v>
      </c>
      <c r="D73" s="310"/>
      <c r="E73" s="311">
        <v>-1.8895</v>
      </c>
      <c r="F73" s="312"/>
      <c r="G73" s="313"/>
      <c r="H73" s="314"/>
      <c r="I73" s="306"/>
      <c r="J73" s="315"/>
      <c r="K73" s="306"/>
      <c r="M73" s="307" t="s">
        <v>279</v>
      </c>
      <c r="O73" s="292"/>
    </row>
    <row r="74" spans="1:80">
      <c r="A74" s="293">
        <v>32</v>
      </c>
      <c r="B74" s="294" t="s">
        <v>280</v>
      </c>
      <c r="C74" s="295" t="s">
        <v>281</v>
      </c>
      <c r="D74" s="296" t="s">
        <v>282</v>
      </c>
      <c r="E74" s="297">
        <v>78.121300000000005</v>
      </c>
      <c r="F74" s="297">
        <v>0</v>
      </c>
      <c r="G74" s="298">
        <f>E74*F74</f>
        <v>0</v>
      </c>
      <c r="H74" s="299">
        <v>1</v>
      </c>
      <c r="I74" s="300">
        <f>E74*H74</f>
        <v>78.121300000000005</v>
      </c>
      <c r="J74" s="299"/>
      <c r="K74" s="300">
        <f>E74*J74</f>
        <v>0</v>
      </c>
      <c r="O74" s="292">
        <v>2</v>
      </c>
      <c r="AA74" s="261">
        <v>3</v>
      </c>
      <c r="AB74" s="261">
        <v>1</v>
      </c>
      <c r="AC74" s="261">
        <v>58344197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3</v>
      </c>
      <c r="CB74" s="292">
        <v>1</v>
      </c>
    </row>
    <row r="75" spans="1:80">
      <c r="A75" s="301"/>
      <c r="B75" s="308"/>
      <c r="C75" s="339" t="s">
        <v>283</v>
      </c>
      <c r="D75" s="310"/>
      <c r="E75" s="338">
        <v>0</v>
      </c>
      <c r="F75" s="312"/>
      <c r="G75" s="313"/>
      <c r="H75" s="314"/>
      <c r="I75" s="306"/>
      <c r="J75" s="315"/>
      <c r="K75" s="306"/>
      <c r="M75" s="307" t="s">
        <v>283</v>
      </c>
      <c r="O75" s="292"/>
    </row>
    <row r="76" spans="1:80">
      <c r="A76" s="301"/>
      <c r="B76" s="308"/>
      <c r="C76" s="339" t="s">
        <v>244</v>
      </c>
      <c r="D76" s="310"/>
      <c r="E76" s="338">
        <v>61.75</v>
      </c>
      <c r="F76" s="312"/>
      <c r="G76" s="313"/>
      <c r="H76" s="314"/>
      <c r="I76" s="306"/>
      <c r="J76" s="315"/>
      <c r="K76" s="306"/>
      <c r="M76" s="307" t="s">
        <v>244</v>
      </c>
      <c r="O76" s="292"/>
    </row>
    <row r="77" spans="1:80">
      <c r="A77" s="301"/>
      <c r="B77" s="308"/>
      <c r="C77" s="339" t="s">
        <v>277</v>
      </c>
      <c r="D77" s="310"/>
      <c r="E77" s="338">
        <v>-15</v>
      </c>
      <c r="F77" s="312"/>
      <c r="G77" s="313"/>
      <c r="H77" s="314"/>
      <c r="I77" s="306"/>
      <c r="J77" s="315"/>
      <c r="K77" s="306"/>
      <c r="M77" s="307" t="s">
        <v>277</v>
      </c>
      <c r="O77" s="292"/>
    </row>
    <row r="78" spans="1:80">
      <c r="A78" s="301"/>
      <c r="B78" s="308"/>
      <c r="C78" s="339" t="s">
        <v>284</v>
      </c>
      <c r="D78" s="310"/>
      <c r="E78" s="338">
        <v>-1.8895</v>
      </c>
      <c r="F78" s="312"/>
      <c r="G78" s="313"/>
      <c r="H78" s="314"/>
      <c r="I78" s="306"/>
      <c r="J78" s="315"/>
      <c r="K78" s="306"/>
      <c r="M78" s="307" t="s">
        <v>284</v>
      </c>
      <c r="O78" s="292"/>
    </row>
    <row r="79" spans="1:80">
      <c r="A79" s="301"/>
      <c r="B79" s="308"/>
      <c r="C79" s="339" t="s">
        <v>285</v>
      </c>
      <c r="D79" s="310"/>
      <c r="E79" s="338">
        <v>-1.8895</v>
      </c>
      <c r="F79" s="312"/>
      <c r="G79" s="313"/>
      <c r="H79" s="314"/>
      <c r="I79" s="306"/>
      <c r="J79" s="315"/>
      <c r="K79" s="306"/>
      <c r="M79" s="307" t="s">
        <v>285</v>
      </c>
      <c r="O79" s="292"/>
    </row>
    <row r="80" spans="1:80">
      <c r="A80" s="301"/>
      <c r="B80" s="308"/>
      <c r="C80" s="339" t="s">
        <v>286</v>
      </c>
      <c r="D80" s="310"/>
      <c r="E80" s="338">
        <v>42.971000000000004</v>
      </c>
      <c r="F80" s="312"/>
      <c r="G80" s="313"/>
      <c r="H80" s="314"/>
      <c r="I80" s="306"/>
      <c r="J80" s="315"/>
      <c r="K80" s="306"/>
      <c r="M80" s="307" t="s">
        <v>286</v>
      </c>
      <c r="O80" s="292"/>
    </row>
    <row r="81" spans="1:80">
      <c r="A81" s="301"/>
      <c r="B81" s="308"/>
      <c r="C81" s="309" t="s">
        <v>287</v>
      </c>
      <c r="D81" s="310"/>
      <c r="E81" s="311">
        <v>78.121300000000005</v>
      </c>
      <c r="F81" s="312"/>
      <c r="G81" s="313"/>
      <c r="H81" s="314"/>
      <c r="I81" s="306"/>
      <c r="J81" s="315"/>
      <c r="K81" s="306"/>
      <c r="M81" s="307" t="s">
        <v>287</v>
      </c>
      <c r="O81" s="292"/>
    </row>
    <row r="82" spans="1:80">
      <c r="A82" s="316"/>
      <c r="B82" s="317" t="s">
        <v>99</v>
      </c>
      <c r="C82" s="318" t="s">
        <v>271</v>
      </c>
      <c r="D82" s="319"/>
      <c r="E82" s="320"/>
      <c r="F82" s="321"/>
      <c r="G82" s="322">
        <f>SUM(G66:G81)</f>
        <v>0</v>
      </c>
      <c r="H82" s="323"/>
      <c r="I82" s="324">
        <f>SUM(I66:I81)</f>
        <v>78.121300000000005</v>
      </c>
      <c r="J82" s="323"/>
      <c r="K82" s="324">
        <f>SUM(K66:K81)</f>
        <v>0</v>
      </c>
      <c r="O82" s="292">
        <v>4</v>
      </c>
      <c r="BA82" s="325">
        <f>SUM(BA66:BA81)</f>
        <v>0</v>
      </c>
      <c r="BB82" s="325">
        <f>SUM(BB66:BB81)</f>
        <v>0</v>
      </c>
      <c r="BC82" s="325">
        <f>SUM(BC66:BC81)</f>
        <v>0</v>
      </c>
      <c r="BD82" s="325">
        <f>SUM(BD66:BD81)</f>
        <v>0</v>
      </c>
      <c r="BE82" s="325">
        <f>SUM(BE66:BE81)</f>
        <v>0</v>
      </c>
    </row>
    <row r="83" spans="1:80">
      <c r="A83" s="282" t="s">
        <v>97</v>
      </c>
      <c r="B83" s="283" t="s">
        <v>288</v>
      </c>
      <c r="C83" s="284" t="s">
        <v>289</v>
      </c>
      <c r="D83" s="285"/>
      <c r="E83" s="286"/>
      <c r="F83" s="286"/>
      <c r="G83" s="287"/>
      <c r="H83" s="288"/>
      <c r="I83" s="289"/>
      <c r="J83" s="290"/>
      <c r="K83" s="291"/>
      <c r="O83" s="292">
        <v>1</v>
      </c>
    </row>
    <row r="84" spans="1:80">
      <c r="A84" s="293">
        <v>33</v>
      </c>
      <c r="B84" s="294" t="s">
        <v>291</v>
      </c>
      <c r="C84" s="295" t="s">
        <v>292</v>
      </c>
      <c r="D84" s="296" t="s">
        <v>189</v>
      </c>
      <c r="E84" s="297">
        <v>8.5</v>
      </c>
      <c r="F84" s="297">
        <v>0</v>
      </c>
      <c r="G84" s="298">
        <f>E84*F84</f>
        <v>0</v>
      </c>
      <c r="H84" s="299">
        <v>0</v>
      </c>
      <c r="I84" s="300">
        <f>E84*H84</f>
        <v>0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1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1</v>
      </c>
    </row>
    <row r="85" spans="1:80">
      <c r="A85" s="301"/>
      <c r="B85" s="308"/>
      <c r="C85" s="309" t="s">
        <v>293</v>
      </c>
      <c r="D85" s="310"/>
      <c r="E85" s="311">
        <v>27.5</v>
      </c>
      <c r="F85" s="312"/>
      <c r="G85" s="313"/>
      <c r="H85" s="314"/>
      <c r="I85" s="306"/>
      <c r="J85" s="315"/>
      <c r="K85" s="306"/>
      <c r="M85" s="307" t="s">
        <v>293</v>
      </c>
      <c r="O85" s="292"/>
    </row>
    <row r="86" spans="1:80">
      <c r="A86" s="301"/>
      <c r="B86" s="308"/>
      <c r="C86" s="309" t="s">
        <v>294</v>
      </c>
      <c r="D86" s="310"/>
      <c r="E86" s="311">
        <v>-19</v>
      </c>
      <c r="F86" s="312"/>
      <c r="G86" s="313"/>
      <c r="H86" s="314"/>
      <c r="I86" s="306"/>
      <c r="J86" s="315"/>
      <c r="K86" s="306"/>
      <c r="M86" s="307" t="s">
        <v>294</v>
      </c>
      <c r="O86" s="292"/>
    </row>
    <row r="87" spans="1:80">
      <c r="A87" s="316"/>
      <c r="B87" s="317" t="s">
        <v>99</v>
      </c>
      <c r="C87" s="318" t="s">
        <v>290</v>
      </c>
      <c r="D87" s="319"/>
      <c r="E87" s="320"/>
      <c r="F87" s="321"/>
      <c r="G87" s="322">
        <f>SUM(G83:G86)</f>
        <v>0</v>
      </c>
      <c r="H87" s="323"/>
      <c r="I87" s="324">
        <f>SUM(I83:I86)</f>
        <v>0</v>
      </c>
      <c r="J87" s="323"/>
      <c r="K87" s="324">
        <f>SUM(K83:K86)</f>
        <v>0</v>
      </c>
      <c r="O87" s="292">
        <v>4</v>
      </c>
      <c r="BA87" s="325">
        <f>SUM(BA83:BA86)</f>
        <v>0</v>
      </c>
      <c r="BB87" s="325">
        <f>SUM(BB83:BB86)</f>
        <v>0</v>
      </c>
      <c r="BC87" s="325">
        <f>SUM(BC83:BC86)</f>
        <v>0</v>
      </c>
      <c r="BD87" s="325">
        <f>SUM(BD83:BD86)</f>
        <v>0</v>
      </c>
      <c r="BE87" s="325">
        <f>SUM(BE83:BE86)</f>
        <v>0</v>
      </c>
    </row>
    <row r="88" spans="1:80">
      <c r="A88" s="282" t="s">
        <v>97</v>
      </c>
      <c r="B88" s="283" t="s">
        <v>295</v>
      </c>
      <c r="C88" s="284" t="s">
        <v>296</v>
      </c>
      <c r="D88" s="285"/>
      <c r="E88" s="286"/>
      <c r="F88" s="286"/>
      <c r="G88" s="287"/>
      <c r="H88" s="288"/>
      <c r="I88" s="289"/>
      <c r="J88" s="290"/>
      <c r="K88" s="291"/>
      <c r="O88" s="292">
        <v>1</v>
      </c>
    </row>
    <row r="89" spans="1:80">
      <c r="A89" s="293">
        <v>34</v>
      </c>
      <c r="B89" s="294" t="s">
        <v>298</v>
      </c>
      <c r="C89" s="295" t="s">
        <v>299</v>
      </c>
      <c r="D89" s="296" t="s">
        <v>173</v>
      </c>
      <c r="E89" s="297">
        <v>48.734999999999999</v>
      </c>
      <c r="F89" s="297">
        <v>0</v>
      </c>
      <c r="G89" s="298">
        <f>E89*F89</f>
        <v>0</v>
      </c>
      <c r="H89" s="299">
        <v>0</v>
      </c>
      <c r="I89" s="300">
        <f>E89*H89</f>
        <v>0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1</v>
      </c>
      <c r="AC89" s="261">
        <v>1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1</v>
      </c>
    </row>
    <row r="90" spans="1:80">
      <c r="A90" s="293">
        <v>35</v>
      </c>
      <c r="B90" s="294" t="s">
        <v>300</v>
      </c>
      <c r="C90" s="295" t="s">
        <v>301</v>
      </c>
      <c r="D90" s="296" t="s">
        <v>173</v>
      </c>
      <c r="E90" s="297">
        <v>5.415</v>
      </c>
      <c r="F90" s="297">
        <v>0</v>
      </c>
      <c r="G90" s="298">
        <f>E90*F90</f>
        <v>0</v>
      </c>
      <c r="H90" s="299">
        <v>0</v>
      </c>
      <c r="I90" s="300">
        <f>E90*H90</f>
        <v>0</v>
      </c>
      <c r="J90" s="299">
        <v>0</v>
      </c>
      <c r="K90" s="300">
        <f>E90*J90</f>
        <v>0</v>
      </c>
      <c r="O90" s="292">
        <v>2</v>
      </c>
      <c r="AA90" s="261">
        <v>1</v>
      </c>
      <c r="AB90" s="261">
        <v>1</v>
      </c>
      <c r="AC90" s="261">
        <v>1</v>
      </c>
      <c r="AZ90" s="261">
        <v>1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1</v>
      </c>
      <c r="CB90" s="292">
        <v>1</v>
      </c>
    </row>
    <row r="91" spans="1:80">
      <c r="A91" s="301"/>
      <c r="B91" s="308"/>
      <c r="C91" s="309" t="s">
        <v>226</v>
      </c>
      <c r="D91" s="310"/>
      <c r="E91" s="311">
        <v>5.415</v>
      </c>
      <c r="F91" s="312"/>
      <c r="G91" s="313"/>
      <c r="H91" s="314"/>
      <c r="I91" s="306"/>
      <c r="J91" s="315"/>
      <c r="K91" s="306"/>
      <c r="M91" s="307" t="s">
        <v>226</v>
      </c>
      <c r="O91" s="292"/>
    </row>
    <row r="92" spans="1:80">
      <c r="A92" s="316"/>
      <c r="B92" s="317" t="s">
        <v>99</v>
      </c>
      <c r="C92" s="318" t="s">
        <v>297</v>
      </c>
      <c r="D92" s="319"/>
      <c r="E92" s="320"/>
      <c r="F92" s="321"/>
      <c r="G92" s="322">
        <f>SUM(G88:G91)</f>
        <v>0</v>
      </c>
      <c r="H92" s="323"/>
      <c r="I92" s="324">
        <f>SUM(I88:I91)</f>
        <v>0</v>
      </c>
      <c r="J92" s="323"/>
      <c r="K92" s="324">
        <f>SUM(K88:K91)</f>
        <v>0</v>
      </c>
      <c r="O92" s="292">
        <v>4</v>
      </c>
      <c r="BA92" s="325">
        <f>SUM(BA88:BA91)</f>
        <v>0</v>
      </c>
      <c r="BB92" s="325">
        <f>SUM(BB88:BB91)</f>
        <v>0</v>
      </c>
      <c r="BC92" s="325">
        <f>SUM(BC88:BC91)</f>
        <v>0</v>
      </c>
      <c r="BD92" s="325">
        <f>SUM(BD88:BD91)</f>
        <v>0</v>
      </c>
      <c r="BE92" s="325">
        <f>SUM(BE88:BE91)</f>
        <v>0</v>
      </c>
    </row>
    <row r="93" spans="1:80">
      <c r="A93" s="282" t="s">
        <v>97</v>
      </c>
      <c r="B93" s="283" t="s">
        <v>302</v>
      </c>
      <c r="C93" s="284" t="s">
        <v>303</v>
      </c>
      <c r="D93" s="285"/>
      <c r="E93" s="286"/>
      <c r="F93" s="286"/>
      <c r="G93" s="287"/>
      <c r="H93" s="288"/>
      <c r="I93" s="289"/>
      <c r="J93" s="290"/>
      <c r="K93" s="291"/>
      <c r="O93" s="292">
        <v>1</v>
      </c>
    </row>
    <row r="94" spans="1:80" ht="22.5">
      <c r="A94" s="293">
        <v>36</v>
      </c>
      <c r="B94" s="294" t="s">
        <v>305</v>
      </c>
      <c r="C94" s="295" t="s">
        <v>306</v>
      </c>
      <c r="D94" s="296" t="s">
        <v>189</v>
      </c>
      <c r="E94" s="297">
        <v>19</v>
      </c>
      <c r="F94" s="297">
        <v>0</v>
      </c>
      <c r="G94" s="298">
        <f>E94*F94</f>
        <v>0</v>
      </c>
      <c r="H94" s="299">
        <v>0</v>
      </c>
      <c r="I94" s="300">
        <f>E94*H94</f>
        <v>0</v>
      </c>
      <c r="J94" s="299">
        <v>0</v>
      </c>
      <c r="K94" s="300">
        <f>E94*J94</f>
        <v>0</v>
      </c>
      <c r="O94" s="292">
        <v>2</v>
      </c>
      <c r="AA94" s="261">
        <v>1</v>
      </c>
      <c r="AB94" s="261">
        <v>1</v>
      </c>
      <c r="AC94" s="261">
        <v>1</v>
      </c>
      <c r="AZ94" s="261">
        <v>1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</v>
      </c>
      <c r="CB94" s="292">
        <v>1</v>
      </c>
    </row>
    <row r="95" spans="1:80">
      <c r="A95" s="301"/>
      <c r="B95" s="302"/>
      <c r="C95" s="303" t="s">
        <v>307</v>
      </c>
      <c r="D95" s="304"/>
      <c r="E95" s="304"/>
      <c r="F95" s="304"/>
      <c r="G95" s="305"/>
      <c r="I95" s="306"/>
      <c r="K95" s="306"/>
      <c r="L95" s="307" t="s">
        <v>307</v>
      </c>
      <c r="O95" s="292">
        <v>3</v>
      </c>
    </row>
    <row r="96" spans="1:80">
      <c r="A96" s="316"/>
      <c r="B96" s="317" t="s">
        <v>99</v>
      </c>
      <c r="C96" s="318" t="s">
        <v>304</v>
      </c>
      <c r="D96" s="319"/>
      <c r="E96" s="320"/>
      <c r="F96" s="321"/>
      <c r="G96" s="322">
        <f>SUM(G93:G95)</f>
        <v>0</v>
      </c>
      <c r="H96" s="323"/>
      <c r="I96" s="324">
        <f>SUM(I93:I95)</f>
        <v>0</v>
      </c>
      <c r="J96" s="323"/>
      <c r="K96" s="324">
        <f>SUM(K93:K95)</f>
        <v>0</v>
      </c>
      <c r="O96" s="292">
        <v>4</v>
      </c>
      <c r="BA96" s="325">
        <f>SUM(BA93:BA95)</f>
        <v>0</v>
      </c>
      <c r="BB96" s="325">
        <f>SUM(BB93:BB95)</f>
        <v>0</v>
      </c>
      <c r="BC96" s="325">
        <f>SUM(BC93:BC95)</f>
        <v>0</v>
      </c>
      <c r="BD96" s="325">
        <f>SUM(BD93:BD95)</f>
        <v>0</v>
      </c>
      <c r="BE96" s="325">
        <f>SUM(BE93:BE95)</f>
        <v>0</v>
      </c>
    </row>
    <row r="97" spans="1:80">
      <c r="A97" s="282" t="s">
        <v>97</v>
      </c>
      <c r="B97" s="283" t="s">
        <v>308</v>
      </c>
      <c r="C97" s="284" t="s">
        <v>309</v>
      </c>
      <c r="D97" s="285"/>
      <c r="E97" s="286"/>
      <c r="F97" s="286"/>
      <c r="G97" s="287"/>
      <c r="H97" s="288"/>
      <c r="I97" s="289"/>
      <c r="J97" s="290"/>
      <c r="K97" s="291"/>
      <c r="O97" s="292">
        <v>1</v>
      </c>
    </row>
    <row r="98" spans="1:80">
      <c r="A98" s="293">
        <v>37</v>
      </c>
      <c r="B98" s="294" t="s">
        <v>311</v>
      </c>
      <c r="C98" s="295" t="s">
        <v>312</v>
      </c>
      <c r="D98" s="296" t="s">
        <v>173</v>
      </c>
      <c r="E98" s="297">
        <v>1.919</v>
      </c>
      <c r="F98" s="297">
        <v>0</v>
      </c>
      <c r="G98" s="298">
        <f>E98*F98</f>
        <v>0</v>
      </c>
      <c r="H98" s="299">
        <v>2.16</v>
      </c>
      <c r="I98" s="300">
        <f>E98*H98</f>
        <v>4.1450400000000007</v>
      </c>
      <c r="J98" s="299">
        <v>0</v>
      </c>
      <c r="K98" s="300">
        <f>E98*J98</f>
        <v>0</v>
      </c>
      <c r="O98" s="292">
        <v>2</v>
      </c>
      <c r="AA98" s="261">
        <v>1</v>
      </c>
      <c r="AB98" s="261">
        <v>1</v>
      </c>
      <c r="AC98" s="261">
        <v>1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</v>
      </c>
      <c r="CB98" s="292">
        <v>1</v>
      </c>
    </row>
    <row r="99" spans="1:80">
      <c r="A99" s="301"/>
      <c r="B99" s="302"/>
      <c r="C99" s="303" t="s">
        <v>313</v>
      </c>
      <c r="D99" s="304"/>
      <c r="E99" s="304"/>
      <c r="F99" s="304"/>
      <c r="G99" s="305"/>
      <c r="I99" s="306"/>
      <c r="K99" s="306"/>
      <c r="L99" s="307" t="s">
        <v>313</v>
      </c>
      <c r="O99" s="292">
        <v>3</v>
      </c>
    </row>
    <row r="100" spans="1:80">
      <c r="A100" s="301"/>
      <c r="B100" s="308"/>
      <c r="C100" s="309" t="s">
        <v>314</v>
      </c>
      <c r="D100" s="310"/>
      <c r="E100" s="311">
        <v>1.919</v>
      </c>
      <c r="F100" s="312"/>
      <c r="G100" s="313"/>
      <c r="H100" s="314"/>
      <c r="I100" s="306"/>
      <c r="J100" s="315"/>
      <c r="K100" s="306"/>
      <c r="M100" s="307" t="s">
        <v>314</v>
      </c>
      <c r="O100" s="292"/>
    </row>
    <row r="101" spans="1:80">
      <c r="A101" s="293">
        <v>38</v>
      </c>
      <c r="B101" s="294" t="s">
        <v>315</v>
      </c>
      <c r="C101" s="295" t="s">
        <v>316</v>
      </c>
      <c r="D101" s="296" t="s">
        <v>173</v>
      </c>
      <c r="E101" s="297">
        <v>4.0004</v>
      </c>
      <c r="F101" s="297">
        <v>0</v>
      </c>
      <c r="G101" s="298">
        <f>E101*F101</f>
        <v>0</v>
      </c>
      <c r="H101" s="299">
        <v>2.5249999999999999</v>
      </c>
      <c r="I101" s="300">
        <f>E101*H101</f>
        <v>10.101009999999999</v>
      </c>
      <c r="J101" s="299">
        <v>0</v>
      </c>
      <c r="K101" s="300">
        <f>E101*J101</f>
        <v>0</v>
      </c>
      <c r="O101" s="292">
        <v>2</v>
      </c>
      <c r="AA101" s="261">
        <v>1</v>
      </c>
      <c r="AB101" s="261">
        <v>1</v>
      </c>
      <c r="AC101" s="261">
        <v>1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1</v>
      </c>
      <c r="CB101" s="292">
        <v>1</v>
      </c>
    </row>
    <row r="102" spans="1:80">
      <c r="A102" s="301"/>
      <c r="B102" s="302"/>
      <c r="C102" s="303" t="s">
        <v>317</v>
      </c>
      <c r="D102" s="304"/>
      <c r="E102" s="304"/>
      <c r="F102" s="304"/>
      <c r="G102" s="305"/>
      <c r="I102" s="306"/>
      <c r="K102" s="306"/>
      <c r="L102" s="307" t="s">
        <v>317</v>
      </c>
      <c r="O102" s="292">
        <v>3</v>
      </c>
    </row>
    <row r="103" spans="1:80">
      <c r="A103" s="301"/>
      <c r="B103" s="308"/>
      <c r="C103" s="309" t="s">
        <v>318</v>
      </c>
      <c r="D103" s="310"/>
      <c r="E103" s="311">
        <v>1.919</v>
      </c>
      <c r="F103" s="312"/>
      <c r="G103" s="313"/>
      <c r="H103" s="314"/>
      <c r="I103" s="306"/>
      <c r="J103" s="315"/>
      <c r="K103" s="306"/>
      <c r="M103" s="307" t="s">
        <v>318</v>
      </c>
      <c r="O103" s="292"/>
    </row>
    <row r="104" spans="1:80">
      <c r="A104" s="301"/>
      <c r="B104" s="308"/>
      <c r="C104" s="309" t="s">
        <v>319</v>
      </c>
      <c r="D104" s="310"/>
      <c r="E104" s="311">
        <v>2.0813999999999999</v>
      </c>
      <c r="F104" s="312"/>
      <c r="G104" s="313"/>
      <c r="H104" s="314"/>
      <c r="I104" s="306"/>
      <c r="J104" s="315"/>
      <c r="K104" s="306"/>
      <c r="M104" s="307" t="s">
        <v>319</v>
      </c>
      <c r="O104" s="292"/>
    </row>
    <row r="105" spans="1:80" ht="22.5">
      <c r="A105" s="293">
        <v>39</v>
      </c>
      <c r="B105" s="294" t="s">
        <v>320</v>
      </c>
      <c r="C105" s="295" t="s">
        <v>321</v>
      </c>
      <c r="D105" s="296" t="s">
        <v>98</v>
      </c>
      <c r="E105" s="297">
        <v>3</v>
      </c>
      <c r="F105" s="297">
        <v>0</v>
      </c>
      <c r="G105" s="298">
        <f>E105*F105</f>
        <v>0</v>
      </c>
      <c r="H105" s="299">
        <v>7</v>
      </c>
      <c r="I105" s="300">
        <f>E105*H105</f>
        <v>21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 ht="22.5">
      <c r="A106" s="293">
        <v>40</v>
      </c>
      <c r="B106" s="294" t="s">
        <v>322</v>
      </c>
      <c r="C106" s="295" t="s">
        <v>323</v>
      </c>
      <c r="D106" s="296" t="s">
        <v>282</v>
      </c>
      <c r="E106" s="297">
        <v>0.14360000000000001</v>
      </c>
      <c r="F106" s="297">
        <v>0</v>
      </c>
      <c r="G106" s="298">
        <f>E106*F106</f>
        <v>0</v>
      </c>
      <c r="H106" s="299">
        <v>1.05474</v>
      </c>
      <c r="I106" s="300">
        <f>E106*H106</f>
        <v>0.15146066399999999</v>
      </c>
      <c r="J106" s="299">
        <v>0</v>
      </c>
      <c r="K106" s="300">
        <f>E106*J106</f>
        <v>0</v>
      </c>
      <c r="O106" s="292">
        <v>2</v>
      </c>
      <c r="AA106" s="261">
        <v>1</v>
      </c>
      <c r="AB106" s="261">
        <v>1</v>
      </c>
      <c r="AC106" s="261">
        <v>1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</v>
      </c>
      <c r="CB106" s="292">
        <v>1</v>
      </c>
    </row>
    <row r="107" spans="1:80">
      <c r="A107" s="301"/>
      <c r="B107" s="302"/>
      <c r="C107" s="303" t="s">
        <v>324</v>
      </c>
      <c r="D107" s="304"/>
      <c r="E107" s="304"/>
      <c r="F107" s="304"/>
      <c r="G107" s="305"/>
      <c r="I107" s="306"/>
      <c r="K107" s="306"/>
      <c r="L107" s="307" t="s">
        <v>324</v>
      </c>
      <c r="O107" s="292">
        <v>3</v>
      </c>
    </row>
    <row r="108" spans="1:80">
      <c r="A108" s="301"/>
      <c r="B108" s="308"/>
      <c r="C108" s="309" t="s">
        <v>325</v>
      </c>
      <c r="D108" s="310"/>
      <c r="E108" s="311">
        <v>0.14360000000000001</v>
      </c>
      <c r="F108" s="312"/>
      <c r="G108" s="313"/>
      <c r="H108" s="314"/>
      <c r="I108" s="306"/>
      <c r="J108" s="315"/>
      <c r="K108" s="306"/>
      <c r="M108" s="307" t="s">
        <v>325</v>
      </c>
      <c r="O108" s="292"/>
    </row>
    <row r="109" spans="1:80">
      <c r="A109" s="316"/>
      <c r="B109" s="317" t="s">
        <v>99</v>
      </c>
      <c r="C109" s="318" t="s">
        <v>310</v>
      </c>
      <c r="D109" s="319"/>
      <c r="E109" s="320"/>
      <c r="F109" s="321"/>
      <c r="G109" s="322">
        <f>SUM(G97:G108)</f>
        <v>0</v>
      </c>
      <c r="H109" s="323"/>
      <c r="I109" s="324">
        <f>SUM(I97:I108)</f>
        <v>35.397510663999995</v>
      </c>
      <c r="J109" s="323"/>
      <c r="K109" s="324">
        <f>SUM(K97:K108)</f>
        <v>0</v>
      </c>
      <c r="O109" s="292">
        <v>4</v>
      </c>
      <c r="BA109" s="325">
        <f>SUM(BA97:BA108)</f>
        <v>0</v>
      </c>
      <c r="BB109" s="325">
        <f>SUM(BB97:BB108)</f>
        <v>0</v>
      </c>
      <c r="BC109" s="325">
        <f>SUM(BC97:BC108)</f>
        <v>0</v>
      </c>
      <c r="BD109" s="325">
        <f>SUM(BD97:BD108)</f>
        <v>0</v>
      </c>
      <c r="BE109" s="325">
        <f>SUM(BE97:BE108)</f>
        <v>0</v>
      </c>
    </row>
    <row r="110" spans="1:80">
      <c r="A110" s="282" t="s">
        <v>97</v>
      </c>
      <c r="B110" s="283" t="s">
        <v>326</v>
      </c>
      <c r="C110" s="284" t="s">
        <v>327</v>
      </c>
      <c r="D110" s="285"/>
      <c r="E110" s="286"/>
      <c r="F110" s="286"/>
      <c r="G110" s="287"/>
      <c r="H110" s="288"/>
      <c r="I110" s="289"/>
      <c r="J110" s="290"/>
      <c r="K110" s="291"/>
      <c r="O110" s="292">
        <v>1</v>
      </c>
    </row>
    <row r="111" spans="1:80">
      <c r="A111" s="293">
        <v>41</v>
      </c>
      <c r="B111" s="294" t="s">
        <v>329</v>
      </c>
      <c r="C111" s="295" t="s">
        <v>330</v>
      </c>
      <c r="D111" s="296" t="s">
        <v>203</v>
      </c>
      <c r="E111" s="297">
        <v>3.3</v>
      </c>
      <c r="F111" s="297">
        <v>0</v>
      </c>
      <c r="G111" s="298">
        <f>E111*F111</f>
        <v>0</v>
      </c>
      <c r="H111" s="299">
        <v>1.17E-3</v>
      </c>
      <c r="I111" s="300">
        <f>E111*H111</f>
        <v>3.8609999999999998E-3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301"/>
      <c r="B112" s="302"/>
      <c r="C112" s="303" t="s">
        <v>331</v>
      </c>
      <c r="D112" s="304"/>
      <c r="E112" s="304"/>
      <c r="F112" s="304"/>
      <c r="G112" s="305"/>
      <c r="I112" s="306"/>
      <c r="K112" s="306"/>
      <c r="L112" s="307" t="s">
        <v>331</v>
      </c>
      <c r="O112" s="292">
        <v>3</v>
      </c>
    </row>
    <row r="113" spans="1:80">
      <c r="A113" s="301"/>
      <c r="B113" s="308"/>
      <c r="C113" s="309" t="s">
        <v>332</v>
      </c>
      <c r="D113" s="310"/>
      <c r="E113" s="311">
        <v>3.3</v>
      </c>
      <c r="F113" s="312"/>
      <c r="G113" s="313"/>
      <c r="H113" s="314"/>
      <c r="I113" s="306"/>
      <c r="J113" s="315"/>
      <c r="K113" s="306"/>
      <c r="M113" s="307" t="s">
        <v>332</v>
      </c>
      <c r="O113" s="292"/>
    </row>
    <row r="114" spans="1:80">
      <c r="A114" s="316"/>
      <c r="B114" s="317" t="s">
        <v>99</v>
      </c>
      <c r="C114" s="318" t="s">
        <v>328</v>
      </c>
      <c r="D114" s="319"/>
      <c r="E114" s="320"/>
      <c r="F114" s="321"/>
      <c r="G114" s="322">
        <f>SUM(G110:G113)</f>
        <v>0</v>
      </c>
      <c r="H114" s="323"/>
      <c r="I114" s="324">
        <f>SUM(I110:I113)</f>
        <v>3.8609999999999998E-3</v>
      </c>
      <c r="J114" s="323"/>
      <c r="K114" s="324">
        <f>SUM(K110:K113)</f>
        <v>0</v>
      </c>
      <c r="O114" s="292">
        <v>4</v>
      </c>
      <c r="BA114" s="325">
        <f>SUM(BA110:BA113)</f>
        <v>0</v>
      </c>
      <c r="BB114" s="325">
        <f>SUM(BB110:BB113)</f>
        <v>0</v>
      </c>
      <c r="BC114" s="325">
        <f>SUM(BC110:BC113)</f>
        <v>0</v>
      </c>
      <c r="BD114" s="325">
        <f>SUM(BD110:BD113)</f>
        <v>0</v>
      </c>
      <c r="BE114" s="325">
        <f>SUM(BE110:BE113)</f>
        <v>0</v>
      </c>
    </row>
    <row r="115" spans="1:80">
      <c r="A115" s="282" t="s">
        <v>97</v>
      </c>
      <c r="B115" s="283" t="s">
        <v>333</v>
      </c>
      <c r="C115" s="284" t="s">
        <v>334</v>
      </c>
      <c r="D115" s="285"/>
      <c r="E115" s="286"/>
      <c r="F115" s="286"/>
      <c r="G115" s="287"/>
      <c r="H115" s="288"/>
      <c r="I115" s="289"/>
      <c r="J115" s="290"/>
      <c r="K115" s="291"/>
      <c r="O115" s="292">
        <v>1</v>
      </c>
    </row>
    <row r="116" spans="1:80">
      <c r="A116" s="293">
        <v>42</v>
      </c>
      <c r="B116" s="294" t="s">
        <v>336</v>
      </c>
      <c r="C116" s="295" t="s">
        <v>337</v>
      </c>
      <c r="D116" s="296" t="s">
        <v>189</v>
      </c>
      <c r="E116" s="297">
        <v>19.183299999999999</v>
      </c>
      <c r="F116" s="297">
        <v>0</v>
      </c>
      <c r="G116" s="298">
        <f>E116*F116</f>
        <v>0</v>
      </c>
      <c r="H116" s="299">
        <v>0.33074999999999999</v>
      </c>
      <c r="I116" s="300">
        <f>E116*H116</f>
        <v>6.3448764749999995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>
      <c r="A117" s="301"/>
      <c r="B117" s="308"/>
      <c r="C117" s="309" t="s">
        <v>338</v>
      </c>
      <c r="D117" s="310"/>
      <c r="E117" s="311">
        <v>19.183299999999999</v>
      </c>
      <c r="F117" s="312"/>
      <c r="G117" s="313"/>
      <c r="H117" s="314"/>
      <c r="I117" s="306"/>
      <c r="J117" s="315"/>
      <c r="K117" s="306"/>
      <c r="M117" s="307" t="s">
        <v>338</v>
      </c>
      <c r="O117" s="292"/>
    </row>
    <row r="118" spans="1:80">
      <c r="A118" s="293">
        <v>43</v>
      </c>
      <c r="B118" s="294" t="s">
        <v>339</v>
      </c>
      <c r="C118" s="295" t="s">
        <v>340</v>
      </c>
      <c r="D118" s="296" t="s">
        <v>189</v>
      </c>
      <c r="E118" s="297">
        <v>19.183299999999999</v>
      </c>
      <c r="F118" s="297">
        <v>0</v>
      </c>
      <c r="G118" s="298">
        <f>E118*F118</f>
        <v>0</v>
      </c>
      <c r="H118" s="299">
        <v>0.30651</v>
      </c>
      <c r="I118" s="300">
        <f>E118*H118</f>
        <v>5.8798732830000002</v>
      </c>
      <c r="J118" s="299">
        <v>0</v>
      </c>
      <c r="K118" s="300">
        <f>E118*J118</f>
        <v>0</v>
      </c>
      <c r="O118" s="292">
        <v>2</v>
      </c>
      <c r="AA118" s="261">
        <v>1</v>
      </c>
      <c r="AB118" s="261">
        <v>1</v>
      </c>
      <c r="AC118" s="261">
        <v>1</v>
      </c>
      <c r="AZ118" s="261">
        <v>1</v>
      </c>
      <c r="BA118" s="261">
        <f>IF(AZ118=1,G118,0)</f>
        <v>0</v>
      </c>
      <c r="BB118" s="261">
        <f>IF(AZ118=2,G118,0)</f>
        <v>0</v>
      </c>
      <c r="BC118" s="261">
        <f>IF(AZ118=3,G118,0)</f>
        <v>0</v>
      </c>
      <c r="BD118" s="261">
        <f>IF(AZ118=4,G118,0)</f>
        <v>0</v>
      </c>
      <c r="BE118" s="261">
        <f>IF(AZ118=5,G118,0)</f>
        <v>0</v>
      </c>
      <c r="CA118" s="292">
        <v>1</v>
      </c>
      <c r="CB118" s="292">
        <v>1</v>
      </c>
    </row>
    <row r="119" spans="1:80">
      <c r="A119" s="301"/>
      <c r="B119" s="308"/>
      <c r="C119" s="309" t="s">
        <v>338</v>
      </c>
      <c r="D119" s="310"/>
      <c r="E119" s="311">
        <v>19.183299999999999</v>
      </c>
      <c r="F119" s="312"/>
      <c r="G119" s="313"/>
      <c r="H119" s="314"/>
      <c r="I119" s="306"/>
      <c r="J119" s="315"/>
      <c r="K119" s="306"/>
      <c r="M119" s="307" t="s">
        <v>338</v>
      </c>
      <c r="O119" s="292"/>
    </row>
    <row r="120" spans="1:80">
      <c r="A120" s="316"/>
      <c r="B120" s="317" t="s">
        <v>99</v>
      </c>
      <c r="C120" s="318" t="s">
        <v>335</v>
      </c>
      <c r="D120" s="319"/>
      <c r="E120" s="320"/>
      <c r="F120" s="321"/>
      <c r="G120" s="322">
        <f>SUM(G115:G119)</f>
        <v>0</v>
      </c>
      <c r="H120" s="323"/>
      <c r="I120" s="324">
        <f>SUM(I115:I119)</f>
        <v>12.224749758</v>
      </c>
      <c r="J120" s="323"/>
      <c r="K120" s="324">
        <f>SUM(K115:K119)</f>
        <v>0</v>
      </c>
      <c r="O120" s="292">
        <v>4</v>
      </c>
      <c r="BA120" s="325">
        <f>SUM(BA115:BA119)</f>
        <v>0</v>
      </c>
      <c r="BB120" s="325">
        <f>SUM(BB115:BB119)</f>
        <v>0</v>
      </c>
      <c r="BC120" s="325">
        <f>SUM(BC115:BC119)</f>
        <v>0</v>
      </c>
      <c r="BD120" s="325">
        <f>SUM(BD115:BD119)</f>
        <v>0</v>
      </c>
      <c r="BE120" s="325">
        <f>SUM(BE115:BE119)</f>
        <v>0</v>
      </c>
    </row>
    <row r="121" spans="1:80">
      <c r="A121" s="282" t="s">
        <v>97</v>
      </c>
      <c r="B121" s="283" t="s">
        <v>341</v>
      </c>
      <c r="C121" s="284" t="s">
        <v>342</v>
      </c>
      <c r="D121" s="285"/>
      <c r="E121" s="286"/>
      <c r="F121" s="286"/>
      <c r="G121" s="287"/>
      <c r="H121" s="288"/>
      <c r="I121" s="289"/>
      <c r="J121" s="290"/>
      <c r="K121" s="291"/>
      <c r="O121" s="292">
        <v>1</v>
      </c>
    </row>
    <row r="122" spans="1:80">
      <c r="A122" s="293">
        <v>44</v>
      </c>
      <c r="B122" s="294" t="s">
        <v>344</v>
      </c>
      <c r="C122" s="295" t="s">
        <v>345</v>
      </c>
      <c r="D122" s="296" t="s">
        <v>189</v>
      </c>
      <c r="E122" s="297">
        <v>26.033100000000001</v>
      </c>
      <c r="F122" s="297">
        <v>0</v>
      </c>
      <c r="G122" s="298">
        <f>E122*F122</f>
        <v>0</v>
      </c>
      <c r="H122" s="299">
        <v>0.30131999999999998</v>
      </c>
      <c r="I122" s="300">
        <f>E122*H122</f>
        <v>7.8442936919999999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8"/>
      <c r="C123" s="309" t="s">
        <v>346</v>
      </c>
      <c r="D123" s="310"/>
      <c r="E123" s="311">
        <v>26.033100000000001</v>
      </c>
      <c r="F123" s="312"/>
      <c r="G123" s="313"/>
      <c r="H123" s="314"/>
      <c r="I123" s="306"/>
      <c r="J123" s="315"/>
      <c r="K123" s="306"/>
      <c r="M123" s="307" t="s">
        <v>346</v>
      </c>
      <c r="O123" s="292"/>
    </row>
    <row r="124" spans="1:80">
      <c r="A124" s="293">
        <v>45</v>
      </c>
      <c r="B124" s="294" t="s">
        <v>347</v>
      </c>
      <c r="C124" s="295" t="s">
        <v>348</v>
      </c>
      <c r="D124" s="296" t="s">
        <v>282</v>
      </c>
      <c r="E124" s="297">
        <v>0</v>
      </c>
      <c r="F124" s="297">
        <v>0</v>
      </c>
      <c r="G124" s="298">
        <f>E124*F124</f>
        <v>0</v>
      </c>
      <c r="H124" s="299">
        <v>1</v>
      </c>
      <c r="I124" s="300">
        <f>E124*H124</f>
        <v>0</v>
      </c>
      <c r="J124" s="299"/>
      <c r="K124" s="300">
        <f>E124*J124</f>
        <v>0</v>
      </c>
      <c r="O124" s="292">
        <v>2</v>
      </c>
      <c r="AA124" s="261">
        <v>3</v>
      </c>
      <c r="AB124" s="261">
        <v>1</v>
      </c>
      <c r="AC124" s="261">
        <v>58380129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3</v>
      </c>
      <c r="CB124" s="292">
        <v>1</v>
      </c>
    </row>
    <row r="125" spans="1:80">
      <c r="A125" s="301"/>
      <c r="B125" s="302"/>
      <c r="C125" s="303" t="s">
        <v>349</v>
      </c>
      <c r="D125" s="304"/>
      <c r="E125" s="304"/>
      <c r="F125" s="304"/>
      <c r="G125" s="305"/>
      <c r="I125" s="306"/>
      <c r="K125" s="306"/>
      <c r="L125" s="307" t="s">
        <v>349</v>
      </c>
      <c r="O125" s="292">
        <v>3</v>
      </c>
    </row>
    <row r="126" spans="1:80">
      <c r="A126" s="293">
        <v>46</v>
      </c>
      <c r="B126" s="294" t="s">
        <v>350</v>
      </c>
      <c r="C126" s="295" t="s">
        <v>351</v>
      </c>
      <c r="D126" s="296" t="s">
        <v>189</v>
      </c>
      <c r="E126" s="297">
        <v>7.1923000000000004</v>
      </c>
      <c r="F126" s="297">
        <v>0</v>
      </c>
      <c r="G126" s="298">
        <f>E126*F126</f>
        <v>0</v>
      </c>
      <c r="H126" s="299">
        <v>9.6000000000000002E-2</v>
      </c>
      <c r="I126" s="300">
        <f>E126*H126</f>
        <v>0.6904608000000001</v>
      </c>
      <c r="J126" s="299"/>
      <c r="K126" s="300">
        <f>E126*J126</f>
        <v>0</v>
      </c>
      <c r="O126" s="292">
        <v>2</v>
      </c>
      <c r="AA126" s="261">
        <v>3</v>
      </c>
      <c r="AB126" s="261">
        <v>1</v>
      </c>
      <c r="AC126" s="261">
        <v>58380190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3</v>
      </c>
      <c r="CB126" s="292">
        <v>1</v>
      </c>
    </row>
    <row r="127" spans="1:80">
      <c r="A127" s="301"/>
      <c r="B127" s="308"/>
      <c r="C127" s="309" t="s">
        <v>352</v>
      </c>
      <c r="D127" s="310"/>
      <c r="E127" s="311">
        <v>7.1923000000000004</v>
      </c>
      <c r="F127" s="312"/>
      <c r="G127" s="313"/>
      <c r="H127" s="314"/>
      <c r="I127" s="306"/>
      <c r="J127" s="315"/>
      <c r="K127" s="306"/>
      <c r="M127" s="307" t="s">
        <v>352</v>
      </c>
      <c r="O127" s="292"/>
    </row>
    <row r="128" spans="1:80">
      <c r="A128" s="316"/>
      <c r="B128" s="317" t="s">
        <v>99</v>
      </c>
      <c r="C128" s="318" t="s">
        <v>343</v>
      </c>
      <c r="D128" s="319"/>
      <c r="E128" s="320"/>
      <c r="F128" s="321"/>
      <c r="G128" s="322">
        <f>SUM(G121:G127)</f>
        <v>0</v>
      </c>
      <c r="H128" s="323"/>
      <c r="I128" s="324">
        <f>SUM(I121:I127)</f>
        <v>8.5347544919999994</v>
      </c>
      <c r="J128" s="323"/>
      <c r="K128" s="324">
        <f>SUM(K121:K127)</f>
        <v>0</v>
      </c>
      <c r="O128" s="292">
        <v>4</v>
      </c>
      <c r="BA128" s="325">
        <f>SUM(BA121:BA127)</f>
        <v>0</v>
      </c>
      <c r="BB128" s="325">
        <f>SUM(BB121:BB127)</f>
        <v>0</v>
      </c>
      <c r="BC128" s="325">
        <f>SUM(BC121:BC127)</f>
        <v>0</v>
      </c>
      <c r="BD128" s="325">
        <f>SUM(BD121:BD127)</f>
        <v>0</v>
      </c>
      <c r="BE128" s="325">
        <f>SUM(BE121:BE127)</f>
        <v>0</v>
      </c>
    </row>
    <row r="129" spans="1:80">
      <c r="A129" s="282" t="s">
        <v>97</v>
      </c>
      <c r="B129" s="283" t="s">
        <v>353</v>
      </c>
      <c r="C129" s="284" t="s">
        <v>354</v>
      </c>
      <c r="D129" s="285"/>
      <c r="E129" s="286"/>
      <c r="F129" s="286"/>
      <c r="G129" s="287"/>
      <c r="H129" s="288"/>
      <c r="I129" s="289"/>
      <c r="J129" s="290"/>
      <c r="K129" s="291"/>
      <c r="O129" s="292">
        <v>1</v>
      </c>
    </row>
    <row r="130" spans="1:80">
      <c r="A130" s="293">
        <v>47</v>
      </c>
      <c r="B130" s="294" t="s">
        <v>356</v>
      </c>
      <c r="C130" s="295" t="s">
        <v>357</v>
      </c>
      <c r="D130" s="296" t="s">
        <v>189</v>
      </c>
      <c r="E130" s="297">
        <v>38</v>
      </c>
      <c r="F130" s="297">
        <v>0</v>
      </c>
      <c r="G130" s="298">
        <f>E130*F130</f>
        <v>0</v>
      </c>
      <c r="H130" s="299">
        <v>2.2000000000000001E-4</v>
      </c>
      <c r="I130" s="300">
        <f>E130*H130</f>
        <v>8.3600000000000011E-3</v>
      </c>
      <c r="J130" s="299">
        <v>0</v>
      </c>
      <c r="K130" s="300">
        <f>E130*J130</f>
        <v>0</v>
      </c>
      <c r="O130" s="292">
        <v>2</v>
      </c>
      <c r="AA130" s="261">
        <v>1</v>
      </c>
      <c r="AB130" s="261">
        <v>1</v>
      </c>
      <c r="AC130" s="261">
        <v>1</v>
      </c>
      <c r="AZ130" s="261">
        <v>1</v>
      </c>
      <c r="BA130" s="261">
        <f>IF(AZ130=1,G130,0)</f>
        <v>0</v>
      </c>
      <c r="BB130" s="261">
        <f>IF(AZ130=2,G130,0)</f>
        <v>0</v>
      </c>
      <c r="BC130" s="261">
        <f>IF(AZ130=3,G130,0)</f>
        <v>0</v>
      </c>
      <c r="BD130" s="261">
        <f>IF(AZ130=4,G130,0)</f>
        <v>0</v>
      </c>
      <c r="BE130" s="261">
        <f>IF(AZ130=5,G130,0)</f>
        <v>0</v>
      </c>
      <c r="CA130" s="292">
        <v>1</v>
      </c>
      <c r="CB130" s="292">
        <v>1</v>
      </c>
    </row>
    <row r="131" spans="1:80">
      <c r="A131" s="301"/>
      <c r="B131" s="308"/>
      <c r="C131" s="309" t="s">
        <v>358</v>
      </c>
      <c r="D131" s="310"/>
      <c r="E131" s="311">
        <v>38</v>
      </c>
      <c r="F131" s="312"/>
      <c r="G131" s="313"/>
      <c r="H131" s="314"/>
      <c r="I131" s="306"/>
      <c r="J131" s="315"/>
      <c r="K131" s="306"/>
      <c r="M131" s="307" t="s">
        <v>358</v>
      </c>
      <c r="O131" s="292"/>
    </row>
    <row r="132" spans="1:80">
      <c r="A132" s="316"/>
      <c r="B132" s="317" t="s">
        <v>99</v>
      </c>
      <c r="C132" s="318" t="s">
        <v>355</v>
      </c>
      <c r="D132" s="319"/>
      <c r="E132" s="320"/>
      <c r="F132" s="321"/>
      <c r="G132" s="322">
        <f>SUM(G129:G131)</f>
        <v>0</v>
      </c>
      <c r="H132" s="323"/>
      <c r="I132" s="324">
        <f>SUM(I129:I131)</f>
        <v>8.3600000000000011E-3</v>
      </c>
      <c r="J132" s="323"/>
      <c r="K132" s="324">
        <f>SUM(K129:K131)</f>
        <v>0</v>
      </c>
      <c r="O132" s="292">
        <v>4</v>
      </c>
      <c r="BA132" s="325">
        <f>SUM(BA129:BA131)</f>
        <v>0</v>
      </c>
      <c r="BB132" s="325">
        <f>SUM(BB129:BB131)</f>
        <v>0</v>
      </c>
      <c r="BC132" s="325">
        <f>SUM(BC129:BC131)</f>
        <v>0</v>
      </c>
      <c r="BD132" s="325">
        <f>SUM(BD129:BD131)</f>
        <v>0</v>
      </c>
      <c r="BE132" s="325">
        <f>SUM(BE129:BE131)</f>
        <v>0</v>
      </c>
    </row>
    <row r="133" spans="1:80">
      <c r="A133" s="282" t="s">
        <v>97</v>
      </c>
      <c r="B133" s="283" t="s">
        <v>359</v>
      </c>
      <c r="C133" s="284" t="s">
        <v>360</v>
      </c>
      <c r="D133" s="285"/>
      <c r="E133" s="286"/>
      <c r="F133" s="286"/>
      <c r="G133" s="287"/>
      <c r="H133" s="288"/>
      <c r="I133" s="289"/>
      <c r="J133" s="290"/>
      <c r="K133" s="291"/>
      <c r="O133" s="292">
        <v>1</v>
      </c>
    </row>
    <row r="134" spans="1:80">
      <c r="A134" s="293">
        <v>48</v>
      </c>
      <c r="B134" s="294" t="s">
        <v>362</v>
      </c>
      <c r="C134" s="295" t="s">
        <v>363</v>
      </c>
      <c r="D134" s="296" t="s">
        <v>203</v>
      </c>
      <c r="E134" s="297">
        <v>3</v>
      </c>
      <c r="F134" s="297">
        <v>0</v>
      </c>
      <c r="G134" s="298">
        <f>E134*F134</f>
        <v>0</v>
      </c>
      <c r="H134" s="299">
        <v>0</v>
      </c>
      <c r="I134" s="300">
        <f>E134*H134</f>
        <v>0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301"/>
      <c r="B135" s="302"/>
      <c r="C135" s="303" t="s">
        <v>364</v>
      </c>
      <c r="D135" s="304"/>
      <c r="E135" s="304"/>
      <c r="F135" s="304"/>
      <c r="G135" s="305"/>
      <c r="I135" s="306"/>
      <c r="K135" s="306"/>
      <c r="L135" s="307" t="s">
        <v>364</v>
      </c>
      <c r="O135" s="292">
        <v>3</v>
      </c>
    </row>
    <row r="136" spans="1:80">
      <c r="A136" s="316"/>
      <c r="B136" s="317" t="s">
        <v>99</v>
      </c>
      <c r="C136" s="318" t="s">
        <v>361</v>
      </c>
      <c r="D136" s="319"/>
      <c r="E136" s="320"/>
      <c r="F136" s="321"/>
      <c r="G136" s="322">
        <f>SUM(G133:G135)</f>
        <v>0</v>
      </c>
      <c r="H136" s="323"/>
      <c r="I136" s="324">
        <f>SUM(I133:I135)</f>
        <v>0</v>
      </c>
      <c r="J136" s="323"/>
      <c r="K136" s="324">
        <f>SUM(K133:K135)</f>
        <v>0</v>
      </c>
      <c r="O136" s="292">
        <v>4</v>
      </c>
      <c r="BA136" s="325">
        <f>SUM(BA133:BA135)</f>
        <v>0</v>
      </c>
      <c r="BB136" s="325">
        <f>SUM(BB133:BB135)</f>
        <v>0</v>
      </c>
      <c r="BC136" s="325">
        <f>SUM(BC133:BC135)</f>
        <v>0</v>
      </c>
      <c r="BD136" s="325">
        <f>SUM(BD133:BD135)</f>
        <v>0</v>
      </c>
      <c r="BE136" s="325">
        <f>SUM(BE133:BE135)</f>
        <v>0</v>
      </c>
    </row>
    <row r="137" spans="1:80">
      <c r="A137" s="282" t="s">
        <v>97</v>
      </c>
      <c r="B137" s="283" t="s">
        <v>365</v>
      </c>
      <c r="C137" s="284" t="s">
        <v>366</v>
      </c>
      <c r="D137" s="285"/>
      <c r="E137" s="286"/>
      <c r="F137" s="286"/>
      <c r="G137" s="287"/>
      <c r="H137" s="288"/>
      <c r="I137" s="289"/>
      <c r="J137" s="290"/>
      <c r="K137" s="291"/>
      <c r="O137" s="292">
        <v>1</v>
      </c>
    </row>
    <row r="138" spans="1:80" ht="22.5">
      <c r="A138" s="293">
        <v>49</v>
      </c>
      <c r="B138" s="294" t="s">
        <v>368</v>
      </c>
      <c r="C138" s="295" t="s">
        <v>369</v>
      </c>
      <c r="D138" s="296" t="s">
        <v>182</v>
      </c>
      <c r="E138" s="297">
        <v>2</v>
      </c>
      <c r="F138" s="297">
        <v>0</v>
      </c>
      <c r="G138" s="298">
        <f>E138*F138</f>
        <v>0</v>
      </c>
      <c r="H138" s="299">
        <v>0.25</v>
      </c>
      <c r="I138" s="300">
        <f>E138*H138</f>
        <v>0.5</v>
      </c>
      <c r="J138" s="299">
        <v>0</v>
      </c>
      <c r="K138" s="300">
        <f>E138*J138</f>
        <v>0</v>
      </c>
      <c r="O138" s="292">
        <v>2</v>
      </c>
      <c r="AA138" s="261">
        <v>1</v>
      </c>
      <c r="AB138" s="261">
        <v>1</v>
      </c>
      <c r="AC138" s="261">
        <v>1</v>
      </c>
      <c r="AZ138" s="261">
        <v>1</v>
      </c>
      <c r="BA138" s="261">
        <f>IF(AZ138=1,G138,0)</f>
        <v>0</v>
      </c>
      <c r="BB138" s="261">
        <f>IF(AZ138=2,G138,0)</f>
        <v>0</v>
      </c>
      <c r="BC138" s="261">
        <f>IF(AZ138=3,G138,0)</f>
        <v>0</v>
      </c>
      <c r="BD138" s="261">
        <f>IF(AZ138=4,G138,0)</f>
        <v>0</v>
      </c>
      <c r="BE138" s="261">
        <f>IF(AZ138=5,G138,0)</f>
        <v>0</v>
      </c>
      <c r="CA138" s="292">
        <v>1</v>
      </c>
      <c r="CB138" s="292">
        <v>1</v>
      </c>
    </row>
    <row r="139" spans="1:80">
      <c r="A139" s="301"/>
      <c r="B139" s="302"/>
      <c r="C139" s="303" t="s">
        <v>370</v>
      </c>
      <c r="D139" s="304"/>
      <c r="E139" s="304"/>
      <c r="F139" s="304"/>
      <c r="G139" s="305"/>
      <c r="I139" s="306"/>
      <c r="K139" s="306"/>
      <c r="L139" s="307" t="s">
        <v>370</v>
      </c>
      <c r="O139" s="292">
        <v>3</v>
      </c>
    </row>
    <row r="140" spans="1:80">
      <c r="A140" s="293">
        <v>50</v>
      </c>
      <c r="B140" s="294" t="s">
        <v>371</v>
      </c>
      <c r="C140" s="295" t="s">
        <v>372</v>
      </c>
      <c r="D140" s="296" t="s">
        <v>203</v>
      </c>
      <c r="E140" s="297">
        <v>15</v>
      </c>
      <c r="F140" s="297">
        <v>0</v>
      </c>
      <c r="G140" s="298">
        <f>E140*F140</f>
        <v>0</v>
      </c>
      <c r="H140" s="299">
        <v>3.6999999999999999E-4</v>
      </c>
      <c r="I140" s="300">
        <f>E140*H140</f>
        <v>5.5500000000000002E-3</v>
      </c>
      <c r="J140" s="299">
        <v>0</v>
      </c>
      <c r="K140" s="300">
        <f>E140*J140</f>
        <v>0</v>
      </c>
      <c r="O140" s="292">
        <v>2</v>
      </c>
      <c r="AA140" s="261">
        <v>1</v>
      </c>
      <c r="AB140" s="261">
        <v>1</v>
      </c>
      <c r="AC140" s="261">
        <v>1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1</v>
      </c>
      <c r="CB140" s="292">
        <v>1</v>
      </c>
    </row>
    <row r="141" spans="1:80">
      <c r="A141" s="301"/>
      <c r="B141" s="302"/>
      <c r="C141" s="303" t="s">
        <v>373</v>
      </c>
      <c r="D141" s="304"/>
      <c r="E141" s="304"/>
      <c r="F141" s="304"/>
      <c r="G141" s="305"/>
      <c r="I141" s="306"/>
      <c r="K141" s="306"/>
      <c r="L141" s="307" t="s">
        <v>373</v>
      </c>
      <c r="O141" s="292">
        <v>3</v>
      </c>
    </row>
    <row r="142" spans="1:80">
      <c r="A142" s="301"/>
      <c r="B142" s="308"/>
      <c r="C142" s="309" t="s">
        <v>374</v>
      </c>
      <c r="D142" s="310"/>
      <c r="E142" s="311">
        <v>15</v>
      </c>
      <c r="F142" s="312"/>
      <c r="G142" s="313"/>
      <c r="H142" s="314"/>
      <c r="I142" s="306"/>
      <c r="J142" s="315"/>
      <c r="K142" s="306"/>
      <c r="M142" s="307" t="s">
        <v>374</v>
      </c>
      <c r="O142" s="292"/>
    </row>
    <row r="143" spans="1:80">
      <c r="A143" s="293">
        <v>51</v>
      </c>
      <c r="B143" s="294" t="s">
        <v>375</v>
      </c>
      <c r="C143" s="295" t="s">
        <v>376</v>
      </c>
      <c r="D143" s="296" t="s">
        <v>189</v>
      </c>
      <c r="E143" s="297">
        <v>3.6</v>
      </c>
      <c r="F143" s="297">
        <v>0</v>
      </c>
      <c r="G143" s="298">
        <f>E143*F143</f>
        <v>0</v>
      </c>
      <c r="H143" s="299">
        <v>2.8900000000000002E-3</v>
      </c>
      <c r="I143" s="300">
        <f>E143*H143</f>
        <v>1.0404000000000002E-2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2"/>
      <c r="C144" s="303" t="s">
        <v>377</v>
      </c>
      <c r="D144" s="304"/>
      <c r="E144" s="304"/>
      <c r="F144" s="304"/>
      <c r="G144" s="305"/>
      <c r="I144" s="306"/>
      <c r="K144" s="306"/>
      <c r="L144" s="307" t="s">
        <v>377</v>
      </c>
      <c r="O144" s="292">
        <v>3</v>
      </c>
    </row>
    <row r="145" spans="1:80">
      <c r="A145" s="301"/>
      <c r="B145" s="308"/>
      <c r="C145" s="309" t="s">
        <v>378</v>
      </c>
      <c r="D145" s="310"/>
      <c r="E145" s="311">
        <v>3.6</v>
      </c>
      <c r="F145" s="312"/>
      <c r="G145" s="313"/>
      <c r="H145" s="314"/>
      <c r="I145" s="306"/>
      <c r="J145" s="315"/>
      <c r="K145" s="306"/>
      <c r="M145" s="307" t="s">
        <v>378</v>
      </c>
      <c r="O145" s="292"/>
    </row>
    <row r="146" spans="1:80">
      <c r="A146" s="293">
        <v>52</v>
      </c>
      <c r="B146" s="294" t="s">
        <v>375</v>
      </c>
      <c r="C146" s="295" t="s">
        <v>376</v>
      </c>
      <c r="D146" s="296" t="s">
        <v>189</v>
      </c>
      <c r="E146" s="297">
        <v>6</v>
      </c>
      <c r="F146" s="297">
        <v>0</v>
      </c>
      <c r="G146" s="298">
        <f>E146*F146</f>
        <v>0</v>
      </c>
      <c r="H146" s="299">
        <v>2.8900000000000002E-3</v>
      </c>
      <c r="I146" s="300">
        <f>E146*H146</f>
        <v>1.7340000000000001E-2</v>
      </c>
      <c r="J146" s="299">
        <v>0</v>
      </c>
      <c r="K146" s="300">
        <f>E146*J146</f>
        <v>0</v>
      </c>
      <c r="O146" s="292">
        <v>2</v>
      </c>
      <c r="AA146" s="261">
        <v>1</v>
      </c>
      <c r="AB146" s="261">
        <v>1</v>
      </c>
      <c r="AC146" s="261">
        <v>1</v>
      </c>
      <c r="AZ146" s="261">
        <v>1</v>
      </c>
      <c r="BA146" s="261">
        <f>IF(AZ146=1,G146,0)</f>
        <v>0</v>
      </c>
      <c r="BB146" s="261">
        <f>IF(AZ146=2,G146,0)</f>
        <v>0</v>
      </c>
      <c r="BC146" s="261">
        <f>IF(AZ146=3,G146,0)</f>
        <v>0</v>
      </c>
      <c r="BD146" s="261">
        <f>IF(AZ146=4,G146,0)</f>
        <v>0</v>
      </c>
      <c r="BE146" s="261">
        <f>IF(AZ146=5,G146,0)</f>
        <v>0</v>
      </c>
      <c r="CA146" s="292">
        <v>1</v>
      </c>
      <c r="CB146" s="292">
        <v>1</v>
      </c>
    </row>
    <row r="147" spans="1:80">
      <c r="A147" s="301"/>
      <c r="B147" s="302"/>
      <c r="C147" s="303" t="s">
        <v>379</v>
      </c>
      <c r="D147" s="304"/>
      <c r="E147" s="304"/>
      <c r="F147" s="304"/>
      <c r="G147" s="305"/>
      <c r="I147" s="306"/>
      <c r="K147" s="306"/>
      <c r="L147" s="307" t="s">
        <v>379</v>
      </c>
      <c r="O147" s="292">
        <v>3</v>
      </c>
    </row>
    <row r="148" spans="1:80">
      <c r="A148" s="301"/>
      <c r="B148" s="308"/>
      <c r="C148" s="309" t="s">
        <v>380</v>
      </c>
      <c r="D148" s="310"/>
      <c r="E148" s="311">
        <v>6</v>
      </c>
      <c r="F148" s="312"/>
      <c r="G148" s="313"/>
      <c r="H148" s="314"/>
      <c r="I148" s="306"/>
      <c r="J148" s="315"/>
      <c r="K148" s="306"/>
      <c r="M148" s="307" t="s">
        <v>380</v>
      </c>
      <c r="O148" s="292"/>
    </row>
    <row r="149" spans="1:80">
      <c r="A149" s="293">
        <v>53</v>
      </c>
      <c r="B149" s="294" t="s">
        <v>381</v>
      </c>
      <c r="C149" s="295" t="s">
        <v>382</v>
      </c>
      <c r="D149" s="296" t="s">
        <v>189</v>
      </c>
      <c r="E149" s="297">
        <v>6</v>
      </c>
      <c r="F149" s="297">
        <v>0</v>
      </c>
      <c r="G149" s="298">
        <f>E149*F149</f>
        <v>0</v>
      </c>
      <c r="H149" s="299">
        <v>0</v>
      </c>
      <c r="I149" s="300">
        <f>E149*H149</f>
        <v>0</v>
      </c>
      <c r="J149" s="299">
        <v>0</v>
      </c>
      <c r="K149" s="300">
        <f>E149*J149</f>
        <v>0</v>
      </c>
      <c r="O149" s="292">
        <v>2</v>
      </c>
      <c r="AA149" s="261">
        <v>1</v>
      </c>
      <c r="AB149" s="261">
        <v>1</v>
      </c>
      <c r="AC149" s="261">
        <v>1</v>
      </c>
      <c r="AZ149" s="261">
        <v>1</v>
      </c>
      <c r="BA149" s="261">
        <f>IF(AZ149=1,G149,0)</f>
        <v>0</v>
      </c>
      <c r="BB149" s="261">
        <f>IF(AZ149=2,G149,0)</f>
        <v>0</v>
      </c>
      <c r="BC149" s="261">
        <f>IF(AZ149=3,G149,0)</f>
        <v>0</v>
      </c>
      <c r="BD149" s="261">
        <f>IF(AZ149=4,G149,0)</f>
        <v>0</v>
      </c>
      <c r="BE149" s="261">
        <f>IF(AZ149=5,G149,0)</f>
        <v>0</v>
      </c>
      <c r="CA149" s="292">
        <v>1</v>
      </c>
      <c r="CB149" s="292">
        <v>1</v>
      </c>
    </row>
    <row r="150" spans="1:80" ht="22.5">
      <c r="A150" s="293">
        <v>54</v>
      </c>
      <c r="B150" s="294" t="s">
        <v>383</v>
      </c>
      <c r="C150" s="295" t="s">
        <v>384</v>
      </c>
      <c r="D150" s="296" t="s">
        <v>98</v>
      </c>
      <c r="E150" s="297">
        <v>2</v>
      </c>
      <c r="F150" s="297">
        <v>0</v>
      </c>
      <c r="G150" s="298">
        <f>E150*F150</f>
        <v>0</v>
      </c>
      <c r="H150" s="299">
        <v>0</v>
      </c>
      <c r="I150" s="300">
        <f>E150*H150</f>
        <v>0</v>
      </c>
      <c r="J150" s="299">
        <v>0</v>
      </c>
      <c r="K150" s="300">
        <f>E150*J150</f>
        <v>0</v>
      </c>
      <c r="O150" s="292">
        <v>2</v>
      </c>
      <c r="AA150" s="261">
        <v>1</v>
      </c>
      <c r="AB150" s="261">
        <v>1</v>
      </c>
      <c r="AC150" s="261">
        <v>1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1</v>
      </c>
    </row>
    <row r="151" spans="1:80">
      <c r="A151" s="293">
        <v>55</v>
      </c>
      <c r="B151" s="294" t="s">
        <v>385</v>
      </c>
      <c r="C151" s="295" t="s">
        <v>386</v>
      </c>
      <c r="D151" s="296" t="s">
        <v>203</v>
      </c>
      <c r="E151" s="297">
        <v>13</v>
      </c>
      <c r="F151" s="297">
        <v>0</v>
      </c>
      <c r="G151" s="298">
        <f>E151*F151</f>
        <v>0</v>
      </c>
      <c r="H151" s="299">
        <v>0.188</v>
      </c>
      <c r="I151" s="300">
        <f>E151*H151</f>
        <v>2.444</v>
      </c>
      <c r="J151" s="299">
        <v>0</v>
      </c>
      <c r="K151" s="300">
        <f>E151*J151</f>
        <v>0</v>
      </c>
      <c r="O151" s="292">
        <v>2</v>
      </c>
      <c r="AA151" s="261">
        <v>1</v>
      </c>
      <c r="AB151" s="261">
        <v>1</v>
      </c>
      <c r="AC151" s="261">
        <v>1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1</v>
      </c>
    </row>
    <row r="152" spans="1:80">
      <c r="A152" s="293">
        <v>56</v>
      </c>
      <c r="B152" s="294" t="s">
        <v>387</v>
      </c>
      <c r="C152" s="295" t="s">
        <v>388</v>
      </c>
      <c r="D152" s="296" t="s">
        <v>173</v>
      </c>
      <c r="E152" s="297">
        <v>0.45500000000000002</v>
      </c>
      <c r="F152" s="297">
        <v>0</v>
      </c>
      <c r="G152" s="298">
        <f>E152*F152</f>
        <v>0</v>
      </c>
      <c r="H152" s="299">
        <v>2.5249999999999999</v>
      </c>
      <c r="I152" s="300">
        <f>E152*H152</f>
        <v>1.1488750000000001</v>
      </c>
      <c r="J152" s="299">
        <v>0</v>
      </c>
      <c r="K152" s="300">
        <f>E152*J152</f>
        <v>0</v>
      </c>
      <c r="O152" s="292">
        <v>2</v>
      </c>
      <c r="AA152" s="261">
        <v>1</v>
      </c>
      <c r="AB152" s="261">
        <v>1</v>
      </c>
      <c r="AC152" s="261">
        <v>1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1</v>
      </c>
      <c r="CB152" s="292">
        <v>1</v>
      </c>
    </row>
    <row r="153" spans="1:80">
      <c r="A153" s="301"/>
      <c r="B153" s="302"/>
      <c r="C153" s="303" t="s">
        <v>389</v>
      </c>
      <c r="D153" s="304"/>
      <c r="E153" s="304"/>
      <c r="F153" s="304"/>
      <c r="G153" s="305"/>
      <c r="I153" s="306"/>
      <c r="K153" s="306"/>
      <c r="L153" s="307" t="s">
        <v>389</v>
      </c>
      <c r="O153" s="292">
        <v>3</v>
      </c>
    </row>
    <row r="154" spans="1:80">
      <c r="A154" s="301"/>
      <c r="B154" s="308"/>
      <c r="C154" s="309" t="s">
        <v>390</v>
      </c>
      <c r="D154" s="310"/>
      <c r="E154" s="311">
        <v>0.45500000000000002</v>
      </c>
      <c r="F154" s="312"/>
      <c r="G154" s="313"/>
      <c r="H154" s="314"/>
      <c r="I154" s="306"/>
      <c r="J154" s="315"/>
      <c r="K154" s="306"/>
      <c r="M154" s="307" t="s">
        <v>390</v>
      </c>
      <c r="O154" s="292"/>
    </row>
    <row r="155" spans="1:80">
      <c r="A155" s="293">
        <v>57</v>
      </c>
      <c r="B155" s="294" t="s">
        <v>391</v>
      </c>
      <c r="C155" s="295" t="s">
        <v>392</v>
      </c>
      <c r="D155" s="296" t="s">
        <v>182</v>
      </c>
      <c r="E155" s="297">
        <v>26</v>
      </c>
      <c r="F155" s="297">
        <v>0</v>
      </c>
      <c r="G155" s="298">
        <f>E155*F155</f>
        <v>0</v>
      </c>
      <c r="H155" s="299">
        <v>0.04</v>
      </c>
      <c r="I155" s="300">
        <f>E155*H155</f>
        <v>1.04</v>
      </c>
      <c r="J155" s="299"/>
      <c r="K155" s="300">
        <f>E155*J155</f>
        <v>0</v>
      </c>
      <c r="O155" s="292">
        <v>2</v>
      </c>
      <c r="AA155" s="261">
        <v>3</v>
      </c>
      <c r="AB155" s="261">
        <v>10</v>
      </c>
      <c r="AC155" s="261">
        <v>59217489</v>
      </c>
      <c r="AZ155" s="261">
        <v>1</v>
      </c>
      <c r="BA155" s="261">
        <f>IF(AZ155=1,G155,0)</f>
        <v>0</v>
      </c>
      <c r="BB155" s="261">
        <f>IF(AZ155=2,G155,0)</f>
        <v>0</v>
      </c>
      <c r="BC155" s="261">
        <f>IF(AZ155=3,G155,0)</f>
        <v>0</v>
      </c>
      <c r="BD155" s="261">
        <f>IF(AZ155=4,G155,0)</f>
        <v>0</v>
      </c>
      <c r="BE155" s="261">
        <f>IF(AZ155=5,G155,0)</f>
        <v>0</v>
      </c>
      <c r="CA155" s="292">
        <v>3</v>
      </c>
      <c r="CB155" s="292">
        <v>10</v>
      </c>
    </row>
    <row r="156" spans="1:80">
      <c r="A156" s="316"/>
      <c r="B156" s="317" t="s">
        <v>99</v>
      </c>
      <c r="C156" s="318" t="s">
        <v>367</v>
      </c>
      <c r="D156" s="319"/>
      <c r="E156" s="320"/>
      <c r="F156" s="321"/>
      <c r="G156" s="322">
        <f>SUM(G137:G155)</f>
        <v>0</v>
      </c>
      <c r="H156" s="323"/>
      <c r="I156" s="324">
        <f>SUM(I137:I155)</f>
        <v>5.166169</v>
      </c>
      <c r="J156" s="323"/>
      <c r="K156" s="324">
        <f>SUM(K137:K155)</f>
        <v>0</v>
      </c>
      <c r="O156" s="292">
        <v>4</v>
      </c>
      <c r="BA156" s="325">
        <f>SUM(BA137:BA155)</f>
        <v>0</v>
      </c>
      <c r="BB156" s="325">
        <f>SUM(BB137:BB155)</f>
        <v>0</v>
      </c>
      <c r="BC156" s="325">
        <f>SUM(BC137:BC155)</f>
        <v>0</v>
      </c>
      <c r="BD156" s="325">
        <f>SUM(BD137:BD155)</f>
        <v>0</v>
      </c>
      <c r="BE156" s="325">
        <f>SUM(BE137:BE155)</f>
        <v>0</v>
      </c>
    </row>
    <row r="157" spans="1:80">
      <c r="A157" s="282" t="s">
        <v>97</v>
      </c>
      <c r="B157" s="283" t="s">
        <v>393</v>
      </c>
      <c r="C157" s="284" t="s">
        <v>394</v>
      </c>
      <c r="D157" s="285"/>
      <c r="E157" s="286"/>
      <c r="F157" s="286"/>
      <c r="G157" s="287"/>
      <c r="H157" s="288"/>
      <c r="I157" s="289"/>
      <c r="J157" s="290"/>
      <c r="K157" s="291"/>
      <c r="O157" s="292">
        <v>1</v>
      </c>
    </row>
    <row r="158" spans="1:80">
      <c r="A158" s="293">
        <v>58</v>
      </c>
      <c r="B158" s="294" t="s">
        <v>396</v>
      </c>
      <c r="C158" s="295" t="s">
        <v>397</v>
      </c>
      <c r="D158" s="296" t="s">
        <v>398</v>
      </c>
      <c r="E158" s="297">
        <v>12</v>
      </c>
      <c r="F158" s="297">
        <v>0</v>
      </c>
      <c r="G158" s="298">
        <f>E158*F158</f>
        <v>0</v>
      </c>
      <c r="H158" s="299"/>
      <c r="I158" s="300">
        <f>E158*H158</f>
        <v>0</v>
      </c>
      <c r="J158" s="299"/>
      <c r="K158" s="300">
        <f>E158*J158</f>
        <v>0</v>
      </c>
      <c r="O158" s="292">
        <v>2</v>
      </c>
      <c r="AA158" s="261">
        <v>6</v>
      </c>
      <c r="AB158" s="261">
        <v>1</v>
      </c>
      <c r="AC158" s="261">
        <v>171156610600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6</v>
      </c>
      <c r="CB158" s="292">
        <v>1</v>
      </c>
    </row>
    <row r="159" spans="1:80">
      <c r="A159" s="301"/>
      <c r="B159" s="302"/>
      <c r="C159" s="303"/>
      <c r="D159" s="304"/>
      <c r="E159" s="304"/>
      <c r="F159" s="304"/>
      <c r="G159" s="305"/>
      <c r="I159" s="306"/>
      <c r="K159" s="306"/>
      <c r="L159" s="307"/>
      <c r="O159" s="292">
        <v>3</v>
      </c>
    </row>
    <row r="160" spans="1:80">
      <c r="A160" s="316"/>
      <c r="B160" s="317" t="s">
        <v>99</v>
      </c>
      <c r="C160" s="318" t="s">
        <v>395</v>
      </c>
      <c r="D160" s="319"/>
      <c r="E160" s="320"/>
      <c r="F160" s="321"/>
      <c r="G160" s="322">
        <f>SUM(G157:G159)</f>
        <v>0</v>
      </c>
      <c r="H160" s="323"/>
      <c r="I160" s="324">
        <f>SUM(I157:I159)</f>
        <v>0</v>
      </c>
      <c r="J160" s="323"/>
      <c r="K160" s="324">
        <f>SUM(K157:K159)</f>
        <v>0</v>
      </c>
      <c r="O160" s="292">
        <v>4</v>
      </c>
      <c r="BA160" s="325">
        <f>SUM(BA157:BA159)</f>
        <v>0</v>
      </c>
      <c r="BB160" s="325">
        <f>SUM(BB157:BB159)</f>
        <v>0</v>
      </c>
      <c r="BC160" s="325">
        <f>SUM(BC157:BC159)</f>
        <v>0</v>
      </c>
      <c r="BD160" s="325">
        <f>SUM(BD157:BD159)</f>
        <v>0</v>
      </c>
      <c r="BE160" s="325">
        <f>SUM(BE157:BE159)</f>
        <v>0</v>
      </c>
    </row>
    <row r="161" spans="1:80">
      <c r="A161" s="282" t="s">
        <v>97</v>
      </c>
      <c r="B161" s="283" t="s">
        <v>399</v>
      </c>
      <c r="C161" s="284" t="s">
        <v>400</v>
      </c>
      <c r="D161" s="285"/>
      <c r="E161" s="286"/>
      <c r="F161" s="286"/>
      <c r="G161" s="287"/>
      <c r="H161" s="288"/>
      <c r="I161" s="289"/>
      <c r="J161" s="290"/>
      <c r="K161" s="291"/>
      <c r="O161" s="292">
        <v>1</v>
      </c>
    </row>
    <row r="162" spans="1:80">
      <c r="A162" s="293">
        <v>59</v>
      </c>
      <c r="B162" s="294" t="s">
        <v>402</v>
      </c>
      <c r="C162" s="295" t="s">
        <v>403</v>
      </c>
      <c r="D162" s="296" t="s">
        <v>98</v>
      </c>
      <c r="E162" s="297">
        <v>1</v>
      </c>
      <c r="F162" s="297">
        <v>0</v>
      </c>
      <c r="G162" s="298">
        <f>E162*F162</f>
        <v>0</v>
      </c>
      <c r="H162" s="299">
        <v>1.0000000000000001E-5</v>
      </c>
      <c r="I162" s="300">
        <f>E162*H162</f>
        <v>1.0000000000000001E-5</v>
      </c>
      <c r="J162" s="299">
        <v>0</v>
      </c>
      <c r="K162" s="300">
        <f>E162*J162</f>
        <v>0</v>
      </c>
      <c r="O162" s="292">
        <v>2</v>
      </c>
      <c r="AA162" s="261">
        <v>1</v>
      </c>
      <c r="AB162" s="261">
        <v>1</v>
      </c>
      <c r="AC162" s="261">
        <v>1</v>
      </c>
      <c r="AZ162" s="261">
        <v>1</v>
      </c>
      <c r="BA162" s="261">
        <f>IF(AZ162=1,G162,0)</f>
        <v>0</v>
      </c>
      <c r="BB162" s="261">
        <f>IF(AZ162=2,G162,0)</f>
        <v>0</v>
      </c>
      <c r="BC162" s="261">
        <f>IF(AZ162=3,G162,0)</f>
        <v>0</v>
      </c>
      <c r="BD162" s="261">
        <f>IF(AZ162=4,G162,0)</f>
        <v>0</v>
      </c>
      <c r="BE162" s="261">
        <f>IF(AZ162=5,G162,0)</f>
        <v>0</v>
      </c>
      <c r="CA162" s="292">
        <v>1</v>
      </c>
      <c r="CB162" s="292">
        <v>1</v>
      </c>
    </row>
    <row r="163" spans="1:80">
      <c r="A163" s="316"/>
      <c r="B163" s="317" t="s">
        <v>99</v>
      </c>
      <c r="C163" s="318" t="s">
        <v>401</v>
      </c>
      <c r="D163" s="319"/>
      <c r="E163" s="320"/>
      <c r="F163" s="321"/>
      <c r="G163" s="322">
        <f>SUM(G161:G162)</f>
        <v>0</v>
      </c>
      <c r="H163" s="323"/>
      <c r="I163" s="324">
        <f>SUM(I161:I162)</f>
        <v>1.0000000000000001E-5</v>
      </c>
      <c r="J163" s="323"/>
      <c r="K163" s="324">
        <f>SUM(K161:K162)</f>
        <v>0</v>
      </c>
      <c r="O163" s="292">
        <v>4</v>
      </c>
      <c r="BA163" s="325">
        <f>SUM(BA161:BA162)</f>
        <v>0</v>
      </c>
      <c r="BB163" s="325">
        <f>SUM(BB161:BB162)</f>
        <v>0</v>
      </c>
      <c r="BC163" s="325">
        <f>SUM(BC161:BC162)</f>
        <v>0</v>
      </c>
      <c r="BD163" s="325">
        <f>SUM(BD161:BD162)</f>
        <v>0</v>
      </c>
      <c r="BE163" s="325">
        <f>SUM(BE161:BE162)</f>
        <v>0</v>
      </c>
    </row>
    <row r="164" spans="1:80">
      <c r="A164" s="282" t="s">
        <v>97</v>
      </c>
      <c r="B164" s="283" t="s">
        <v>404</v>
      </c>
      <c r="C164" s="284" t="s">
        <v>405</v>
      </c>
      <c r="D164" s="285"/>
      <c r="E164" s="286"/>
      <c r="F164" s="286"/>
      <c r="G164" s="287"/>
      <c r="H164" s="288"/>
      <c r="I164" s="289"/>
      <c r="J164" s="290"/>
      <c r="K164" s="291"/>
      <c r="O164" s="292">
        <v>1</v>
      </c>
    </row>
    <row r="165" spans="1:80">
      <c r="A165" s="293">
        <v>60</v>
      </c>
      <c r="B165" s="294" t="s">
        <v>407</v>
      </c>
      <c r="C165" s="295" t="s">
        <v>408</v>
      </c>
      <c r="D165" s="296" t="s">
        <v>182</v>
      </c>
      <c r="E165" s="297">
        <v>2</v>
      </c>
      <c r="F165" s="297">
        <v>0</v>
      </c>
      <c r="G165" s="298">
        <f>E165*F165</f>
        <v>0</v>
      </c>
      <c r="H165" s="299">
        <v>0</v>
      </c>
      <c r="I165" s="300">
        <f>E165*H165</f>
        <v>0</v>
      </c>
      <c r="J165" s="299">
        <v>-8.2000000000000003E-2</v>
      </c>
      <c r="K165" s="300">
        <f>E165*J165</f>
        <v>-0.16400000000000001</v>
      </c>
      <c r="O165" s="292">
        <v>2</v>
      </c>
      <c r="AA165" s="261">
        <v>1</v>
      </c>
      <c r="AB165" s="261">
        <v>1</v>
      </c>
      <c r="AC165" s="261">
        <v>1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1</v>
      </c>
      <c r="CB165" s="292">
        <v>1</v>
      </c>
    </row>
    <row r="166" spans="1:80">
      <c r="A166" s="301"/>
      <c r="B166" s="302"/>
      <c r="C166" s="303" t="s">
        <v>409</v>
      </c>
      <c r="D166" s="304"/>
      <c r="E166" s="304"/>
      <c r="F166" s="304"/>
      <c r="G166" s="305"/>
      <c r="I166" s="306"/>
      <c r="K166" s="306"/>
      <c r="L166" s="307" t="s">
        <v>409</v>
      </c>
      <c r="O166" s="292">
        <v>3</v>
      </c>
    </row>
    <row r="167" spans="1:80">
      <c r="A167" s="316"/>
      <c r="B167" s="317" t="s">
        <v>99</v>
      </c>
      <c r="C167" s="318" t="s">
        <v>406</v>
      </c>
      <c r="D167" s="319"/>
      <c r="E167" s="320"/>
      <c r="F167" s="321"/>
      <c r="G167" s="322">
        <f>SUM(G164:G166)</f>
        <v>0</v>
      </c>
      <c r="H167" s="323"/>
      <c r="I167" s="324">
        <f>SUM(I164:I166)</f>
        <v>0</v>
      </c>
      <c r="J167" s="323"/>
      <c r="K167" s="324">
        <f>SUM(K164:K166)</f>
        <v>-0.16400000000000001</v>
      </c>
      <c r="O167" s="292">
        <v>4</v>
      </c>
      <c r="BA167" s="325">
        <f>SUM(BA164:BA166)</f>
        <v>0</v>
      </c>
      <c r="BB167" s="325">
        <f>SUM(BB164:BB166)</f>
        <v>0</v>
      </c>
      <c r="BC167" s="325">
        <f>SUM(BC164:BC166)</f>
        <v>0</v>
      </c>
      <c r="BD167" s="325">
        <f>SUM(BD164:BD166)</f>
        <v>0</v>
      </c>
      <c r="BE167" s="325">
        <f>SUM(BE164:BE166)</f>
        <v>0</v>
      </c>
    </row>
    <row r="168" spans="1:80">
      <c r="A168" s="282" t="s">
        <v>97</v>
      </c>
      <c r="B168" s="283" t="s">
        <v>410</v>
      </c>
      <c r="C168" s="284" t="s">
        <v>411</v>
      </c>
      <c r="D168" s="285"/>
      <c r="E168" s="286"/>
      <c r="F168" s="286"/>
      <c r="G168" s="287"/>
      <c r="H168" s="288"/>
      <c r="I168" s="289"/>
      <c r="J168" s="290"/>
      <c r="K168" s="291"/>
      <c r="O168" s="292">
        <v>1</v>
      </c>
    </row>
    <row r="169" spans="1:80">
      <c r="A169" s="293">
        <v>61</v>
      </c>
      <c r="B169" s="294" t="s">
        <v>413</v>
      </c>
      <c r="C169" s="295" t="s">
        <v>414</v>
      </c>
      <c r="D169" s="296" t="s">
        <v>189</v>
      </c>
      <c r="E169" s="297">
        <v>27.5</v>
      </c>
      <c r="F169" s="297">
        <v>0</v>
      </c>
      <c r="G169" s="298">
        <f>E169*F169</f>
        <v>0</v>
      </c>
      <c r="H169" s="299">
        <v>0</v>
      </c>
      <c r="I169" s="300">
        <f>E169*H169</f>
        <v>0</v>
      </c>
      <c r="J169" s="299">
        <v>0</v>
      </c>
      <c r="K169" s="300">
        <f>E169*J169</f>
        <v>0</v>
      </c>
      <c r="O169" s="292">
        <v>2</v>
      </c>
      <c r="AA169" s="261">
        <v>1</v>
      </c>
      <c r="AB169" s="261">
        <v>1</v>
      </c>
      <c r="AC169" s="261">
        <v>1</v>
      </c>
      <c r="AZ169" s="261">
        <v>1</v>
      </c>
      <c r="BA169" s="261">
        <f>IF(AZ169=1,G169,0)</f>
        <v>0</v>
      </c>
      <c r="BB169" s="261">
        <f>IF(AZ169=2,G169,0)</f>
        <v>0</v>
      </c>
      <c r="BC169" s="261">
        <f>IF(AZ169=3,G169,0)</f>
        <v>0</v>
      </c>
      <c r="BD169" s="261">
        <f>IF(AZ169=4,G169,0)</f>
        <v>0</v>
      </c>
      <c r="BE169" s="261">
        <f>IF(AZ169=5,G169,0)</f>
        <v>0</v>
      </c>
      <c r="CA169" s="292">
        <v>1</v>
      </c>
      <c r="CB169" s="292">
        <v>1</v>
      </c>
    </row>
    <row r="170" spans="1:80">
      <c r="A170" s="316"/>
      <c r="B170" s="317" t="s">
        <v>99</v>
      </c>
      <c r="C170" s="318" t="s">
        <v>412</v>
      </c>
      <c r="D170" s="319"/>
      <c r="E170" s="320"/>
      <c r="F170" s="321"/>
      <c r="G170" s="322">
        <f>SUM(G168:G169)</f>
        <v>0</v>
      </c>
      <c r="H170" s="323"/>
      <c r="I170" s="324">
        <f>SUM(I168:I169)</f>
        <v>0</v>
      </c>
      <c r="J170" s="323"/>
      <c r="K170" s="324">
        <f>SUM(K168:K169)</f>
        <v>0</v>
      </c>
      <c r="O170" s="292">
        <v>4</v>
      </c>
      <c r="BA170" s="325">
        <f>SUM(BA168:BA169)</f>
        <v>0</v>
      </c>
      <c r="BB170" s="325">
        <f>SUM(BB168:BB169)</f>
        <v>0</v>
      </c>
      <c r="BC170" s="325">
        <f>SUM(BC168:BC169)</f>
        <v>0</v>
      </c>
      <c r="BD170" s="325">
        <f>SUM(BD168:BD169)</f>
        <v>0</v>
      </c>
      <c r="BE170" s="325">
        <f>SUM(BE168:BE169)</f>
        <v>0</v>
      </c>
    </row>
    <row r="171" spans="1:80">
      <c r="A171" s="282" t="s">
        <v>97</v>
      </c>
      <c r="B171" s="283" t="s">
        <v>415</v>
      </c>
      <c r="C171" s="284" t="s">
        <v>416</v>
      </c>
      <c r="D171" s="285"/>
      <c r="E171" s="286"/>
      <c r="F171" s="286"/>
      <c r="G171" s="287"/>
      <c r="H171" s="288"/>
      <c r="I171" s="289"/>
      <c r="J171" s="290"/>
      <c r="K171" s="291"/>
      <c r="O171" s="292">
        <v>1</v>
      </c>
    </row>
    <row r="172" spans="1:80">
      <c r="A172" s="293">
        <v>62</v>
      </c>
      <c r="B172" s="294" t="s">
        <v>418</v>
      </c>
      <c r="C172" s="295" t="s">
        <v>419</v>
      </c>
      <c r="D172" s="296" t="s">
        <v>282</v>
      </c>
      <c r="E172" s="297">
        <v>140.021469314</v>
      </c>
      <c r="F172" s="297">
        <v>0</v>
      </c>
      <c r="G172" s="298">
        <f>E172*F172</f>
        <v>0</v>
      </c>
      <c r="H172" s="299">
        <v>0</v>
      </c>
      <c r="I172" s="300">
        <f>E172*H172</f>
        <v>0</v>
      </c>
      <c r="J172" s="299"/>
      <c r="K172" s="300">
        <f>E172*J172</f>
        <v>0</v>
      </c>
      <c r="O172" s="292">
        <v>2</v>
      </c>
      <c r="AA172" s="261">
        <v>7</v>
      </c>
      <c r="AB172" s="261">
        <v>1</v>
      </c>
      <c r="AC172" s="261">
        <v>2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7</v>
      </c>
      <c r="CB172" s="292">
        <v>1</v>
      </c>
    </row>
    <row r="173" spans="1:80">
      <c r="A173" s="316"/>
      <c r="B173" s="317" t="s">
        <v>99</v>
      </c>
      <c r="C173" s="318" t="s">
        <v>417</v>
      </c>
      <c r="D173" s="319"/>
      <c r="E173" s="320"/>
      <c r="F173" s="321"/>
      <c r="G173" s="322">
        <f>SUM(G171:G172)</f>
        <v>0</v>
      </c>
      <c r="H173" s="323"/>
      <c r="I173" s="324">
        <f>SUM(I171:I172)</f>
        <v>0</v>
      </c>
      <c r="J173" s="323"/>
      <c r="K173" s="324">
        <f>SUM(K171:K172)</f>
        <v>0</v>
      </c>
      <c r="O173" s="292">
        <v>4</v>
      </c>
      <c r="BA173" s="325">
        <f>SUM(BA171:BA172)</f>
        <v>0</v>
      </c>
      <c r="BB173" s="325">
        <f>SUM(BB171:BB172)</f>
        <v>0</v>
      </c>
      <c r="BC173" s="325">
        <f>SUM(BC171:BC172)</f>
        <v>0</v>
      </c>
      <c r="BD173" s="325">
        <f>SUM(BD171:BD172)</f>
        <v>0</v>
      </c>
      <c r="BE173" s="325">
        <f>SUM(BE171:BE172)</f>
        <v>0</v>
      </c>
    </row>
    <row r="174" spans="1:80">
      <c r="A174" s="282" t="s">
        <v>97</v>
      </c>
      <c r="B174" s="283" t="s">
        <v>420</v>
      </c>
      <c r="C174" s="284" t="s">
        <v>421</v>
      </c>
      <c r="D174" s="285"/>
      <c r="E174" s="286"/>
      <c r="F174" s="286"/>
      <c r="G174" s="287"/>
      <c r="H174" s="288"/>
      <c r="I174" s="289"/>
      <c r="J174" s="290"/>
      <c r="K174" s="291"/>
      <c r="O174" s="292">
        <v>1</v>
      </c>
    </row>
    <row r="175" spans="1:80">
      <c r="A175" s="293">
        <v>63</v>
      </c>
      <c r="B175" s="294" t="s">
        <v>423</v>
      </c>
      <c r="C175" s="295" t="s">
        <v>424</v>
      </c>
      <c r="D175" s="296" t="s">
        <v>98</v>
      </c>
      <c r="E175" s="297">
        <v>2</v>
      </c>
      <c r="F175" s="297">
        <v>0</v>
      </c>
      <c r="G175" s="298">
        <f>E175*F175</f>
        <v>0</v>
      </c>
      <c r="H175" s="299">
        <v>7</v>
      </c>
      <c r="I175" s="300">
        <f>E175*H175</f>
        <v>14</v>
      </c>
      <c r="J175" s="299">
        <v>0</v>
      </c>
      <c r="K175" s="300">
        <f>E175*J175</f>
        <v>0</v>
      </c>
      <c r="O175" s="292">
        <v>2</v>
      </c>
      <c r="AA175" s="261">
        <v>1</v>
      </c>
      <c r="AB175" s="261">
        <v>7</v>
      </c>
      <c r="AC175" s="261">
        <v>7</v>
      </c>
      <c r="AZ175" s="261">
        <v>2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1</v>
      </c>
      <c r="CB175" s="292">
        <v>7</v>
      </c>
    </row>
    <row r="176" spans="1:80">
      <c r="A176" s="293">
        <v>64</v>
      </c>
      <c r="B176" s="294" t="s">
        <v>425</v>
      </c>
      <c r="C176" s="295" t="s">
        <v>426</v>
      </c>
      <c r="D176" s="296" t="s">
        <v>98</v>
      </c>
      <c r="E176" s="297">
        <v>1</v>
      </c>
      <c r="F176" s="297">
        <v>0</v>
      </c>
      <c r="G176" s="298">
        <f>E176*F176</f>
        <v>0</v>
      </c>
      <c r="H176" s="299">
        <v>4.2</v>
      </c>
      <c r="I176" s="300">
        <f>E176*H176</f>
        <v>4.2</v>
      </c>
      <c r="J176" s="299">
        <v>0</v>
      </c>
      <c r="K176" s="300">
        <f>E176*J176</f>
        <v>0</v>
      </c>
      <c r="O176" s="292">
        <v>2</v>
      </c>
      <c r="AA176" s="261">
        <v>1</v>
      </c>
      <c r="AB176" s="261">
        <v>7</v>
      </c>
      <c r="AC176" s="261">
        <v>7</v>
      </c>
      <c r="AZ176" s="261">
        <v>2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1</v>
      </c>
      <c r="CB176" s="292">
        <v>7</v>
      </c>
    </row>
    <row r="177" spans="1:80">
      <c r="A177" s="316"/>
      <c r="B177" s="317" t="s">
        <v>99</v>
      </c>
      <c r="C177" s="318" t="s">
        <v>422</v>
      </c>
      <c r="D177" s="319"/>
      <c r="E177" s="320"/>
      <c r="F177" s="321"/>
      <c r="G177" s="322">
        <f>SUM(G174:G176)</f>
        <v>0</v>
      </c>
      <c r="H177" s="323"/>
      <c r="I177" s="324">
        <f>SUM(I174:I176)</f>
        <v>18.2</v>
      </c>
      <c r="J177" s="323"/>
      <c r="K177" s="324">
        <f>SUM(K174:K176)</f>
        <v>0</v>
      </c>
      <c r="O177" s="292">
        <v>4</v>
      </c>
      <c r="BA177" s="325">
        <f>SUM(BA174:BA176)</f>
        <v>0</v>
      </c>
      <c r="BB177" s="325">
        <f>SUM(BB174:BB176)</f>
        <v>0</v>
      </c>
      <c r="BC177" s="325">
        <f>SUM(BC174:BC176)</f>
        <v>0</v>
      </c>
      <c r="BD177" s="325">
        <f>SUM(BD174:BD176)</f>
        <v>0</v>
      </c>
      <c r="BE177" s="325">
        <f>SUM(BE174:BE176)</f>
        <v>0</v>
      </c>
    </row>
    <row r="178" spans="1:80">
      <c r="A178" s="282" t="s">
        <v>97</v>
      </c>
      <c r="B178" s="283" t="s">
        <v>427</v>
      </c>
      <c r="C178" s="284" t="s">
        <v>428</v>
      </c>
      <c r="D178" s="285"/>
      <c r="E178" s="286"/>
      <c r="F178" s="286"/>
      <c r="G178" s="287"/>
      <c r="H178" s="288"/>
      <c r="I178" s="289"/>
      <c r="J178" s="290"/>
      <c r="K178" s="291"/>
      <c r="O178" s="292">
        <v>1</v>
      </c>
    </row>
    <row r="179" spans="1:80">
      <c r="A179" s="293">
        <v>65</v>
      </c>
      <c r="B179" s="294" t="s">
        <v>430</v>
      </c>
      <c r="C179" s="295" t="s">
        <v>431</v>
      </c>
      <c r="D179" s="296" t="s">
        <v>432</v>
      </c>
      <c r="E179" s="297">
        <v>1</v>
      </c>
      <c r="F179" s="297">
        <v>0</v>
      </c>
      <c r="G179" s="298">
        <f>E179*F179</f>
        <v>0</v>
      </c>
      <c r="H179" s="299">
        <v>0</v>
      </c>
      <c r="I179" s="300">
        <f>E179*H179</f>
        <v>0</v>
      </c>
      <c r="J179" s="299">
        <v>0</v>
      </c>
      <c r="K179" s="300">
        <f>E179*J179</f>
        <v>0</v>
      </c>
      <c r="O179" s="292">
        <v>2</v>
      </c>
      <c r="AA179" s="261">
        <v>1</v>
      </c>
      <c r="AB179" s="261">
        <v>0</v>
      </c>
      <c r="AC179" s="261">
        <v>0</v>
      </c>
      <c r="AZ179" s="261">
        <v>4</v>
      </c>
      <c r="BA179" s="261">
        <f>IF(AZ179=1,G179,0)</f>
        <v>0</v>
      </c>
      <c r="BB179" s="261">
        <f>IF(AZ179=2,G179,0)</f>
        <v>0</v>
      </c>
      <c r="BC179" s="261">
        <f>IF(AZ179=3,G179,0)</f>
        <v>0</v>
      </c>
      <c r="BD179" s="261">
        <f>IF(AZ179=4,G179,0)</f>
        <v>0</v>
      </c>
      <c r="BE179" s="261">
        <f>IF(AZ179=5,G179,0)</f>
        <v>0</v>
      </c>
      <c r="CA179" s="292">
        <v>1</v>
      </c>
      <c r="CB179" s="292">
        <v>0</v>
      </c>
    </row>
    <row r="180" spans="1:80">
      <c r="A180" s="301"/>
      <c r="B180" s="302"/>
      <c r="C180" s="303" t="s">
        <v>433</v>
      </c>
      <c r="D180" s="304"/>
      <c r="E180" s="304"/>
      <c r="F180" s="304"/>
      <c r="G180" s="305"/>
      <c r="I180" s="306"/>
      <c r="K180" s="306"/>
      <c r="L180" s="307" t="s">
        <v>433</v>
      </c>
      <c r="O180" s="292">
        <v>3</v>
      </c>
    </row>
    <row r="181" spans="1:80">
      <c r="A181" s="316"/>
      <c r="B181" s="317" t="s">
        <v>99</v>
      </c>
      <c r="C181" s="318" t="s">
        <v>429</v>
      </c>
      <c r="D181" s="319"/>
      <c r="E181" s="320"/>
      <c r="F181" s="321"/>
      <c r="G181" s="322">
        <f>SUM(G178:G180)</f>
        <v>0</v>
      </c>
      <c r="H181" s="323"/>
      <c r="I181" s="324">
        <f>SUM(I178:I180)</f>
        <v>0</v>
      </c>
      <c r="J181" s="323"/>
      <c r="K181" s="324">
        <f>SUM(K178:K180)</f>
        <v>0</v>
      </c>
      <c r="O181" s="292">
        <v>4</v>
      </c>
      <c r="BA181" s="325">
        <f>SUM(BA178:BA180)</f>
        <v>0</v>
      </c>
      <c r="BB181" s="325">
        <f>SUM(BB178:BB180)</f>
        <v>0</v>
      </c>
      <c r="BC181" s="325">
        <f>SUM(BC178:BC180)</f>
        <v>0</v>
      </c>
      <c r="BD181" s="325">
        <f>SUM(BD178:BD180)</f>
        <v>0</v>
      </c>
      <c r="BE181" s="325">
        <f>SUM(BE178:BE180)</f>
        <v>0</v>
      </c>
    </row>
    <row r="182" spans="1:80">
      <c r="A182" s="282" t="s">
        <v>97</v>
      </c>
      <c r="B182" s="283" t="s">
        <v>434</v>
      </c>
      <c r="C182" s="284" t="s">
        <v>435</v>
      </c>
      <c r="D182" s="285"/>
      <c r="E182" s="286"/>
      <c r="F182" s="286"/>
      <c r="G182" s="287"/>
      <c r="H182" s="288"/>
      <c r="I182" s="289"/>
      <c r="J182" s="290"/>
      <c r="K182" s="291"/>
      <c r="O182" s="292">
        <v>1</v>
      </c>
    </row>
    <row r="183" spans="1:80">
      <c r="A183" s="293">
        <v>66</v>
      </c>
      <c r="B183" s="294" t="s">
        <v>437</v>
      </c>
      <c r="C183" s="295" t="s">
        <v>438</v>
      </c>
      <c r="D183" s="296" t="s">
        <v>282</v>
      </c>
      <c r="E183" s="297">
        <v>32.548000000000002</v>
      </c>
      <c r="F183" s="297">
        <v>0</v>
      </c>
      <c r="G183" s="298">
        <f>E183*F183</f>
        <v>0</v>
      </c>
      <c r="H183" s="299">
        <v>0</v>
      </c>
      <c r="I183" s="300">
        <f>E183*H183</f>
        <v>0</v>
      </c>
      <c r="J183" s="299"/>
      <c r="K183" s="300">
        <f>E183*J183</f>
        <v>0</v>
      </c>
      <c r="O183" s="292">
        <v>2</v>
      </c>
      <c r="AA183" s="261">
        <v>8</v>
      </c>
      <c r="AB183" s="261">
        <v>0</v>
      </c>
      <c r="AC183" s="261">
        <v>3</v>
      </c>
      <c r="AZ183" s="261">
        <v>1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8</v>
      </c>
      <c r="CB183" s="292">
        <v>0</v>
      </c>
    </row>
    <row r="184" spans="1:80">
      <c r="A184" s="293">
        <v>67</v>
      </c>
      <c r="B184" s="294" t="s">
        <v>439</v>
      </c>
      <c r="C184" s="295" t="s">
        <v>440</v>
      </c>
      <c r="D184" s="296" t="s">
        <v>282</v>
      </c>
      <c r="E184" s="297">
        <v>292.93200000000002</v>
      </c>
      <c r="F184" s="297">
        <v>0</v>
      </c>
      <c r="G184" s="298">
        <f>E184*F184</f>
        <v>0</v>
      </c>
      <c r="H184" s="299">
        <v>0</v>
      </c>
      <c r="I184" s="300">
        <f>E184*H184</f>
        <v>0</v>
      </c>
      <c r="J184" s="299"/>
      <c r="K184" s="300">
        <f>E184*J184</f>
        <v>0</v>
      </c>
      <c r="O184" s="292">
        <v>2</v>
      </c>
      <c r="AA184" s="261">
        <v>8</v>
      </c>
      <c r="AB184" s="261">
        <v>0</v>
      </c>
      <c r="AC184" s="261">
        <v>3</v>
      </c>
      <c r="AZ184" s="261">
        <v>1</v>
      </c>
      <c r="BA184" s="261">
        <f>IF(AZ184=1,G184,0)</f>
        <v>0</v>
      </c>
      <c r="BB184" s="261">
        <f>IF(AZ184=2,G184,0)</f>
        <v>0</v>
      </c>
      <c r="BC184" s="261">
        <f>IF(AZ184=3,G184,0)</f>
        <v>0</v>
      </c>
      <c r="BD184" s="261">
        <f>IF(AZ184=4,G184,0)</f>
        <v>0</v>
      </c>
      <c r="BE184" s="261">
        <f>IF(AZ184=5,G184,0)</f>
        <v>0</v>
      </c>
      <c r="CA184" s="292">
        <v>8</v>
      </c>
      <c r="CB184" s="292">
        <v>0</v>
      </c>
    </row>
    <row r="185" spans="1:80">
      <c r="A185" s="301"/>
      <c r="B185" s="302"/>
      <c r="C185" s="303"/>
      <c r="D185" s="304"/>
      <c r="E185" s="304"/>
      <c r="F185" s="304"/>
      <c r="G185" s="305"/>
      <c r="I185" s="306"/>
      <c r="K185" s="306"/>
      <c r="L185" s="307"/>
      <c r="O185" s="292">
        <v>3</v>
      </c>
    </row>
    <row r="186" spans="1:80">
      <c r="A186" s="293">
        <v>68</v>
      </c>
      <c r="B186" s="294" t="s">
        <v>441</v>
      </c>
      <c r="C186" s="295" t="s">
        <v>442</v>
      </c>
      <c r="D186" s="296" t="s">
        <v>282</v>
      </c>
      <c r="E186" s="297">
        <v>32.548000000000002</v>
      </c>
      <c r="F186" s="297">
        <v>0</v>
      </c>
      <c r="G186" s="298">
        <f>E186*F186</f>
        <v>0</v>
      </c>
      <c r="H186" s="299">
        <v>0</v>
      </c>
      <c r="I186" s="300">
        <f>E186*H186</f>
        <v>0</v>
      </c>
      <c r="J186" s="299"/>
      <c r="K186" s="300">
        <f>E186*J186</f>
        <v>0</v>
      </c>
      <c r="O186" s="292">
        <v>2</v>
      </c>
      <c r="AA186" s="261">
        <v>8</v>
      </c>
      <c r="AB186" s="261">
        <v>0</v>
      </c>
      <c r="AC186" s="261">
        <v>3</v>
      </c>
      <c r="AZ186" s="261">
        <v>1</v>
      </c>
      <c r="BA186" s="261">
        <f>IF(AZ186=1,G186,0)</f>
        <v>0</v>
      </c>
      <c r="BB186" s="261">
        <f>IF(AZ186=2,G186,0)</f>
        <v>0</v>
      </c>
      <c r="BC186" s="261">
        <f>IF(AZ186=3,G186,0)</f>
        <v>0</v>
      </c>
      <c r="BD186" s="261">
        <f>IF(AZ186=4,G186,0)</f>
        <v>0</v>
      </c>
      <c r="BE186" s="261">
        <f>IF(AZ186=5,G186,0)</f>
        <v>0</v>
      </c>
      <c r="CA186" s="292">
        <v>8</v>
      </c>
      <c r="CB186" s="292">
        <v>0</v>
      </c>
    </row>
    <row r="187" spans="1:80">
      <c r="A187" s="293">
        <v>69</v>
      </c>
      <c r="B187" s="294" t="s">
        <v>443</v>
      </c>
      <c r="C187" s="295" t="s">
        <v>444</v>
      </c>
      <c r="D187" s="296" t="s">
        <v>282</v>
      </c>
      <c r="E187" s="297">
        <v>32.548000000000002</v>
      </c>
      <c r="F187" s="297">
        <v>0</v>
      </c>
      <c r="G187" s="298">
        <f>E187*F187</f>
        <v>0</v>
      </c>
      <c r="H187" s="299">
        <v>0</v>
      </c>
      <c r="I187" s="300">
        <f>E187*H187</f>
        <v>0</v>
      </c>
      <c r="J187" s="299"/>
      <c r="K187" s="300">
        <f>E187*J187</f>
        <v>0</v>
      </c>
      <c r="O187" s="292">
        <v>2</v>
      </c>
      <c r="AA187" s="261">
        <v>8</v>
      </c>
      <c r="AB187" s="261">
        <v>0</v>
      </c>
      <c r="AC187" s="261">
        <v>3</v>
      </c>
      <c r="AZ187" s="261">
        <v>1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8</v>
      </c>
      <c r="CB187" s="292">
        <v>0</v>
      </c>
    </row>
    <row r="188" spans="1:80">
      <c r="A188" s="316"/>
      <c r="B188" s="317" t="s">
        <v>99</v>
      </c>
      <c r="C188" s="318" t="s">
        <v>436</v>
      </c>
      <c r="D188" s="319"/>
      <c r="E188" s="320"/>
      <c r="F188" s="321"/>
      <c r="G188" s="322">
        <f>SUM(G182:G187)</f>
        <v>0</v>
      </c>
      <c r="H188" s="323"/>
      <c r="I188" s="324">
        <f>SUM(I182:I187)</f>
        <v>0</v>
      </c>
      <c r="J188" s="323"/>
      <c r="K188" s="324">
        <f>SUM(K182:K187)</f>
        <v>0</v>
      </c>
      <c r="O188" s="292">
        <v>4</v>
      </c>
      <c r="BA188" s="325">
        <f>SUM(BA182:BA187)</f>
        <v>0</v>
      </c>
      <c r="BB188" s="325">
        <f>SUM(BB182:BB187)</f>
        <v>0</v>
      </c>
      <c r="BC188" s="325">
        <f>SUM(BC182:BC187)</f>
        <v>0</v>
      </c>
      <c r="BD188" s="325">
        <f>SUM(BD182:BD187)</f>
        <v>0</v>
      </c>
      <c r="BE188" s="325">
        <f>SUM(BE182:BE187)</f>
        <v>0</v>
      </c>
    </row>
    <row r="189" spans="1:80">
      <c r="E189" s="261"/>
    </row>
    <row r="190" spans="1:80">
      <c r="E190" s="261"/>
    </row>
    <row r="191" spans="1:80">
      <c r="E191" s="261"/>
    </row>
    <row r="192" spans="1:80">
      <c r="E192" s="261"/>
    </row>
    <row r="193" spans="5:5">
      <c r="E193" s="261"/>
    </row>
    <row r="194" spans="5:5">
      <c r="E194" s="261"/>
    </row>
    <row r="195" spans="5:5">
      <c r="E195" s="261"/>
    </row>
    <row r="196" spans="5:5">
      <c r="E196" s="261"/>
    </row>
    <row r="197" spans="5:5">
      <c r="E197" s="261"/>
    </row>
    <row r="198" spans="5:5">
      <c r="E198" s="261"/>
    </row>
    <row r="199" spans="5:5">
      <c r="E199" s="261"/>
    </row>
    <row r="200" spans="5:5">
      <c r="E200" s="261"/>
    </row>
    <row r="201" spans="5:5">
      <c r="E201" s="261"/>
    </row>
    <row r="202" spans="5:5">
      <c r="E202" s="261"/>
    </row>
    <row r="203" spans="5:5">
      <c r="E203" s="261"/>
    </row>
    <row r="204" spans="5:5">
      <c r="E204" s="261"/>
    </row>
    <row r="205" spans="5:5">
      <c r="E205" s="261"/>
    </row>
    <row r="206" spans="5:5">
      <c r="E206" s="261"/>
    </row>
    <row r="207" spans="5:5">
      <c r="E207" s="261"/>
    </row>
    <row r="208" spans="5:5">
      <c r="E208" s="261"/>
    </row>
    <row r="209" spans="1:7">
      <c r="E209" s="261"/>
    </row>
    <row r="210" spans="1:7">
      <c r="E210" s="261"/>
    </row>
    <row r="211" spans="1:7">
      <c r="E211" s="261"/>
    </row>
    <row r="212" spans="1:7">
      <c r="A212" s="315"/>
      <c r="B212" s="315"/>
      <c r="C212" s="315"/>
      <c r="D212" s="315"/>
      <c r="E212" s="315"/>
      <c r="F212" s="315"/>
      <c r="G212" s="315"/>
    </row>
    <row r="213" spans="1:7">
      <c r="A213" s="315"/>
      <c r="B213" s="315"/>
      <c r="C213" s="315"/>
      <c r="D213" s="315"/>
      <c r="E213" s="315"/>
      <c r="F213" s="315"/>
      <c r="G213" s="315"/>
    </row>
    <row r="214" spans="1:7">
      <c r="A214" s="315"/>
      <c r="B214" s="315"/>
      <c r="C214" s="315"/>
      <c r="D214" s="315"/>
      <c r="E214" s="315"/>
      <c r="F214" s="315"/>
      <c r="G214" s="315"/>
    </row>
    <row r="215" spans="1:7">
      <c r="A215" s="315"/>
      <c r="B215" s="315"/>
      <c r="C215" s="315"/>
      <c r="D215" s="315"/>
      <c r="E215" s="315"/>
      <c r="F215" s="315"/>
      <c r="G215" s="315"/>
    </row>
    <row r="216" spans="1:7">
      <c r="E216" s="261"/>
    </row>
    <row r="217" spans="1:7">
      <c r="E217" s="261"/>
    </row>
    <row r="218" spans="1:7">
      <c r="E218" s="261"/>
    </row>
    <row r="219" spans="1:7">
      <c r="E219" s="261"/>
    </row>
    <row r="220" spans="1:7">
      <c r="E220" s="261"/>
    </row>
    <row r="221" spans="1:7">
      <c r="E221" s="261"/>
    </row>
    <row r="222" spans="1:7">
      <c r="E222" s="261"/>
    </row>
    <row r="223" spans="1:7">
      <c r="E223" s="261"/>
    </row>
    <row r="224" spans="1:7">
      <c r="E224" s="261"/>
    </row>
    <row r="225" spans="5:5">
      <c r="E225" s="261"/>
    </row>
    <row r="226" spans="5:5">
      <c r="E226" s="261"/>
    </row>
    <row r="227" spans="5:5">
      <c r="E227" s="261"/>
    </row>
    <row r="228" spans="5:5">
      <c r="E228" s="261"/>
    </row>
    <row r="229" spans="5:5">
      <c r="E229" s="261"/>
    </row>
    <row r="230" spans="5:5">
      <c r="E230" s="261"/>
    </row>
    <row r="231" spans="5:5">
      <c r="E231" s="261"/>
    </row>
    <row r="232" spans="5:5">
      <c r="E232" s="261"/>
    </row>
    <row r="233" spans="5:5">
      <c r="E233" s="261"/>
    </row>
    <row r="234" spans="5:5">
      <c r="E234" s="261"/>
    </row>
    <row r="235" spans="5:5">
      <c r="E235" s="261"/>
    </row>
    <row r="236" spans="5:5">
      <c r="E236" s="261"/>
    </row>
    <row r="237" spans="5:5">
      <c r="E237" s="261"/>
    </row>
    <row r="238" spans="5:5">
      <c r="E238" s="261"/>
    </row>
    <row r="239" spans="5:5">
      <c r="E239" s="261"/>
    </row>
    <row r="240" spans="5:5">
      <c r="E240" s="261"/>
    </row>
    <row r="241" spans="1:7">
      <c r="E241" s="261"/>
    </row>
    <row r="242" spans="1:7">
      <c r="E242" s="261"/>
    </row>
    <row r="243" spans="1:7">
      <c r="E243" s="261"/>
    </row>
    <row r="244" spans="1:7">
      <c r="E244" s="261"/>
    </row>
    <row r="245" spans="1:7">
      <c r="E245" s="261"/>
    </row>
    <row r="246" spans="1:7">
      <c r="E246" s="261"/>
    </row>
    <row r="247" spans="1:7">
      <c r="A247" s="326"/>
      <c r="B247" s="326"/>
    </row>
    <row r="248" spans="1:7">
      <c r="A248" s="315"/>
      <c r="B248" s="315"/>
      <c r="C248" s="327"/>
      <c r="D248" s="327"/>
      <c r="E248" s="328"/>
      <c r="F248" s="327"/>
      <c r="G248" s="329"/>
    </row>
    <row r="249" spans="1:7">
      <c r="A249" s="330"/>
      <c r="B249" s="330"/>
      <c r="C249" s="315"/>
      <c r="D249" s="315"/>
      <c r="E249" s="331"/>
      <c r="F249" s="315"/>
      <c r="G249" s="315"/>
    </row>
    <row r="250" spans="1:7">
      <c r="A250" s="315"/>
      <c r="B250" s="315"/>
      <c r="C250" s="315"/>
      <c r="D250" s="315"/>
      <c r="E250" s="331"/>
      <c r="F250" s="315"/>
      <c r="G250" s="315"/>
    </row>
    <row r="251" spans="1:7">
      <c r="A251" s="315"/>
      <c r="B251" s="315"/>
      <c r="C251" s="315"/>
      <c r="D251" s="315"/>
      <c r="E251" s="331"/>
      <c r="F251" s="315"/>
      <c r="G251" s="315"/>
    </row>
    <row r="252" spans="1:7">
      <c r="A252" s="315"/>
      <c r="B252" s="315"/>
      <c r="C252" s="315"/>
      <c r="D252" s="315"/>
      <c r="E252" s="331"/>
      <c r="F252" s="315"/>
      <c r="G252" s="315"/>
    </row>
    <row r="253" spans="1:7">
      <c r="A253" s="315"/>
      <c r="B253" s="315"/>
      <c r="C253" s="315"/>
      <c r="D253" s="315"/>
      <c r="E253" s="331"/>
      <c r="F253" s="315"/>
      <c r="G253" s="315"/>
    </row>
    <row r="254" spans="1:7">
      <c r="A254" s="315"/>
      <c r="B254" s="315"/>
      <c r="C254" s="315"/>
      <c r="D254" s="315"/>
      <c r="E254" s="331"/>
      <c r="F254" s="315"/>
      <c r="G254" s="315"/>
    </row>
    <row r="255" spans="1:7">
      <c r="A255" s="315"/>
      <c r="B255" s="315"/>
      <c r="C255" s="315"/>
      <c r="D255" s="315"/>
      <c r="E255" s="331"/>
      <c r="F255" s="315"/>
      <c r="G255" s="315"/>
    </row>
    <row r="256" spans="1:7">
      <c r="A256" s="315"/>
      <c r="B256" s="315"/>
      <c r="C256" s="315"/>
      <c r="D256" s="315"/>
      <c r="E256" s="331"/>
      <c r="F256" s="315"/>
      <c r="G256" s="315"/>
    </row>
    <row r="257" spans="1:7">
      <c r="A257" s="315"/>
      <c r="B257" s="315"/>
      <c r="C257" s="315"/>
      <c r="D257" s="315"/>
      <c r="E257" s="331"/>
      <c r="F257" s="315"/>
      <c r="G257" s="315"/>
    </row>
    <row r="258" spans="1:7">
      <c r="A258" s="315"/>
      <c r="B258" s="315"/>
      <c r="C258" s="315"/>
      <c r="D258" s="315"/>
      <c r="E258" s="331"/>
      <c r="F258" s="315"/>
      <c r="G258" s="315"/>
    </row>
    <row r="259" spans="1:7">
      <c r="A259" s="315"/>
      <c r="B259" s="315"/>
      <c r="C259" s="315"/>
      <c r="D259" s="315"/>
      <c r="E259" s="331"/>
      <c r="F259" s="315"/>
      <c r="G259" s="315"/>
    </row>
    <row r="260" spans="1:7">
      <c r="A260" s="315"/>
      <c r="B260" s="315"/>
      <c r="C260" s="315"/>
      <c r="D260" s="315"/>
      <c r="E260" s="331"/>
      <c r="F260" s="315"/>
      <c r="G260" s="315"/>
    </row>
    <row r="261" spans="1:7">
      <c r="A261" s="315"/>
      <c r="B261" s="315"/>
      <c r="C261" s="315"/>
      <c r="D261" s="315"/>
      <c r="E261" s="331"/>
      <c r="F261" s="315"/>
      <c r="G261" s="315"/>
    </row>
  </sheetData>
  <mergeCells count="71">
    <mergeCell ref="C185:G185"/>
    <mergeCell ref="C180:G180"/>
    <mergeCell ref="C166:G166"/>
    <mergeCell ref="C159:G159"/>
    <mergeCell ref="C139:G139"/>
    <mergeCell ref="C141:G141"/>
    <mergeCell ref="C142:D142"/>
    <mergeCell ref="C144:G144"/>
    <mergeCell ref="C145:D145"/>
    <mergeCell ref="C147:G147"/>
    <mergeCell ref="C148:D148"/>
    <mergeCell ref="C153:G153"/>
    <mergeCell ref="C154:D154"/>
    <mergeCell ref="C131:D131"/>
    <mergeCell ref="C135:G135"/>
    <mergeCell ref="C123:D123"/>
    <mergeCell ref="C125:G125"/>
    <mergeCell ref="C127:D127"/>
    <mergeCell ref="C112:G112"/>
    <mergeCell ref="C113:D113"/>
    <mergeCell ref="C117:D117"/>
    <mergeCell ref="C119:D119"/>
    <mergeCell ref="C99:G99"/>
    <mergeCell ref="C100:D100"/>
    <mergeCell ref="C102:G102"/>
    <mergeCell ref="C103:D103"/>
    <mergeCell ref="C104:D104"/>
    <mergeCell ref="C107:G107"/>
    <mergeCell ref="C108:D108"/>
    <mergeCell ref="C91:D91"/>
    <mergeCell ref="C95:G95"/>
    <mergeCell ref="C78:D78"/>
    <mergeCell ref="C79:D79"/>
    <mergeCell ref="C80:D80"/>
    <mergeCell ref="C81:D81"/>
    <mergeCell ref="C85:D85"/>
    <mergeCell ref="C86:D86"/>
    <mergeCell ref="C68:D68"/>
    <mergeCell ref="C70:D70"/>
    <mergeCell ref="C71:D71"/>
    <mergeCell ref="C72:D72"/>
    <mergeCell ref="C73:D73"/>
    <mergeCell ref="C75:D75"/>
    <mergeCell ref="C76:D76"/>
    <mergeCell ref="C77:D77"/>
    <mergeCell ref="C58:D58"/>
    <mergeCell ref="C60:D60"/>
    <mergeCell ref="C62:D62"/>
    <mergeCell ref="C64:D64"/>
    <mergeCell ref="C37:G37"/>
    <mergeCell ref="C38:D38"/>
    <mergeCell ref="C40:D40"/>
    <mergeCell ref="C44:D44"/>
    <mergeCell ref="C47:D47"/>
    <mergeCell ref="C50:D50"/>
    <mergeCell ref="C53:G53"/>
    <mergeCell ref="C54:D54"/>
    <mergeCell ref="C23:G23"/>
    <mergeCell ref="C24:D24"/>
    <mergeCell ref="C26:D26"/>
    <mergeCell ref="C27:D27"/>
    <mergeCell ref="C30:D30"/>
    <mergeCell ref="C31:D31"/>
    <mergeCell ref="C34:G34"/>
    <mergeCell ref="C35:D35"/>
    <mergeCell ref="A1:G1"/>
    <mergeCell ref="A3:B3"/>
    <mergeCell ref="A4:B4"/>
    <mergeCell ref="E4:G4"/>
    <mergeCell ref="C13:G13"/>
    <mergeCell ref="C19:G1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449</v>
      </c>
      <c r="E2" s="106"/>
      <c r="F2" s="107" t="s">
        <v>33</v>
      </c>
      <c r="G2" s="108" t="s">
        <v>172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446</v>
      </c>
      <c r="B5" s="118"/>
      <c r="C5" s="119" t="s">
        <v>447</v>
      </c>
      <c r="D5" s="120"/>
      <c r="E5" s="118"/>
      <c r="F5" s="113" t="s">
        <v>36</v>
      </c>
      <c r="G5" s="114" t="s">
        <v>173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167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166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02 35-2019 Rek'!E32</f>
        <v>0</v>
      </c>
      <c r="D15" s="160" t="str">
        <f>'SO 02 35-2019 Rek'!A37</f>
        <v>Ztížené výrobní podmínky</v>
      </c>
      <c r="E15" s="161"/>
      <c r="F15" s="162"/>
      <c r="G15" s="159">
        <f>'SO 02 35-2019 Rek'!I37</f>
        <v>0</v>
      </c>
    </row>
    <row r="16" spans="1:57" ht="15.95" customHeight="1">
      <c r="A16" s="157" t="s">
        <v>52</v>
      </c>
      <c r="B16" s="158" t="s">
        <v>53</v>
      </c>
      <c r="C16" s="159">
        <f>'SO 02 35-2019 Rek'!F32</f>
        <v>0</v>
      </c>
      <c r="D16" s="109" t="str">
        <f>'SO 02 35-2019 Rek'!A38</f>
        <v>Oborová přirážka</v>
      </c>
      <c r="E16" s="163"/>
      <c r="F16" s="164"/>
      <c r="G16" s="159">
        <f>'SO 02 35-2019 Rek'!I38</f>
        <v>0</v>
      </c>
    </row>
    <row r="17" spans="1:7" ht="15.95" customHeight="1">
      <c r="A17" s="157" t="s">
        <v>54</v>
      </c>
      <c r="B17" s="158" t="s">
        <v>55</v>
      </c>
      <c r="C17" s="159">
        <f>'SO 02 35-2019 Rek'!H32</f>
        <v>0</v>
      </c>
      <c r="D17" s="109" t="str">
        <f>'SO 02 35-2019 Rek'!A39</f>
        <v>Přesun stavebních kapacit</v>
      </c>
      <c r="E17" s="163"/>
      <c r="F17" s="164"/>
      <c r="G17" s="159">
        <f>'SO 02 35-2019 Rek'!I39</f>
        <v>0</v>
      </c>
    </row>
    <row r="18" spans="1:7" ht="15.95" customHeight="1">
      <c r="A18" s="165" t="s">
        <v>56</v>
      </c>
      <c r="B18" s="166" t="s">
        <v>57</v>
      </c>
      <c r="C18" s="159">
        <f>'SO 02 35-2019 Rek'!G32</f>
        <v>0</v>
      </c>
      <c r="D18" s="109" t="str">
        <f>'SO 02 35-2019 Rek'!A40</f>
        <v>Mimostaveništní doprava</v>
      </c>
      <c r="E18" s="163"/>
      <c r="F18" s="164"/>
      <c r="G18" s="159">
        <f>'SO 02 35-2019 Rek'!I40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02 35-2019 Rek'!A41</f>
        <v>Zařízení staveniště</v>
      </c>
      <c r="E19" s="163"/>
      <c r="F19" s="164"/>
      <c r="G19" s="159">
        <f>'SO 02 35-2019 Rek'!I41</f>
        <v>0</v>
      </c>
    </row>
    <row r="20" spans="1:7" ht="15.95" customHeight="1">
      <c r="A20" s="167"/>
      <c r="B20" s="158"/>
      <c r="C20" s="159"/>
      <c r="D20" s="109" t="str">
        <f>'SO 02 35-2019 Rek'!A42</f>
        <v>Provoz investora</v>
      </c>
      <c r="E20" s="163"/>
      <c r="F20" s="164"/>
      <c r="G20" s="159">
        <f>'SO 02 35-2019 Rek'!I42</f>
        <v>0</v>
      </c>
    </row>
    <row r="21" spans="1:7" ht="15.95" customHeight="1">
      <c r="A21" s="167" t="s">
        <v>29</v>
      </c>
      <c r="B21" s="158"/>
      <c r="C21" s="159">
        <f>'SO 02 35-2019 Rek'!I32</f>
        <v>0</v>
      </c>
      <c r="D21" s="109" t="str">
        <f>'SO 02 35-2019 Rek'!A43</f>
        <v>Kompletační činnost (IČD)</v>
      </c>
      <c r="E21" s="163"/>
      <c r="F21" s="164"/>
      <c r="G21" s="159">
        <f>'SO 02 35-2019 Rek'!I43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02 35-2019 Rek'!H45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96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448</v>
      </c>
      <c r="D2" s="216"/>
      <c r="E2" s="217"/>
      <c r="F2" s="216"/>
      <c r="G2" s="218" t="s">
        <v>449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02 35-2019 Pol'!B7</f>
        <v>11</v>
      </c>
      <c r="B7" s="70" t="str">
        <f>'SO 02 35-2019 Pol'!C7</f>
        <v>Přípravné a přidružené práce</v>
      </c>
      <c r="D7" s="230"/>
      <c r="E7" s="333">
        <f>'SO 02 35-2019 Pol'!BA21</f>
        <v>0</v>
      </c>
      <c r="F7" s="334">
        <f>'SO 02 35-2019 Pol'!BB21</f>
        <v>0</v>
      </c>
      <c r="G7" s="334">
        <f>'SO 02 35-2019 Pol'!BC21</f>
        <v>0</v>
      </c>
      <c r="H7" s="334">
        <f>'SO 02 35-2019 Pol'!BD21</f>
        <v>0</v>
      </c>
      <c r="I7" s="335">
        <f>'SO 02 35-2019 Pol'!BE21</f>
        <v>0</v>
      </c>
    </row>
    <row r="8" spans="1:9" s="137" customFormat="1">
      <c r="A8" s="332" t="str">
        <f>'SO 02 35-2019 Pol'!B22</f>
        <v>12</v>
      </c>
      <c r="B8" s="70" t="str">
        <f>'SO 02 35-2019 Pol'!C22</f>
        <v>Odkopávky a prokopávky</v>
      </c>
      <c r="D8" s="230"/>
      <c r="E8" s="333">
        <f>'SO 02 35-2019 Pol'!BA26</f>
        <v>0</v>
      </c>
      <c r="F8" s="334">
        <f>'SO 02 35-2019 Pol'!BB26</f>
        <v>0</v>
      </c>
      <c r="G8" s="334">
        <f>'SO 02 35-2019 Pol'!BC26</f>
        <v>0</v>
      </c>
      <c r="H8" s="334">
        <f>'SO 02 35-2019 Pol'!BD26</f>
        <v>0</v>
      </c>
      <c r="I8" s="335">
        <f>'SO 02 35-2019 Pol'!BE26</f>
        <v>0</v>
      </c>
    </row>
    <row r="9" spans="1:9" s="137" customFormat="1">
      <c r="A9" s="332" t="str">
        <f>'SO 02 35-2019 Pol'!B27</f>
        <v>13</v>
      </c>
      <c r="B9" s="70" t="str">
        <f>'SO 02 35-2019 Pol'!C27</f>
        <v>Hloubené vykopávky</v>
      </c>
      <c r="D9" s="230"/>
      <c r="E9" s="333">
        <f>'SO 02 35-2019 Pol'!BA68</f>
        <v>0</v>
      </c>
      <c r="F9" s="334">
        <f>'SO 02 35-2019 Pol'!BB68</f>
        <v>0</v>
      </c>
      <c r="G9" s="334">
        <f>'SO 02 35-2019 Pol'!BC68</f>
        <v>0</v>
      </c>
      <c r="H9" s="334">
        <f>'SO 02 35-2019 Pol'!BD68</f>
        <v>0</v>
      </c>
      <c r="I9" s="335">
        <f>'SO 02 35-2019 Pol'!BE68</f>
        <v>0</v>
      </c>
    </row>
    <row r="10" spans="1:9" s="137" customFormat="1">
      <c r="A10" s="332" t="str">
        <f>'SO 02 35-2019 Pol'!B69</f>
        <v>16</v>
      </c>
      <c r="B10" s="70" t="str">
        <f>'SO 02 35-2019 Pol'!C69</f>
        <v>Přemístění výkopku</v>
      </c>
      <c r="D10" s="230"/>
      <c r="E10" s="333">
        <f>'SO 02 35-2019 Pol'!BA80</f>
        <v>0</v>
      </c>
      <c r="F10" s="334">
        <f>'SO 02 35-2019 Pol'!BB80</f>
        <v>0</v>
      </c>
      <c r="G10" s="334">
        <f>'SO 02 35-2019 Pol'!BC80</f>
        <v>0</v>
      </c>
      <c r="H10" s="334">
        <f>'SO 02 35-2019 Pol'!BD80</f>
        <v>0</v>
      </c>
      <c r="I10" s="335">
        <f>'SO 02 35-2019 Pol'!BE80</f>
        <v>0</v>
      </c>
    </row>
    <row r="11" spans="1:9" s="137" customFormat="1">
      <c r="A11" s="332" t="str">
        <f>'SO 02 35-2019 Pol'!B81</f>
        <v>17</v>
      </c>
      <c r="B11" s="70" t="str">
        <f>'SO 02 35-2019 Pol'!C81</f>
        <v>Konstrukce ze zemin</v>
      </c>
      <c r="D11" s="230"/>
      <c r="E11" s="333">
        <f>'SO 02 35-2019 Pol'!BA97</f>
        <v>0</v>
      </c>
      <c r="F11" s="334">
        <f>'SO 02 35-2019 Pol'!BB97</f>
        <v>0</v>
      </c>
      <c r="G11" s="334">
        <f>'SO 02 35-2019 Pol'!BC97</f>
        <v>0</v>
      </c>
      <c r="H11" s="334">
        <f>'SO 02 35-2019 Pol'!BD97</f>
        <v>0</v>
      </c>
      <c r="I11" s="335">
        <f>'SO 02 35-2019 Pol'!BE97</f>
        <v>0</v>
      </c>
    </row>
    <row r="12" spans="1:9" s="137" customFormat="1">
      <c r="A12" s="332" t="str">
        <f>'SO 02 35-2019 Pol'!B98</f>
        <v>18</v>
      </c>
      <c r="B12" s="70" t="str">
        <f>'SO 02 35-2019 Pol'!C98</f>
        <v>Povrchové úpravy terénu</v>
      </c>
      <c r="D12" s="230"/>
      <c r="E12" s="333">
        <f>'SO 02 35-2019 Pol'!BA118</f>
        <v>0</v>
      </c>
      <c r="F12" s="334">
        <f>'SO 02 35-2019 Pol'!BB118</f>
        <v>0</v>
      </c>
      <c r="G12" s="334">
        <f>'SO 02 35-2019 Pol'!BC118</f>
        <v>0</v>
      </c>
      <c r="H12" s="334">
        <f>'SO 02 35-2019 Pol'!BD118</f>
        <v>0</v>
      </c>
      <c r="I12" s="335">
        <f>'SO 02 35-2019 Pol'!BE118</f>
        <v>0</v>
      </c>
    </row>
    <row r="13" spans="1:9" s="137" customFormat="1">
      <c r="A13" s="332" t="str">
        <f>'SO 02 35-2019 Pol'!B119</f>
        <v>19</v>
      </c>
      <c r="B13" s="70" t="str">
        <f>'SO 02 35-2019 Pol'!C119</f>
        <v>Hloubení pro podzemní stěny a doly</v>
      </c>
      <c r="D13" s="230"/>
      <c r="E13" s="333">
        <f>'SO 02 35-2019 Pol'!BA121</f>
        <v>0</v>
      </c>
      <c r="F13" s="334">
        <f>'SO 02 35-2019 Pol'!BB121</f>
        <v>0</v>
      </c>
      <c r="G13" s="334">
        <f>'SO 02 35-2019 Pol'!BC121</f>
        <v>0</v>
      </c>
      <c r="H13" s="334">
        <f>'SO 02 35-2019 Pol'!BD121</f>
        <v>0</v>
      </c>
      <c r="I13" s="335">
        <f>'SO 02 35-2019 Pol'!BE121</f>
        <v>0</v>
      </c>
    </row>
    <row r="14" spans="1:9" s="137" customFormat="1">
      <c r="A14" s="332" t="str">
        <f>'SO 02 35-2019 Pol'!B122</f>
        <v>21</v>
      </c>
      <c r="B14" s="70" t="str">
        <f>'SO 02 35-2019 Pol'!C122</f>
        <v>Úprava podloží a základ.spáry</v>
      </c>
      <c r="D14" s="230"/>
      <c r="E14" s="333">
        <f>'SO 02 35-2019 Pol'!BA126</f>
        <v>0</v>
      </c>
      <c r="F14" s="334">
        <f>'SO 02 35-2019 Pol'!BB126</f>
        <v>0</v>
      </c>
      <c r="G14" s="334">
        <f>'SO 02 35-2019 Pol'!BC126</f>
        <v>0</v>
      </c>
      <c r="H14" s="334">
        <f>'SO 02 35-2019 Pol'!BD126</f>
        <v>0</v>
      </c>
      <c r="I14" s="335">
        <f>'SO 02 35-2019 Pol'!BE126</f>
        <v>0</v>
      </c>
    </row>
    <row r="15" spans="1:9" s="137" customFormat="1">
      <c r="A15" s="332" t="str">
        <f>'SO 02 35-2019 Pol'!B127</f>
        <v>27</v>
      </c>
      <c r="B15" s="70" t="str">
        <f>'SO 02 35-2019 Pol'!C127</f>
        <v>Základy</v>
      </c>
      <c r="D15" s="230"/>
      <c r="E15" s="333">
        <f>'SO 02 35-2019 Pol'!BA141</f>
        <v>0</v>
      </c>
      <c r="F15" s="334">
        <f>'SO 02 35-2019 Pol'!BB141</f>
        <v>0</v>
      </c>
      <c r="G15" s="334">
        <f>'SO 02 35-2019 Pol'!BC141</f>
        <v>0</v>
      </c>
      <c r="H15" s="334">
        <f>'SO 02 35-2019 Pol'!BD141</f>
        <v>0</v>
      </c>
      <c r="I15" s="335">
        <f>'SO 02 35-2019 Pol'!BE141</f>
        <v>0</v>
      </c>
    </row>
    <row r="16" spans="1:9" s="137" customFormat="1">
      <c r="A16" s="332" t="str">
        <f>'SO 02 35-2019 Pol'!B142</f>
        <v>38</v>
      </c>
      <c r="B16" s="70" t="str">
        <f>'SO 02 35-2019 Pol'!C142</f>
        <v>Kompletní konstrukce</v>
      </c>
      <c r="D16" s="230"/>
      <c r="E16" s="333">
        <f>'SO 02 35-2019 Pol'!BA146</f>
        <v>0</v>
      </c>
      <c r="F16" s="334">
        <f>'SO 02 35-2019 Pol'!BB146</f>
        <v>0</v>
      </c>
      <c r="G16" s="334">
        <f>'SO 02 35-2019 Pol'!BC146</f>
        <v>0</v>
      </c>
      <c r="H16" s="334">
        <f>'SO 02 35-2019 Pol'!BD146</f>
        <v>0</v>
      </c>
      <c r="I16" s="335">
        <f>'SO 02 35-2019 Pol'!BE146</f>
        <v>0</v>
      </c>
    </row>
    <row r="17" spans="1:9" s="137" customFormat="1">
      <c r="A17" s="332" t="str">
        <f>'SO 02 35-2019 Pol'!B147</f>
        <v>45</v>
      </c>
      <c r="B17" s="70" t="str">
        <f>'SO 02 35-2019 Pol'!C147</f>
        <v>Podkladní a vedlejší konstrukce</v>
      </c>
      <c r="D17" s="230"/>
      <c r="E17" s="333">
        <f>'SO 02 35-2019 Pol'!BA150</f>
        <v>0</v>
      </c>
      <c r="F17" s="334">
        <f>'SO 02 35-2019 Pol'!BB150</f>
        <v>0</v>
      </c>
      <c r="G17" s="334">
        <f>'SO 02 35-2019 Pol'!BC150</f>
        <v>0</v>
      </c>
      <c r="H17" s="334">
        <f>'SO 02 35-2019 Pol'!BD150</f>
        <v>0</v>
      </c>
      <c r="I17" s="335">
        <f>'SO 02 35-2019 Pol'!BE150</f>
        <v>0</v>
      </c>
    </row>
    <row r="18" spans="1:9" s="137" customFormat="1">
      <c r="A18" s="332" t="str">
        <f>'SO 02 35-2019 Pol'!B151</f>
        <v>56</v>
      </c>
      <c r="B18" s="70" t="str">
        <f>'SO 02 35-2019 Pol'!C151</f>
        <v>Podkladní vrstvy komunikací a zpevněných ploch</v>
      </c>
      <c r="D18" s="230"/>
      <c r="E18" s="333">
        <f>'SO 02 35-2019 Pol'!BA160</f>
        <v>0</v>
      </c>
      <c r="F18" s="334">
        <f>'SO 02 35-2019 Pol'!BB160</f>
        <v>0</v>
      </c>
      <c r="G18" s="334">
        <f>'SO 02 35-2019 Pol'!BC160</f>
        <v>0</v>
      </c>
      <c r="H18" s="334">
        <f>'SO 02 35-2019 Pol'!BD160</f>
        <v>0</v>
      </c>
      <c r="I18" s="335">
        <f>'SO 02 35-2019 Pol'!BE160</f>
        <v>0</v>
      </c>
    </row>
    <row r="19" spans="1:9" s="137" customFormat="1">
      <c r="A19" s="332" t="str">
        <f>'SO 02 35-2019 Pol'!B161</f>
        <v>57</v>
      </c>
      <c r="B19" s="70" t="str">
        <f>'SO 02 35-2019 Pol'!C161</f>
        <v>Kryty štěrkových a živičných komunikací</v>
      </c>
      <c r="D19" s="230"/>
      <c r="E19" s="333">
        <f>'SO 02 35-2019 Pol'!BA166</f>
        <v>0</v>
      </c>
      <c r="F19" s="334">
        <f>'SO 02 35-2019 Pol'!BB166</f>
        <v>0</v>
      </c>
      <c r="G19" s="334">
        <f>'SO 02 35-2019 Pol'!BC166</f>
        <v>0</v>
      </c>
      <c r="H19" s="334">
        <f>'SO 02 35-2019 Pol'!BD166</f>
        <v>0</v>
      </c>
      <c r="I19" s="335">
        <f>'SO 02 35-2019 Pol'!BE166</f>
        <v>0</v>
      </c>
    </row>
    <row r="20" spans="1:9" s="137" customFormat="1">
      <c r="A20" s="332" t="str">
        <f>'SO 02 35-2019 Pol'!B167</f>
        <v>59</v>
      </c>
      <c r="B20" s="70" t="str">
        <f>'SO 02 35-2019 Pol'!C167</f>
        <v>Dlažby a předlažby komunikací</v>
      </c>
      <c r="D20" s="230"/>
      <c r="E20" s="333">
        <f>'SO 02 35-2019 Pol'!BA180</f>
        <v>0</v>
      </c>
      <c r="F20" s="334">
        <f>'SO 02 35-2019 Pol'!BB180</f>
        <v>0</v>
      </c>
      <c r="G20" s="334">
        <f>'SO 02 35-2019 Pol'!BC180</f>
        <v>0</v>
      </c>
      <c r="H20" s="334">
        <f>'SO 02 35-2019 Pol'!BD180</f>
        <v>0</v>
      </c>
      <c r="I20" s="335">
        <f>'SO 02 35-2019 Pol'!BE180</f>
        <v>0</v>
      </c>
    </row>
    <row r="21" spans="1:9" s="137" customFormat="1">
      <c r="A21" s="332" t="str">
        <f>'SO 02 35-2019 Pol'!B181</f>
        <v>63</v>
      </c>
      <c r="B21" s="70" t="str">
        <f>'SO 02 35-2019 Pol'!C181</f>
        <v>Podlahy a podlahové konstrukce</v>
      </c>
      <c r="D21" s="230"/>
      <c r="E21" s="333">
        <f>'SO 02 35-2019 Pol'!BA185</f>
        <v>0</v>
      </c>
      <c r="F21" s="334">
        <f>'SO 02 35-2019 Pol'!BB185</f>
        <v>0</v>
      </c>
      <c r="G21" s="334">
        <f>'SO 02 35-2019 Pol'!BC185</f>
        <v>0</v>
      </c>
      <c r="H21" s="334">
        <f>'SO 02 35-2019 Pol'!BD185</f>
        <v>0</v>
      </c>
      <c r="I21" s="335">
        <f>'SO 02 35-2019 Pol'!BE185</f>
        <v>0</v>
      </c>
    </row>
    <row r="22" spans="1:9" s="137" customFormat="1">
      <c r="A22" s="332" t="str">
        <f>'SO 02 35-2019 Pol'!B186</f>
        <v>89</v>
      </c>
      <c r="B22" s="70" t="str">
        <f>'SO 02 35-2019 Pol'!C186</f>
        <v>Ostatní konstrukce na trubním vedení</v>
      </c>
      <c r="D22" s="230"/>
      <c r="E22" s="333">
        <f>'SO 02 35-2019 Pol'!BA189</f>
        <v>0</v>
      </c>
      <c r="F22" s="334">
        <f>'SO 02 35-2019 Pol'!BB189</f>
        <v>0</v>
      </c>
      <c r="G22" s="334">
        <f>'SO 02 35-2019 Pol'!BC189</f>
        <v>0</v>
      </c>
      <c r="H22" s="334">
        <f>'SO 02 35-2019 Pol'!BD189</f>
        <v>0</v>
      </c>
      <c r="I22" s="335">
        <f>'SO 02 35-2019 Pol'!BE189</f>
        <v>0</v>
      </c>
    </row>
    <row r="23" spans="1:9" s="137" customFormat="1">
      <c r="A23" s="332" t="str">
        <f>'SO 02 35-2019 Pol'!B190</f>
        <v>91</v>
      </c>
      <c r="B23" s="70" t="str">
        <f>'SO 02 35-2019 Pol'!C190</f>
        <v>Doplňující práce na komunikaci</v>
      </c>
      <c r="D23" s="230"/>
      <c r="E23" s="333">
        <f>'SO 02 35-2019 Pol'!BA203</f>
        <v>0</v>
      </c>
      <c r="F23" s="334">
        <f>'SO 02 35-2019 Pol'!BB203</f>
        <v>0</v>
      </c>
      <c r="G23" s="334">
        <f>'SO 02 35-2019 Pol'!BC203</f>
        <v>0</v>
      </c>
      <c r="H23" s="334">
        <f>'SO 02 35-2019 Pol'!BD203</f>
        <v>0</v>
      </c>
      <c r="I23" s="335">
        <f>'SO 02 35-2019 Pol'!BE203</f>
        <v>0</v>
      </c>
    </row>
    <row r="24" spans="1:9" s="137" customFormat="1">
      <c r="A24" s="332" t="str">
        <f>'SO 02 35-2019 Pol'!B204</f>
        <v>94</v>
      </c>
      <c r="B24" s="70" t="str">
        <f>'SO 02 35-2019 Pol'!C204</f>
        <v>Lešení a stavební výtahy</v>
      </c>
      <c r="D24" s="230"/>
      <c r="E24" s="333">
        <f>'SO 02 35-2019 Pol'!BA207</f>
        <v>0</v>
      </c>
      <c r="F24" s="334">
        <f>'SO 02 35-2019 Pol'!BB207</f>
        <v>0</v>
      </c>
      <c r="G24" s="334">
        <f>'SO 02 35-2019 Pol'!BC207</f>
        <v>0</v>
      </c>
      <c r="H24" s="334">
        <f>'SO 02 35-2019 Pol'!BD207</f>
        <v>0</v>
      </c>
      <c r="I24" s="335">
        <f>'SO 02 35-2019 Pol'!BE207</f>
        <v>0</v>
      </c>
    </row>
    <row r="25" spans="1:9" s="137" customFormat="1">
      <c r="A25" s="332" t="str">
        <f>'SO 02 35-2019 Pol'!B208</f>
        <v>95</v>
      </c>
      <c r="B25" s="70" t="str">
        <f>'SO 02 35-2019 Pol'!C208</f>
        <v>Dokončovací konstrukce na pozemních stavbách</v>
      </c>
      <c r="D25" s="230"/>
      <c r="E25" s="333">
        <f>'SO 02 35-2019 Pol'!BA210</f>
        <v>0</v>
      </c>
      <c r="F25" s="334">
        <f>'SO 02 35-2019 Pol'!BB210</f>
        <v>0</v>
      </c>
      <c r="G25" s="334">
        <f>'SO 02 35-2019 Pol'!BC210</f>
        <v>0</v>
      </c>
      <c r="H25" s="334">
        <f>'SO 02 35-2019 Pol'!BD210</f>
        <v>0</v>
      </c>
      <c r="I25" s="335">
        <f>'SO 02 35-2019 Pol'!BE210</f>
        <v>0</v>
      </c>
    </row>
    <row r="26" spans="1:9" s="137" customFormat="1">
      <c r="A26" s="332" t="str">
        <f>'SO 02 35-2019 Pol'!B211</f>
        <v>96</v>
      </c>
      <c r="B26" s="70" t="str">
        <f>'SO 02 35-2019 Pol'!C211</f>
        <v>Bourání konstrukcí</v>
      </c>
      <c r="D26" s="230"/>
      <c r="E26" s="333">
        <f>'SO 02 35-2019 Pol'!BA213</f>
        <v>0</v>
      </c>
      <c r="F26" s="334">
        <f>'SO 02 35-2019 Pol'!BB213</f>
        <v>0</v>
      </c>
      <c r="G26" s="334">
        <f>'SO 02 35-2019 Pol'!BC213</f>
        <v>0</v>
      </c>
      <c r="H26" s="334">
        <f>'SO 02 35-2019 Pol'!BD213</f>
        <v>0</v>
      </c>
      <c r="I26" s="335">
        <f>'SO 02 35-2019 Pol'!BE213</f>
        <v>0</v>
      </c>
    </row>
    <row r="27" spans="1:9" s="137" customFormat="1">
      <c r="A27" s="332" t="str">
        <f>'SO 02 35-2019 Pol'!B214</f>
        <v>97</v>
      </c>
      <c r="B27" s="70" t="str">
        <f>'SO 02 35-2019 Pol'!C214</f>
        <v>Prorážení otvorů</v>
      </c>
      <c r="D27" s="230"/>
      <c r="E27" s="333">
        <f>'SO 02 35-2019 Pol'!BA217</f>
        <v>0</v>
      </c>
      <c r="F27" s="334">
        <f>'SO 02 35-2019 Pol'!BB217</f>
        <v>0</v>
      </c>
      <c r="G27" s="334">
        <f>'SO 02 35-2019 Pol'!BC217</f>
        <v>0</v>
      </c>
      <c r="H27" s="334">
        <f>'SO 02 35-2019 Pol'!BD217</f>
        <v>0</v>
      </c>
      <c r="I27" s="335">
        <f>'SO 02 35-2019 Pol'!BE217</f>
        <v>0</v>
      </c>
    </row>
    <row r="28" spans="1:9" s="137" customFormat="1">
      <c r="A28" s="332" t="str">
        <f>'SO 02 35-2019 Pol'!B218</f>
        <v>99</v>
      </c>
      <c r="B28" s="70" t="str">
        <f>'SO 02 35-2019 Pol'!C218</f>
        <v>Staveništní přesun hmot</v>
      </c>
      <c r="D28" s="230"/>
      <c r="E28" s="333">
        <f>'SO 02 35-2019 Pol'!BA220</f>
        <v>0</v>
      </c>
      <c r="F28" s="334">
        <f>'SO 02 35-2019 Pol'!BB220</f>
        <v>0</v>
      </c>
      <c r="G28" s="334">
        <f>'SO 02 35-2019 Pol'!BC220</f>
        <v>0</v>
      </c>
      <c r="H28" s="334">
        <f>'SO 02 35-2019 Pol'!BD220</f>
        <v>0</v>
      </c>
      <c r="I28" s="335">
        <f>'SO 02 35-2019 Pol'!BE220</f>
        <v>0</v>
      </c>
    </row>
    <row r="29" spans="1:9" s="137" customFormat="1">
      <c r="A29" s="332" t="str">
        <f>'SO 02 35-2019 Pol'!B221</f>
        <v>792</v>
      </c>
      <c r="B29" s="70" t="str">
        <f>'SO 02 35-2019 Pol'!C221</f>
        <v>Mobiliář</v>
      </c>
      <c r="D29" s="230"/>
      <c r="E29" s="333">
        <f>'SO 02 35-2019 Pol'!BA223</f>
        <v>0</v>
      </c>
      <c r="F29" s="334">
        <f>'SO 02 35-2019 Pol'!BB223</f>
        <v>0</v>
      </c>
      <c r="G29" s="334">
        <f>'SO 02 35-2019 Pol'!BC223</f>
        <v>0</v>
      </c>
      <c r="H29" s="334">
        <f>'SO 02 35-2019 Pol'!BD223</f>
        <v>0</v>
      </c>
      <c r="I29" s="335">
        <f>'SO 02 35-2019 Pol'!BE223</f>
        <v>0</v>
      </c>
    </row>
    <row r="30" spans="1:9" s="137" customFormat="1">
      <c r="A30" s="332" t="str">
        <f>'SO 02 35-2019 Pol'!B224</f>
        <v>M21</v>
      </c>
      <c r="B30" s="70" t="str">
        <f>'SO 02 35-2019 Pol'!C224</f>
        <v>Elektromontáže</v>
      </c>
      <c r="D30" s="230"/>
      <c r="E30" s="333">
        <f>'SO 02 35-2019 Pol'!BA227</f>
        <v>0</v>
      </c>
      <c r="F30" s="334">
        <f>'SO 02 35-2019 Pol'!BB227</f>
        <v>0</v>
      </c>
      <c r="G30" s="334">
        <f>'SO 02 35-2019 Pol'!BC227</f>
        <v>0</v>
      </c>
      <c r="H30" s="334">
        <f>'SO 02 35-2019 Pol'!BD227</f>
        <v>0</v>
      </c>
      <c r="I30" s="335">
        <f>'SO 02 35-2019 Pol'!BE227</f>
        <v>0</v>
      </c>
    </row>
    <row r="31" spans="1:9" s="137" customFormat="1" ht="13.5" thickBot="1">
      <c r="A31" s="332" t="str">
        <f>'SO 02 35-2019 Pol'!B228</f>
        <v>D96</v>
      </c>
      <c r="B31" s="70" t="str">
        <f>'SO 02 35-2019 Pol'!C228</f>
        <v>Přesuny suti a vybouraných hmot</v>
      </c>
      <c r="D31" s="230"/>
      <c r="E31" s="333">
        <f>'SO 02 35-2019 Pol'!BA233</f>
        <v>0</v>
      </c>
      <c r="F31" s="334">
        <f>'SO 02 35-2019 Pol'!BB233</f>
        <v>0</v>
      </c>
      <c r="G31" s="334">
        <f>'SO 02 35-2019 Pol'!BC233</f>
        <v>0</v>
      </c>
      <c r="H31" s="334">
        <f>'SO 02 35-2019 Pol'!BD233</f>
        <v>0</v>
      </c>
      <c r="I31" s="335">
        <f>'SO 02 35-2019 Pol'!BE233</f>
        <v>0</v>
      </c>
    </row>
    <row r="32" spans="1:9" s="14" customFormat="1" ht="13.5" thickBot="1">
      <c r="A32" s="231"/>
      <c r="B32" s="232" t="s">
        <v>79</v>
      </c>
      <c r="C32" s="232"/>
      <c r="D32" s="233"/>
      <c r="E32" s="234">
        <f>SUM(E7:E31)</f>
        <v>0</v>
      </c>
      <c r="F32" s="235">
        <f>SUM(F7:F31)</f>
        <v>0</v>
      </c>
      <c r="G32" s="235">
        <f>SUM(G7:G31)</f>
        <v>0</v>
      </c>
      <c r="H32" s="235">
        <f>SUM(H7:H31)</f>
        <v>0</v>
      </c>
      <c r="I32" s="236">
        <f>SUM(I7:I31)</f>
        <v>0</v>
      </c>
    </row>
    <row r="33" spans="1:57">
      <c r="A33" s="137"/>
      <c r="B33" s="137"/>
      <c r="C33" s="137"/>
      <c r="D33" s="137"/>
      <c r="E33" s="137"/>
      <c r="F33" s="137"/>
      <c r="G33" s="137"/>
      <c r="H33" s="137"/>
      <c r="I33" s="137"/>
    </row>
    <row r="34" spans="1:57" ht="19.5" customHeight="1">
      <c r="A34" s="222" t="s">
        <v>80</v>
      </c>
      <c r="B34" s="222"/>
      <c r="C34" s="222"/>
      <c r="D34" s="222"/>
      <c r="E34" s="222"/>
      <c r="F34" s="222"/>
      <c r="G34" s="237"/>
      <c r="H34" s="222"/>
      <c r="I34" s="222"/>
      <c r="BA34" s="143"/>
      <c r="BB34" s="143"/>
      <c r="BC34" s="143"/>
      <c r="BD34" s="143"/>
      <c r="BE34" s="143"/>
    </row>
    <row r="35" spans="1:57" ht="13.5" thickBot="1"/>
    <row r="36" spans="1:57">
      <c r="A36" s="175" t="s">
        <v>81</v>
      </c>
      <c r="B36" s="176"/>
      <c r="C36" s="176"/>
      <c r="D36" s="238"/>
      <c r="E36" s="239" t="s">
        <v>82</v>
      </c>
      <c r="F36" s="240" t="s">
        <v>12</v>
      </c>
      <c r="G36" s="241" t="s">
        <v>83</v>
      </c>
      <c r="H36" s="242"/>
      <c r="I36" s="243" t="s">
        <v>82</v>
      </c>
    </row>
    <row r="37" spans="1:57">
      <c r="A37" s="167" t="s">
        <v>158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7">
      <c r="A38" s="167" t="s">
        <v>159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7">
      <c r="A39" s="167" t="s">
        <v>160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0</v>
      </c>
    </row>
    <row r="40" spans="1:57">
      <c r="A40" s="167" t="s">
        <v>161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0</v>
      </c>
    </row>
    <row r="41" spans="1:57">
      <c r="A41" s="167" t="s">
        <v>162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1</v>
      </c>
    </row>
    <row r="42" spans="1:57">
      <c r="A42" s="167" t="s">
        <v>163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1</v>
      </c>
    </row>
    <row r="43" spans="1:57">
      <c r="A43" s="167" t="s">
        <v>164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2</v>
      </c>
    </row>
    <row r="44" spans="1:57">
      <c r="A44" s="167" t="s">
        <v>165</v>
      </c>
      <c r="B44" s="158"/>
      <c r="C44" s="158"/>
      <c r="D44" s="244"/>
      <c r="E44" s="245"/>
      <c r="F44" s="246"/>
      <c r="G44" s="247">
        <v>0</v>
      </c>
      <c r="H44" s="248"/>
      <c r="I44" s="249">
        <f>E44+F44*G44/100</f>
        <v>0</v>
      </c>
      <c r="BA44" s="1">
        <v>2</v>
      </c>
    </row>
    <row r="45" spans="1:57" ht="13.5" thickBot="1">
      <c r="A45" s="250"/>
      <c r="B45" s="251" t="s">
        <v>84</v>
      </c>
      <c r="C45" s="252"/>
      <c r="D45" s="253"/>
      <c r="E45" s="254"/>
      <c r="F45" s="255"/>
      <c r="G45" s="255"/>
      <c r="H45" s="256">
        <f>SUM(I37:I44)</f>
        <v>0</v>
      </c>
      <c r="I45" s="257"/>
    </row>
    <row r="47" spans="1:57">
      <c r="B47" s="14"/>
      <c r="F47" s="258"/>
      <c r="G47" s="259"/>
      <c r="H47" s="259"/>
      <c r="I47" s="54"/>
    </row>
    <row r="48" spans="1:57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  <row r="96" spans="6:9">
      <c r="F96" s="258"/>
      <c r="G96" s="259"/>
      <c r="H96" s="259"/>
      <c r="I96" s="54"/>
    </row>
  </sheetData>
  <mergeCells count="4">
    <mergeCell ref="A1:B1"/>
    <mergeCell ref="A2:B2"/>
    <mergeCell ref="G2:I2"/>
    <mergeCell ref="H45:I4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37</vt:i4>
      </vt:variant>
    </vt:vector>
  </HeadingPairs>
  <TitlesOfParts>
    <vt:vector size="47" baseType="lpstr">
      <vt:lpstr>Stavba</vt:lpstr>
      <vt:lpstr>SO 00 35-2019 KL</vt:lpstr>
      <vt:lpstr>SO 00 35-2019 Rek</vt:lpstr>
      <vt:lpstr>SO 00 35-2019 Pol</vt:lpstr>
      <vt:lpstr>SO 01 35-2019 KL</vt:lpstr>
      <vt:lpstr>SO 01 35-2019 Rek</vt:lpstr>
      <vt:lpstr>SO 01 35-2019 Pol</vt:lpstr>
      <vt:lpstr>SO 02 35-2019 KL</vt:lpstr>
      <vt:lpstr>SO 02 35-2019 Rek</vt:lpstr>
      <vt:lpstr>SO 02 35-2019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35-2019 Pol'!Názvy_tisku</vt:lpstr>
      <vt:lpstr>'SO 00 35-2019 Rek'!Názvy_tisku</vt:lpstr>
      <vt:lpstr>'SO 01 35-2019 Pol'!Názvy_tisku</vt:lpstr>
      <vt:lpstr>'SO 01 35-2019 Rek'!Názvy_tisku</vt:lpstr>
      <vt:lpstr>'SO 02 35-2019 Pol'!Názvy_tisku</vt:lpstr>
      <vt:lpstr>'SO 02 35-2019 Rek'!Názvy_tisku</vt:lpstr>
      <vt:lpstr>Stavba!Objednatel</vt:lpstr>
      <vt:lpstr>Stavba!Objekt</vt:lpstr>
      <vt:lpstr>'SO 00 35-2019 KL'!Oblast_tisku</vt:lpstr>
      <vt:lpstr>'SO 00 35-2019 Pol'!Oblast_tisku</vt:lpstr>
      <vt:lpstr>'SO 00 35-2019 Rek'!Oblast_tisku</vt:lpstr>
      <vt:lpstr>'SO 01 35-2019 KL'!Oblast_tisku</vt:lpstr>
      <vt:lpstr>'SO 01 35-2019 Pol'!Oblast_tisku</vt:lpstr>
      <vt:lpstr>'SO 01 35-2019 Rek'!Oblast_tisku</vt:lpstr>
      <vt:lpstr>'SO 02 35-2019 KL'!Oblast_tisku</vt:lpstr>
      <vt:lpstr>'SO 02 35-2019 Pol'!Oblast_tisku</vt:lpstr>
      <vt:lpstr>'SO 02 35-2019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Ina</cp:lastModifiedBy>
  <dcterms:created xsi:type="dcterms:W3CDTF">2021-07-16T08:56:31Z</dcterms:created>
  <dcterms:modified xsi:type="dcterms:W3CDTF">2021-07-16T08:56:57Z</dcterms:modified>
</cp:coreProperties>
</file>