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WORK\PROJEKTY\Projekty 2020\20-374 - Cyklo opatřeníLindovka, Kroměříž\"/>
    </mc:Choice>
  </mc:AlternateContent>
  <xr:revisionPtr revIDLastSave="0" documentId="13_ncr:1_{67913C74-26DE-46DE-94C9-9C8882C21791}" xr6:coauthVersionLast="46" xr6:coauthVersionMax="46" xr10:uidLastSave="{00000000-0000-0000-0000-000000000000}"/>
  <bookViews>
    <workbookView xWindow="-120" yWindow="-120" windowWidth="25440" windowHeight="15390" xr2:uid="{EEAD3BF7-D656-4282-A00F-8830AAE551BA}"/>
  </bookViews>
  <sheets>
    <sheet name="Stavba" sheetId="1" r:id="rId1"/>
    <sheet name="101 20-374-101 " sheetId="2" r:id="rId2"/>
  </sheets>
  <externalReferences>
    <externalReference r:id="rId3"/>
  </externalReferences>
  <definedNames>
    <definedName name="AAA">'101 20-374-101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>'101 20-374-101 '!#REF!</definedName>
    <definedName name="dpsc" localSheetId="0">Stavba!$C$9</definedName>
    <definedName name="dpsc">#REF!</definedName>
    <definedName name="HSV">#REF!</definedName>
    <definedName name="HSV_">'101 20-374-101 '!#REF!</definedName>
    <definedName name="HSV0">'101 20-374-101 '!#REF!</definedName>
    <definedName name="HZS">#REF!</definedName>
    <definedName name="HZS0">'101 20-374-101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>'101 20-374-101 '!#REF!</definedName>
    <definedName name="Montaz0">'101 20-374-101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'101 20-374-101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'101 20-374-101 '!$A$1:$K$82</definedName>
    <definedName name="_xlnm.Print_Area" localSheetId="0">Stavba!$A$1:$I$41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>'101 20-374-101 '!#REF!</definedName>
    <definedName name="PSV0">'101 20-374-101 '!#REF!</definedName>
    <definedName name="SazbaDPH1">Stavba!$D$19</definedName>
    <definedName name="SazbaDPH2">Stavba!$D$21</definedName>
    <definedName name="SloupecCC">'101 20-374-101 '!$G$6</definedName>
    <definedName name="SloupecCDH">'101 20-374-101 '!$K$6</definedName>
    <definedName name="SloupecCisloPol">'101 20-374-101 '!$B$6</definedName>
    <definedName name="SloupecCH">'101 20-374-101 '!$I$6</definedName>
    <definedName name="SloupecJC">'101 20-374-101 '!$F$6</definedName>
    <definedName name="SloupecJDH">'101 20-374-101 '!$J$6</definedName>
    <definedName name="SloupecJDM">'101 20-374-101 '!$J$6</definedName>
    <definedName name="SloupecJH">'101 20-374-101 '!$H$6</definedName>
    <definedName name="SloupecMJ">'101 20-374-101 '!$D$6</definedName>
    <definedName name="SloupecMnozstvi">'101 20-374-101 '!$E$6</definedName>
    <definedName name="SloupecNazPol">'101 20-374-101 '!$C$6</definedName>
    <definedName name="SloupecPC">'101 20-374-101 '!$A$6</definedName>
    <definedName name="solver_lin" localSheetId="1" hidden="1">0</definedName>
    <definedName name="solver_num" localSheetId="1" hidden="1">0</definedName>
    <definedName name="solver_opt" localSheetId="1" hidden="1">'101 20-374-101 '!#REF!</definedName>
    <definedName name="solver_typ" localSheetId="1" hidden="1">1</definedName>
    <definedName name="solver_val" localSheetId="1" hidden="1">0</definedName>
    <definedName name="StavbaCelkem" localSheetId="0">Stavba!$F$31</definedName>
    <definedName name="StavbaCelkem">#REF!</definedName>
    <definedName name="Typ">'101 20-374-101 '!#REF!</definedName>
    <definedName name="VRN">'101 20-374-101 '!$G$82</definedName>
    <definedName name="VRNKc">#REF!</definedName>
    <definedName name="VRNNazev">'101 20-374-101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2" i="2" l="1"/>
  <c r="BD68" i="2"/>
  <c r="K67" i="2"/>
  <c r="I67" i="2"/>
  <c r="G67" i="2"/>
  <c r="BD66" i="2"/>
  <c r="K65" i="2"/>
  <c r="I65" i="2"/>
  <c r="G65" i="2"/>
  <c r="K64" i="2"/>
  <c r="I64" i="2"/>
  <c r="G64" i="2"/>
  <c r="K60" i="2"/>
  <c r="I60" i="2"/>
  <c r="G60" i="2"/>
  <c r="K57" i="2"/>
  <c r="I57" i="2"/>
  <c r="I58" i="2" s="1"/>
  <c r="Y58" i="2" s="1"/>
  <c r="G57" i="2"/>
  <c r="G58" i="2" s="1"/>
  <c r="Z58" i="2" s="1"/>
  <c r="K54" i="2"/>
  <c r="I54" i="2"/>
  <c r="G54" i="2"/>
  <c r="K53" i="2"/>
  <c r="I53" i="2"/>
  <c r="G53" i="2"/>
  <c r="K52" i="2"/>
  <c r="I52" i="2"/>
  <c r="G52" i="2"/>
  <c r="K49" i="2"/>
  <c r="I49" i="2"/>
  <c r="G49" i="2"/>
  <c r="K48" i="2"/>
  <c r="I48" i="2"/>
  <c r="G48" i="2"/>
  <c r="K47" i="2"/>
  <c r="I47" i="2"/>
  <c r="G47" i="2"/>
  <c r="K46" i="2"/>
  <c r="I46" i="2"/>
  <c r="G46" i="2"/>
  <c r="BD45" i="2"/>
  <c r="BD44" i="2"/>
  <c r="K43" i="2"/>
  <c r="I43" i="2"/>
  <c r="G43" i="2"/>
  <c r="K41" i="2"/>
  <c r="I41" i="2"/>
  <c r="G41" i="2"/>
  <c r="K39" i="2"/>
  <c r="I39" i="2"/>
  <c r="G39" i="2"/>
  <c r="BD38" i="2"/>
  <c r="BD37" i="2"/>
  <c r="K36" i="2"/>
  <c r="I36" i="2"/>
  <c r="G36" i="2"/>
  <c r="BD35" i="2"/>
  <c r="BD34" i="2"/>
  <c r="BD33" i="2"/>
  <c r="BD32" i="2"/>
  <c r="K31" i="2"/>
  <c r="I31" i="2"/>
  <c r="G31" i="2"/>
  <c r="BD30" i="2"/>
  <c r="BD29" i="2"/>
  <c r="K28" i="2"/>
  <c r="I28" i="2"/>
  <c r="G28" i="2"/>
  <c r="BD27" i="2"/>
  <c r="BD26" i="2"/>
  <c r="K25" i="2"/>
  <c r="I25" i="2"/>
  <c r="G25" i="2"/>
  <c r="BD24" i="2"/>
  <c r="BD23" i="2"/>
  <c r="BD22" i="2"/>
  <c r="BD21" i="2"/>
  <c r="K20" i="2"/>
  <c r="I20" i="2"/>
  <c r="G20" i="2"/>
  <c r="BD19" i="2"/>
  <c r="BD18" i="2"/>
  <c r="BD17" i="2"/>
  <c r="BD16" i="2"/>
  <c r="K15" i="2"/>
  <c r="I15" i="2"/>
  <c r="G15" i="2"/>
  <c r="BD14" i="2"/>
  <c r="BD13" i="2"/>
  <c r="K12" i="2"/>
  <c r="I12" i="2"/>
  <c r="G12" i="2"/>
  <c r="K11" i="2"/>
  <c r="I11" i="2"/>
  <c r="G11" i="2"/>
  <c r="K10" i="2"/>
  <c r="I10" i="2"/>
  <c r="G10" i="2"/>
  <c r="BD9" i="2"/>
  <c r="K8" i="2"/>
  <c r="I8" i="2"/>
  <c r="G8" i="2"/>
  <c r="G31" i="1"/>
  <c r="H19" i="1" s="1"/>
  <c r="H29" i="1"/>
  <c r="G29" i="1"/>
  <c r="D22" i="1"/>
  <c r="D20" i="1"/>
  <c r="G69" i="2" l="1"/>
  <c r="Z69" i="2" s="1"/>
  <c r="K69" i="2"/>
  <c r="X69" i="2" s="1"/>
  <c r="I69" i="2"/>
  <c r="Y69" i="2" s="1"/>
  <c r="K62" i="2"/>
  <c r="X62" i="2" s="1"/>
  <c r="G62" i="2"/>
  <c r="Z62" i="2" s="1"/>
  <c r="I62" i="2"/>
  <c r="Y62" i="2" s="1"/>
  <c r="K58" i="2"/>
  <c r="X58" i="2" s="1"/>
  <c r="G55" i="2"/>
  <c r="Z55" i="2" s="1"/>
  <c r="I55" i="2"/>
  <c r="Y55" i="2" s="1"/>
  <c r="K55" i="2"/>
  <c r="X55" i="2" s="1"/>
  <c r="I50" i="2"/>
  <c r="Y50" i="2" s="1"/>
  <c r="K50" i="2"/>
  <c r="X50" i="2" s="1"/>
  <c r="G50" i="2"/>
  <c r="Z50" i="2" s="1"/>
  <c r="H20" i="1"/>
  <c r="I70" i="2" l="1"/>
  <c r="G70" i="2"/>
  <c r="H30" i="1" s="1"/>
  <c r="K70" i="2"/>
  <c r="I30" i="1" l="1"/>
  <c r="H31" i="1"/>
  <c r="H21" i="1" s="1"/>
  <c r="H22" i="1" l="1"/>
  <c r="H23" i="1" s="1"/>
  <c r="F30" i="1"/>
  <c r="F31" i="1" s="1"/>
  <c r="I31" i="1"/>
</calcChain>
</file>

<file path=xl/sharedStrings.xml><?xml version="1.0" encoding="utf-8"?>
<sst xmlns="http://schemas.openxmlformats.org/spreadsheetml/2006/main" count="230" uniqueCount="140">
  <si>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</si>
  <si>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</si>
  <si>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</si>
  <si>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</si>
  <si>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</si>
  <si>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</si>
  <si>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</si>
  <si>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</si>
  <si>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</si>
  <si>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</si>
  <si>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</si>
  <si>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</si>
  <si>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</si>
  <si>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</si>
  <si>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</si>
  <si>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</si>
  <si>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</si>
  <si>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Za zhotovitele</t>
  </si>
  <si>
    <t>Za objednatele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</si>
  <si>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</si>
  <si>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</si>
  <si>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</si>
  <si>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</si>
  <si>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</si>
  <si>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</si>
  <si>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</si>
  <si>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</si>
  <si>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</si>
  <si>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</si>
  <si>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</si>
  <si>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</si>
  <si>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</si>
  <si>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m2</t>
  </si>
  <si>
    <t>y</t>
  </si>
  <si>
    <t>z</t>
  </si>
  <si>
    <t>Celkem za objekt</t>
  </si>
  <si>
    <t>Vedlejší rozpočtové náklady</t>
  </si>
  <si>
    <t>Celkem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</si>
  <si>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</si>
  <si>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</si>
  <si>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</si>
  <si>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</si>
  <si>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</si>
  <si>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</si>
  <si>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</si>
  <si>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5</t>
  </si>
  <si>
    <t>Komunikace</t>
  </si>
  <si>
    <t>579511111R00</t>
  </si>
  <si>
    <t>Bezpečnostní,protismykový nátěr povrchu komunikací červený</t>
  </si>
  <si>
    <t>v křivovatkách, významných sjezdech a na začátku a konci vyhrazeného pruhu:5+5+35,7+13,2+15,6+20,8+46,7+43,3</t>
  </si>
  <si>
    <t>914001122R00</t>
  </si>
  <si>
    <t>Osaz.2 sloupků dopr.značky vč. bet.zákl.+Al patka</t>
  </si>
  <si>
    <t>kus</t>
  </si>
  <si>
    <t>914002813R00</t>
  </si>
  <si>
    <t>Osazení velkorozměrových značek, tabule 150x100 cm</t>
  </si>
  <si>
    <t>915711112VX</t>
  </si>
  <si>
    <t>Odstranění vodorovného DZ broušením š. 12,5 cm - barva žlutá</t>
  </si>
  <si>
    <t>m</t>
  </si>
  <si>
    <t>V12c:8</t>
  </si>
  <si>
    <t>V12d:12,5+5</t>
  </si>
  <si>
    <t>915712121R00</t>
  </si>
  <si>
    <t>Vodor.značení dělicích čar 25 cm plastem,nehlučné</t>
  </si>
  <si>
    <t>V1a (0,25):20,5+5,5</t>
  </si>
  <si>
    <t>V2b (3/1,5/0,25):315,5+142+131</t>
  </si>
  <si>
    <t>V2b (1,5/1,5/0,25):1,5*(13+12+7+5+4+9)</t>
  </si>
  <si>
    <t>V4 (0,5/0,5/0,25):0,5*(35+41)</t>
  </si>
  <si>
    <t>915719211R00</t>
  </si>
  <si>
    <t>Příplatek za reflex. úpravu dělících čar 25 cm</t>
  </si>
  <si>
    <t>915721121R00</t>
  </si>
  <si>
    <t>Vodorovné značení plastem,nehluč stopčar, zeber, symbolů, šipek a nápisů</t>
  </si>
  <si>
    <t>V14 - symbol Cyklista:0,25*(29+39)</t>
  </si>
  <si>
    <t>V15 - symbol Dej přednost v jízdě:0,25</t>
  </si>
  <si>
    <t>915729111R00</t>
  </si>
  <si>
    <t>Příplatek za reflexní stopčar, zeber, symbolů, šipek a nápisů</t>
  </si>
  <si>
    <t>915791111R00</t>
  </si>
  <si>
    <t>Předznačení pro značení dělicí čáry,vodicí proužky</t>
  </si>
  <si>
    <t>V2b (3/1,5/0,25):437+213+196</t>
  </si>
  <si>
    <t>V2b (1,5/1,5/0,25):25,5+10,5+17+23,5+37,5+34,5</t>
  </si>
  <si>
    <t>V4 (0,5/0,5/0,25):40,5+34,5</t>
  </si>
  <si>
    <t>915791112R00</t>
  </si>
  <si>
    <t>Předznačení pro značení stopčar, zeber, symbolů, šipek a nápisů</t>
  </si>
  <si>
    <t>966006132R00</t>
  </si>
  <si>
    <t>Odstranění doprav.značek se sloupky, s bet.patkami</t>
  </si>
  <si>
    <t>odstranění sloupků a betonových patek</t>
  </si>
  <si>
    <t>966006211R00</t>
  </si>
  <si>
    <t>Odstranění doprav. značky ze sloupů nebo konzolí</t>
  </si>
  <si>
    <t>demontáž značek</t>
  </si>
  <si>
    <t>40445052.A</t>
  </si>
  <si>
    <t>Značka dopr inf IP14a-25b, 1000/1500 fól1, EG7letá</t>
  </si>
  <si>
    <t>IP20a + C12a:9</t>
  </si>
  <si>
    <t>IP20b + C12a:1</t>
  </si>
  <si>
    <t>404459505</t>
  </si>
  <si>
    <t>Sloupek Fe pr.60 pozinkovaný, l= 4000 mm</t>
  </si>
  <si>
    <t>40450205</t>
  </si>
  <si>
    <t>Dopravní příslušenství, plast.víčko na sloupek 60</t>
  </si>
  <si>
    <t>40450207</t>
  </si>
  <si>
    <t>Dopravní příslušenství, upínací svorka US 60</t>
  </si>
  <si>
    <t>40450230</t>
  </si>
  <si>
    <t>Dopravní příslušenství, patka hliníková HP 60</t>
  </si>
  <si>
    <t>91</t>
  </si>
  <si>
    <t>Doplňující práce na komunikaci</t>
  </si>
  <si>
    <t>91-R.01</t>
  </si>
  <si>
    <t>Návrh DZ vč. vyřízení povolení</t>
  </si>
  <si>
    <t>kpl</t>
  </si>
  <si>
    <t>91-R.02</t>
  </si>
  <si>
    <t>Montáž a demontáž dočasného DZ vč. dopravy</t>
  </si>
  <si>
    <t>91-R.03</t>
  </si>
  <si>
    <t>Pronájem dočasného DZ</t>
  </si>
  <si>
    <t>den</t>
  </si>
  <si>
    <t>99</t>
  </si>
  <si>
    <t>Staveništní přesun hmot</t>
  </si>
  <si>
    <t>998225111R00</t>
  </si>
  <si>
    <t xml:space="preserve">Přesun hmot, pozemní komunikace </t>
  </si>
  <si>
    <t>t</t>
  </si>
  <si>
    <t>999</t>
  </si>
  <si>
    <t>Poplatky za skládky</t>
  </si>
  <si>
    <t>979990001R00</t>
  </si>
  <si>
    <t>Poplatek za skládku stavební suti</t>
  </si>
  <si>
    <t>D96</t>
  </si>
  <si>
    <t>Přesuny suti a vybouraných hmot</t>
  </si>
  <si>
    <t>979082213R00</t>
  </si>
  <si>
    <t>Odvoz suti a vybour. hmot na skládku do 1 km</t>
  </si>
  <si>
    <t>979082219R00</t>
  </si>
  <si>
    <t>Příplatek za dopravu suti po suchu za další 1 km</t>
  </si>
  <si>
    <t>0,258*9</t>
  </si>
  <si>
    <t>979087212R00</t>
  </si>
  <si>
    <t>Nakládání suti na dopravní prostředky</t>
  </si>
  <si>
    <t>0,258</t>
  </si>
  <si>
    <t>Ztížené výrobní podmínky</t>
  </si>
  <si>
    <t>101</t>
  </si>
  <si>
    <t>Změna TDZ</t>
  </si>
  <si>
    <t>101 Změna TDZ</t>
  </si>
  <si>
    <t>Město Kroměříž</t>
  </si>
  <si>
    <t>Velké náměstí 115/1</t>
  </si>
  <si>
    <t>00287351</t>
  </si>
  <si>
    <t>20-374 Změna trvalého DZ ul. Na Lindovce, Kroměříž</t>
  </si>
  <si>
    <t>STAVBA</t>
  </si>
  <si>
    <t>767 01 Kroměříž</t>
  </si>
  <si>
    <t>Změna TDZ ul. Na Lindovce, Kroměříž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</si>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</sst>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0"/>
  </numFmts>
  <fonts count="3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8"/>
      <color indexed="9"/>
      <name val="Arial CE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b/>
      <sz val="9"/>
      <name val="Arial CE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8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4" fontId="7" fillId="3" borderId="0" xfId="0" applyNumberFormat="1" applyFont="1" applyFill="1" applyAlignment="1">
      <alignment vertical="center"/>
    </xf>
    <xf numFmtId="0" fontId="2" fillId="0" borderId="0" xfId="0" applyFon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" xfId="0" applyNumberFormat="1" applyFont="1" applyFill="1" applyBorder="1" applyAlignment="1">
      <alignment horizontal="right" vertical="center"/>
    </xf>
    <xf numFmtId="3" fontId="4" fillId="4" borderId="15" xfId="0" applyNumberFormat="1" applyFont="1" applyFill="1" applyBorder="1" applyAlignment="1">
      <alignment horizontal="right" vertical="center"/>
    </xf>
    <xf numFmtId="3" fontId="4" fillId="4" borderId="1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7" xfId="0" applyBorder="1"/>
    <xf numFmtId="0" fontId="6" fillId="0" borderId="0" xfId="1" applyFont="1" applyAlignment="1">
      <alignment horizontal="left"/>
    </xf>
    <xf numFmtId="0" fontId="10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0" fillId="3" borderId="20" xfId="1" applyFill="1" applyBorder="1" applyAlignment="1">
      <alignment horizontal="left"/>
    </xf>
    <xf numFmtId="0" fontId="10" fillId="3" borderId="21" xfId="1" applyFill="1" applyBorder="1" applyAlignment="1">
      <alignment horizontal="center"/>
    </xf>
    <xf numFmtId="0" fontId="13" fillId="3" borderId="21" xfId="1" applyFont="1" applyFill="1" applyBorder="1"/>
    <xf numFmtId="49" fontId="10" fillId="3" borderId="22" xfId="1" applyNumberFormat="1" applyFill="1" applyBorder="1"/>
    <xf numFmtId="0" fontId="10" fillId="3" borderId="21" xfId="1" applyFill="1" applyBorder="1" applyAlignment="1">
      <alignment horizontal="right"/>
    </xf>
    <xf numFmtId="0" fontId="10" fillId="3" borderId="21" xfId="1" applyFill="1" applyBorder="1"/>
    <xf numFmtId="0" fontId="10" fillId="3" borderId="23" xfId="1" applyFill="1" applyBorder="1"/>
    <xf numFmtId="49" fontId="10" fillId="3" borderId="24" xfId="1" applyNumberFormat="1" applyFill="1" applyBorder="1" applyAlignment="1">
      <alignment horizontal="left"/>
    </xf>
    <xf numFmtId="0" fontId="10" fillId="3" borderId="25" xfId="1" applyFill="1" applyBorder="1" applyAlignment="1">
      <alignment horizontal="center"/>
    </xf>
    <xf numFmtId="0" fontId="13" fillId="3" borderId="25" xfId="1" applyFont="1" applyFill="1" applyBorder="1"/>
    <xf numFmtId="49" fontId="10" fillId="3" borderId="26" xfId="1" applyNumberFormat="1" applyFill="1" applyBorder="1"/>
    <xf numFmtId="0" fontId="10" fillId="3" borderId="25" xfId="1" applyFill="1" applyBorder="1" applyAlignment="1">
      <alignment horizontal="right"/>
    </xf>
    <xf numFmtId="0" fontId="10" fillId="3" borderId="25" xfId="1" applyFill="1" applyBorder="1"/>
    <xf numFmtId="0" fontId="10" fillId="3" borderId="27" xfId="1" applyFill="1" applyBorder="1"/>
    <xf numFmtId="0" fontId="3" fillId="0" borderId="0" xfId="1" applyFont="1"/>
    <xf numFmtId="0" fontId="10" fillId="0" borderId="0" xfId="1" applyAlignment="1">
      <alignment horizontal="right"/>
    </xf>
    <xf numFmtId="49" fontId="14" fillId="3" borderId="16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6" xfId="1" applyFont="1" applyFill="1" applyBorder="1" applyAlignment="1">
      <alignment horizontal="center" wrapText="1"/>
    </xf>
    <xf numFmtId="0" fontId="10" fillId="3" borderId="16" xfId="1" applyFill="1" applyBorder="1" applyAlignment="1">
      <alignment wrapText="1" shrinkToFit="1"/>
    </xf>
    <xf numFmtId="0" fontId="10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left"/>
    </xf>
    <xf numFmtId="0" fontId="7" fillId="2" borderId="7" xfId="1" applyFont="1" applyFill="1" applyBorder="1"/>
    <xf numFmtId="0" fontId="10" fillId="2" borderId="7" xfId="1" applyFill="1" applyBorder="1" applyAlignment="1">
      <alignment horizontal="center"/>
    </xf>
    <xf numFmtId="0" fontId="10" fillId="2" borderId="7" xfId="1" applyFill="1" applyBorder="1" applyAlignment="1">
      <alignment horizontal="right"/>
    </xf>
    <xf numFmtId="0" fontId="10" fillId="2" borderId="5" xfId="1" applyFill="1" applyBorder="1"/>
    <xf numFmtId="0" fontId="10" fillId="2" borderId="6" xfId="1" applyFill="1" applyBorder="1"/>
    <xf numFmtId="0" fontId="10" fillId="2" borderId="8" xfId="1" applyFill="1" applyBorder="1"/>
    <xf numFmtId="0" fontId="16" fillId="0" borderId="0" xfId="1" applyFont="1"/>
    <xf numFmtId="0" fontId="17" fillId="0" borderId="17" xfId="1" applyFont="1" applyBorder="1" applyAlignment="1">
      <alignment horizontal="center" vertical="top"/>
    </xf>
    <xf numFmtId="49" fontId="18" fillId="0" borderId="17" xfId="1" applyNumberFormat="1" applyFont="1" applyBorder="1" applyAlignment="1">
      <alignment horizontal="left" vertical="top" shrinkToFit="1"/>
    </xf>
    <xf numFmtId="0" fontId="18" fillId="0" borderId="17" xfId="1" applyFont="1" applyBorder="1" applyAlignment="1">
      <alignment vertical="top" wrapText="1"/>
    </xf>
    <xf numFmtId="49" fontId="19" fillId="0" borderId="17" xfId="1" applyNumberFormat="1" applyFont="1" applyBorder="1" applyAlignment="1">
      <alignment horizontal="center" shrinkToFit="1"/>
    </xf>
    <xf numFmtId="4" fontId="18" fillId="0" borderId="17" xfId="1" applyNumberFormat="1" applyFont="1" applyBorder="1" applyAlignment="1">
      <alignment horizontal="right" shrinkToFit="1"/>
    </xf>
    <xf numFmtId="4" fontId="19" fillId="0" borderId="17" xfId="1" applyNumberFormat="1" applyFont="1" applyBorder="1" applyAlignment="1" applyProtection="1">
      <alignment horizontal="right"/>
      <protection locked="0"/>
    </xf>
    <xf numFmtId="4" fontId="19" fillId="0" borderId="17" xfId="1" applyNumberFormat="1" applyFont="1" applyBorder="1"/>
    <xf numFmtId="165" fontId="17" fillId="0" borderId="17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3" fillId="0" borderId="18" xfId="1" applyFont="1" applyBorder="1" applyAlignment="1">
      <alignment horizontal="center"/>
    </xf>
    <xf numFmtId="49" fontId="3" fillId="0" borderId="18" xfId="1" applyNumberFormat="1" applyFont="1" applyBorder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4" fontId="10" fillId="0" borderId="5" xfId="1" applyNumberFormat="1" applyBorder="1"/>
    <xf numFmtId="0" fontId="23" fillId="0" borderId="0" xfId="1" applyFont="1" applyAlignment="1">
      <alignment wrapText="1"/>
    </xf>
    <xf numFmtId="49" fontId="24" fillId="5" borderId="28" xfId="1" applyNumberFormat="1" applyFont="1" applyFill="1" applyBorder="1" applyAlignment="1">
      <alignment horizontal="left" wrapText="1"/>
    </xf>
    <xf numFmtId="49" fontId="25" fillId="0" borderId="29" xfId="0" applyNumberFormat="1" applyFont="1" applyBorder="1" applyAlignment="1">
      <alignment horizontal="left" wrapText="1"/>
    </xf>
    <xf numFmtId="4" fontId="24" fillId="5" borderId="30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10" fillId="0" borderId="4" xfId="1" applyBorder="1"/>
    <xf numFmtId="0" fontId="26" fillId="0" borderId="0" xfId="1" applyFont="1" applyAlignment="1">
      <alignment wrapText="1"/>
    </xf>
    <xf numFmtId="0" fontId="20" fillId="0" borderId="0" xfId="1" applyFont="1" applyAlignment="1">
      <alignment wrapText="1"/>
    </xf>
    <xf numFmtId="0" fontId="27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10" fillId="3" borderId="2" xfId="1" applyFill="1" applyBorder="1" applyAlignment="1">
      <alignment horizontal="center"/>
    </xf>
    <xf numFmtId="4" fontId="10" fillId="3" borderId="2" xfId="1" applyNumberFormat="1" applyFill="1" applyBorder="1" applyAlignment="1">
      <alignment horizontal="right"/>
    </xf>
    <xf numFmtId="3" fontId="7" fillId="3" borderId="3" xfId="1" applyNumberFormat="1" applyFont="1" applyFill="1" applyBorder="1"/>
    <xf numFmtId="0" fontId="10" fillId="3" borderId="1" xfId="1" applyFill="1" applyBorder="1"/>
    <xf numFmtId="4" fontId="7" fillId="3" borderId="3" xfId="1" applyNumberFormat="1" applyFont="1" applyFill="1" applyBorder="1"/>
    <xf numFmtId="0" fontId="10" fillId="3" borderId="2" xfId="1" applyFill="1" applyBorder="1"/>
    <xf numFmtId="4" fontId="10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8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10" fillId="2" borderId="2" xfId="1" applyFill="1" applyBorder="1" applyAlignment="1">
      <alignment horizontal="center"/>
    </xf>
    <xf numFmtId="4" fontId="10" fillId="2" borderId="2" xfId="1" applyNumberFormat="1" applyFill="1" applyBorder="1" applyAlignment="1">
      <alignment horizontal="right"/>
    </xf>
    <xf numFmtId="3" fontId="7" fillId="2" borderId="3" xfId="1" applyNumberFormat="1" applyFont="1" applyFill="1" applyBorder="1"/>
    <xf numFmtId="0" fontId="10" fillId="2" borderId="2" xfId="1" applyFill="1" applyBorder="1"/>
    <xf numFmtId="4" fontId="7" fillId="2" borderId="3" xfId="1" applyNumberFormat="1" applyFont="1" applyFill="1" applyBorder="1"/>
    <xf numFmtId="3" fontId="10" fillId="0" borderId="0" xfId="1" applyNumberFormat="1"/>
    <xf numFmtId="0" fontId="7" fillId="0" borderId="0" xfId="1" applyFont="1"/>
    <xf numFmtId="49" fontId="14" fillId="6" borderId="6" xfId="1" applyNumberFormat="1" applyFont="1" applyFill="1" applyBorder="1"/>
    <xf numFmtId="0" fontId="14" fillId="6" borderId="7" xfId="1" applyFont="1" applyFill="1" applyBorder="1" applyAlignment="1">
      <alignment horizontal="center"/>
    </xf>
    <xf numFmtId="0" fontId="29" fillId="6" borderId="7" xfId="1" applyFont="1" applyFill="1" applyBorder="1" applyAlignment="1">
      <alignment horizontal="center"/>
    </xf>
    <xf numFmtId="0" fontId="14" fillId="6" borderId="8" xfId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49" fontId="7" fillId="0" borderId="2" xfId="1" applyNumberFormat="1" applyFont="1" applyBorder="1" applyAlignment="1">
      <alignment horizontal="left"/>
    </xf>
    <xf numFmtId="0" fontId="1" fillId="0" borderId="2" xfId="1" applyFont="1" applyBorder="1"/>
    <xf numFmtId="0" fontId="10" fillId="0" borderId="2" xfId="1" applyBorder="1" applyAlignment="1">
      <alignment horizontal="center"/>
    </xf>
    <xf numFmtId="0" fontId="10" fillId="0" borderId="2" xfId="1" applyBorder="1" applyAlignment="1">
      <alignment horizontal="right"/>
    </xf>
    <xf numFmtId="3" fontId="10" fillId="0" borderId="3" xfId="1" applyNumberFormat="1" applyBorder="1"/>
    <xf numFmtId="0" fontId="10" fillId="2" borderId="31" xfId="1" applyFill="1" applyBorder="1" applyAlignment="1">
      <alignment horizontal="center"/>
    </xf>
    <xf numFmtId="49" fontId="13" fillId="2" borderId="32" xfId="1" applyNumberFormat="1" applyFont="1" applyFill="1" applyBorder="1" applyAlignment="1">
      <alignment horizontal="left"/>
    </xf>
    <xf numFmtId="0" fontId="13" fillId="2" borderId="32" xfId="1" applyFont="1" applyFill="1" applyBorder="1"/>
    <xf numFmtId="0" fontId="10" fillId="2" borderId="32" xfId="1" applyFill="1" applyBorder="1" applyAlignment="1">
      <alignment horizontal="center"/>
    </xf>
    <xf numFmtId="4" fontId="10" fillId="2" borderId="32" xfId="1" applyNumberFormat="1" applyFill="1" applyBorder="1" applyAlignment="1">
      <alignment horizontal="right"/>
    </xf>
    <xf numFmtId="3" fontId="7" fillId="2" borderId="19" xfId="1" applyNumberFormat="1" applyFont="1" applyFill="1" applyBorder="1"/>
    <xf numFmtId="0" fontId="30" fillId="0" borderId="0" xfId="1" applyFont="1"/>
    <xf numFmtId="0" fontId="31" fillId="0" borderId="0" xfId="1" applyFont="1"/>
    <xf numFmtId="3" fontId="31" fillId="0" borderId="0" xfId="1" applyNumberFormat="1" applyFont="1" applyAlignment="1">
      <alignment horizontal="right"/>
    </xf>
    <xf numFmtId="4" fontId="31" fillId="0" borderId="0" xfId="1" applyNumberFormat="1" applyFont="1"/>
    <xf numFmtId="0" fontId="7" fillId="0" borderId="4" xfId="1" applyFont="1" applyBorder="1" applyAlignment="1">
      <alignment horizontal="center"/>
    </xf>
    <xf numFmtId="49" fontId="7" fillId="0" borderId="0" xfId="1" applyNumberFormat="1" applyFont="1" applyAlignment="1">
      <alignment horizontal="left"/>
    </xf>
    <xf numFmtId="0" fontId="1" fillId="0" borderId="0" xfId="1" applyFont="1"/>
    <xf numFmtId="0" fontId="10" fillId="0" borderId="0" xfId="1" applyAlignment="1">
      <alignment horizontal="center"/>
    </xf>
  </cellXfs>
  <cellStyles count="2">
    <cellStyle name="Normální" xfId="0" builtinId="0"/>
    <cellStyle name="normální_POL.XLS" xfId="1" xr:uid="{89D92625-2683-4987-A3B3-0FE64E6E83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RTS\BUILDpower\MSOffice\RK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tavba"/>
      <sheetName val="Objekt"/>
      <sheetName val="List1"/>
    </sheetNames>
    <sheetDataSet>
      <sheetData sheetId="0" refreshError="1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91825-DE57-424D-A9FC-010F584F0D20}">
  <sheetPr codeName="List5112"/>
  <dimension ref="B1:N41"/>
  <sheetViews>
    <sheetView showGridLines="0" tabSelected="1" zoomScaleNormal="75" zoomScaleSheetLayoutView="75" workbookViewId="0">
      <selection activeCell="N23" sqref="N23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  <col min="257" max="257" width="0.5703125" customWidth="1"/>
    <col min="258" max="258" width="7.140625" customWidth="1"/>
    <col min="260" max="260" width="19.7109375" customWidth="1"/>
    <col min="261" max="261" width="7" customWidth="1"/>
    <col min="262" max="262" width="16.7109375" customWidth="1"/>
    <col min="263" max="264" width="11" customWidth="1"/>
    <col min="265" max="265" width="12.85546875" customWidth="1"/>
    <col min="266" max="270" width="10.7109375" customWidth="1"/>
    <col min="513" max="513" width="0.5703125" customWidth="1"/>
    <col min="514" max="514" width="7.140625" customWidth="1"/>
    <col min="516" max="516" width="19.7109375" customWidth="1"/>
    <col min="517" max="517" width="7" customWidth="1"/>
    <col min="518" max="518" width="16.7109375" customWidth="1"/>
    <col min="519" max="520" width="11" customWidth="1"/>
    <col min="521" max="521" width="12.85546875" customWidth="1"/>
    <col min="522" max="526" width="10.7109375" customWidth="1"/>
    <col min="769" max="769" width="0.5703125" customWidth="1"/>
    <col min="770" max="770" width="7.140625" customWidth="1"/>
    <col min="772" max="772" width="19.7109375" customWidth="1"/>
    <col min="773" max="773" width="7" customWidth="1"/>
    <col min="774" max="774" width="16.7109375" customWidth="1"/>
    <col min="775" max="776" width="11" customWidth="1"/>
    <col min="777" max="777" width="12.85546875" customWidth="1"/>
    <col min="778" max="782" width="10.7109375" customWidth="1"/>
    <col min="1025" max="1025" width="0.5703125" customWidth="1"/>
    <col min="1026" max="1026" width="7.140625" customWidth="1"/>
    <col min="1028" max="1028" width="19.7109375" customWidth="1"/>
    <col min="1029" max="1029" width="7" customWidth="1"/>
    <col min="1030" max="1030" width="16.7109375" customWidth="1"/>
    <col min="1031" max="1032" width="11" customWidth="1"/>
    <col min="1033" max="1033" width="12.85546875" customWidth="1"/>
    <col min="1034" max="1038" width="10.7109375" customWidth="1"/>
    <col min="1281" max="1281" width="0.5703125" customWidth="1"/>
    <col min="1282" max="1282" width="7.140625" customWidth="1"/>
    <col min="1284" max="1284" width="19.7109375" customWidth="1"/>
    <col min="1285" max="1285" width="7" customWidth="1"/>
    <col min="1286" max="1286" width="16.7109375" customWidth="1"/>
    <col min="1287" max="1288" width="11" customWidth="1"/>
    <col min="1289" max="1289" width="12.85546875" customWidth="1"/>
    <col min="1290" max="1294" width="10.7109375" customWidth="1"/>
    <col min="1537" max="1537" width="0.5703125" customWidth="1"/>
    <col min="1538" max="1538" width="7.140625" customWidth="1"/>
    <col min="1540" max="1540" width="19.7109375" customWidth="1"/>
    <col min="1541" max="1541" width="7" customWidth="1"/>
    <col min="1542" max="1542" width="16.7109375" customWidth="1"/>
    <col min="1543" max="1544" width="11" customWidth="1"/>
    <col min="1545" max="1545" width="12.85546875" customWidth="1"/>
    <col min="1546" max="1550" width="10.7109375" customWidth="1"/>
    <col min="1793" max="1793" width="0.5703125" customWidth="1"/>
    <col min="1794" max="1794" width="7.140625" customWidth="1"/>
    <col min="1796" max="1796" width="19.7109375" customWidth="1"/>
    <col min="1797" max="1797" width="7" customWidth="1"/>
    <col min="1798" max="1798" width="16.7109375" customWidth="1"/>
    <col min="1799" max="1800" width="11" customWidth="1"/>
    <col min="1801" max="1801" width="12.85546875" customWidth="1"/>
    <col min="1802" max="1806" width="10.7109375" customWidth="1"/>
    <col min="2049" max="2049" width="0.5703125" customWidth="1"/>
    <col min="2050" max="2050" width="7.140625" customWidth="1"/>
    <col min="2052" max="2052" width="19.7109375" customWidth="1"/>
    <col min="2053" max="2053" width="7" customWidth="1"/>
    <col min="2054" max="2054" width="16.7109375" customWidth="1"/>
    <col min="2055" max="2056" width="11" customWidth="1"/>
    <col min="2057" max="2057" width="12.85546875" customWidth="1"/>
    <col min="2058" max="2062" width="10.7109375" customWidth="1"/>
    <col min="2305" max="2305" width="0.5703125" customWidth="1"/>
    <col min="2306" max="2306" width="7.140625" customWidth="1"/>
    <col min="2308" max="2308" width="19.7109375" customWidth="1"/>
    <col min="2309" max="2309" width="7" customWidth="1"/>
    <col min="2310" max="2310" width="16.7109375" customWidth="1"/>
    <col min="2311" max="2312" width="11" customWidth="1"/>
    <col min="2313" max="2313" width="12.85546875" customWidth="1"/>
    <col min="2314" max="2318" width="10.7109375" customWidth="1"/>
    <col min="2561" max="2561" width="0.5703125" customWidth="1"/>
    <col min="2562" max="2562" width="7.140625" customWidth="1"/>
    <col min="2564" max="2564" width="19.7109375" customWidth="1"/>
    <col min="2565" max="2565" width="7" customWidth="1"/>
    <col min="2566" max="2566" width="16.7109375" customWidth="1"/>
    <col min="2567" max="2568" width="11" customWidth="1"/>
    <col min="2569" max="2569" width="12.85546875" customWidth="1"/>
    <col min="2570" max="2574" width="10.7109375" customWidth="1"/>
    <col min="2817" max="2817" width="0.5703125" customWidth="1"/>
    <col min="2818" max="2818" width="7.140625" customWidth="1"/>
    <col min="2820" max="2820" width="19.7109375" customWidth="1"/>
    <col min="2821" max="2821" width="7" customWidth="1"/>
    <col min="2822" max="2822" width="16.7109375" customWidth="1"/>
    <col min="2823" max="2824" width="11" customWidth="1"/>
    <col min="2825" max="2825" width="12.85546875" customWidth="1"/>
    <col min="2826" max="2830" width="10.7109375" customWidth="1"/>
    <col min="3073" max="3073" width="0.5703125" customWidth="1"/>
    <col min="3074" max="3074" width="7.140625" customWidth="1"/>
    <col min="3076" max="3076" width="19.7109375" customWidth="1"/>
    <col min="3077" max="3077" width="7" customWidth="1"/>
    <col min="3078" max="3078" width="16.7109375" customWidth="1"/>
    <col min="3079" max="3080" width="11" customWidth="1"/>
    <col min="3081" max="3081" width="12.85546875" customWidth="1"/>
    <col min="3082" max="3086" width="10.7109375" customWidth="1"/>
    <col min="3329" max="3329" width="0.5703125" customWidth="1"/>
    <col min="3330" max="3330" width="7.140625" customWidth="1"/>
    <col min="3332" max="3332" width="19.7109375" customWidth="1"/>
    <col min="3333" max="3333" width="7" customWidth="1"/>
    <col min="3334" max="3334" width="16.7109375" customWidth="1"/>
    <col min="3335" max="3336" width="11" customWidth="1"/>
    <col min="3337" max="3337" width="12.85546875" customWidth="1"/>
    <col min="3338" max="3342" width="10.7109375" customWidth="1"/>
    <col min="3585" max="3585" width="0.5703125" customWidth="1"/>
    <col min="3586" max="3586" width="7.140625" customWidth="1"/>
    <col min="3588" max="3588" width="19.7109375" customWidth="1"/>
    <col min="3589" max="3589" width="7" customWidth="1"/>
    <col min="3590" max="3590" width="16.7109375" customWidth="1"/>
    <col min="3591" max="3592" width="11" customWidth="1"/>
    <col min="3593" max="3593" width="12.85546875" customWidth="1"/>
    <col min="3594" max="3598" width="10.7109375" customWidth="1"/>
    <col min="3841" max="3841" width="0.5703125" customWidth="1"/>
    <col min="3842" max="3842" width="7.140625" customWidth="1"/>
    <col min="3844" max="3844" width="19.7109375" customWidth="1"/>
    <col min="3845" max="3845" width="7" customWidth="1"/>
    <col min="3846" max="3846" width="16.7109375" customWidth="1"/>
    <col min="3847" max="3848" width="11" customWidth="1"/>
    <col min="3849" max="3849" width="12.85546875" customWidth="1"/>
    <col min="3850" max="3854" width="10.7109375" customWidth="1"/>
    <col min="4097" max="4097" width="0.5703125" customWidth="1"/>
    <col min="4098" max="4098" width="7.140625" customWidth="1"/>
    <col min="4100" max="4100" width="19.7109375" customWidth="1"/>
    <col min="4101" max="4101" width="7" customWidth="1"/>
    <col min="4102" max="4102" width="16.7109375" customWidth="1"/>
    <col min="4103" max="4104" width="11" customWidth="1"/>
    <col min="4105" max="4105" width="12.85546875" customWidth="1"/>
    <col min="4106" max="4110" width="10.7109375" customWidth="1"/>
    <col min="4353" max="4353" width="0.5703125" customWidth="1"/>
    <col min="4354" max="4354" width="7.140625" customWidth="1"/>
    <col min="4356" max="4356" width="19.7109375" customWidth="1"/>
    <col min="4357" max="4357" width="7" customWidth="1"/>
    <col min="4358" max="4358" width="16.7109375" customWidth="1"/>
    <col min="4359" max="4360" width="11" customWidth="1"/>
    <col min="4361" max="4361" width="12.85546875" customWidth="1"/>
    <col min="4362" max="4366" width="10.7109375" customWidth="1"/>
    <col min="4609" max="4609" width="0.5703125" customWidth="1"/>
    <col min="4610" max="4610" width="7.140625" customWidth="1"/>
    <col min="4612" max="4612" width="19.7109375" customWidth="1"/>
    <col min="4613" max="4613" width="7" customWidth="1"/>
    <col min="4614" max="4614" width="16.7109375" customWidth="1"/>
    <col min="4615" max="4616" width="11" customWidth="1"/>
    <col min="4617" max="4617" width="12.85546875" customWidth="1"/>
    <col min="4618" max="4622" width="10.7109375" customWidth="1"/>
    <col min="4865" max="4865" width="0.5703125" customWidth="1"/>
    <col min="4866" max="4866" width="7.140625" customWidth="1"/>
    <col min="4868" max="4868" width="19.7109375" customWidth="1"/>
    <col min="4869" max="4869" width="7" customWidth="1"/>
    <col min="4870" max="4870" width="16.7109375" customWidth="1"/>
    <col min="4871" max="4872" width="11" customWidth="1"/>
    <col min="4873" max="4873" width="12.85546875" customWidth="1"/>
    <col min="4874" max="4878" width="10.7109375" customWidth="1"/>
    <col min="5121" max="5121" width="0.5703125" customWidth="1"/>
    <col min="5122" max="5122" width="7.140625" customWidth="1"/>
    <col min="5124" max="5124" width="19.7109375" customWidth="1"/>
    <col min="5125" max="5125" width="7" customWidth="1"/>
    <col min="5126" max="5126" width="16.7109375" customWidth="1"/>
    <col min="5127" max="5128" width="11" customWidth="1"/>
    <col min="5129" max="5129" width="12.85546875" customWidth="1"/>
    <col min="5130" max="5134" width="10.7109375" customWidth="1"/>
    <col min="5377" max="5377" width="0.5703125" customWidth="1"/>
    <col min="5378" max="5378" width="7.140625" customWidth="1"/>
    <col min="5380" max="5380" width="19.7109375" customWidth="1"/>
    <col min="5381" max="5381" width="7" customWidth="1"/>
    <col min="5382" max="5382" width="16.7109375" customWidth="1"/>
    <col min="5383" max="5384" width="11" customWidth="1"/>
    <col min="5385" max="5385" width="12.85546875" customWidth="1"/>
    <col min="5386" max="5390" width="10.7109375" customWidth="1"/>
    <col min="5633" max="5633" width="0.5703125" customWidth="1"/>
    <col min="5634" max="5634" width="7.140625" customWidth="1"/>
    <col min="5636" max="5636" width="19.7109375" customWidth="1"/>
    <col min="5637" max="5637" width="7" customWidth="1"/>
    <col min="5638" max="5638" width="16.7109375" customWidth="1"/>
    <col min="5639" max="5640" width="11" customWidth="1"/>
    <col min="5641" max="5641" width="12.85546875" customWidth="1"/>
    <col min="5642" max="5646" width="10.7109375" customWidth="1"/>
    <col min="5889" max="5889" width="0.5703125" customWidth="1"/>
    <col min="5890" max="5890" width="7.140625" customWidth="1"/>
    <col min="5892" max="5892" width="19.7109375" customWidth="1"/>
    <col min="5893" max="5893" width="7" customWidth="1"/>
    <col min="5894" max="5894" width="16.7109375" customWidth="1"/>
    <col min="5895" max="5896" width="11" customWidth="1"/>
    <col min="5897" max="5897" width="12.85546875" customWidth="1"/>
    <col min="5898" max="5902" width="10.7109375" customWidth="1"/>
    <col min="6145" max="6145" width="0.5703125" customWidth="1"/>
    <col min="6146" max="6146" width="7.140625" customWidth="1"/>
    <col min="6148" max="6148" width="19.7109375" customWidth="1"/>
    <col min="6149" max="6149" width="7" customWidth="1"/>
    <col min="6150" max="6150" width="16.7109375" customWidth="1"/>
    <col min="6151" max="6152" width="11" customWidth="1"/>
    <col min="6153" max="6153" width="12.85546875" customWidth="1"/>
    <col min="6154" max="6158" width="10.7109375" customWidth="1"/>
    <col min="6401" max="6401" width="0.5703125" customWidth="1"/>
    <col min="6402" max="6402" width="7.140625" customWidth="1"/>
    <col min="6404" max="6404" width="19.7109375" customWidth="1"/>
    <col min="6405" max="6405" width="7" customWidth="1"/>
    <col min="6406" max="6406" width="16.7109375" customWidth="1"/>
    <col min="6407" max="6408" width="11" customWidth="1"/>
    <col min="6409" max="6409" width="12.85546875" customWidth="1"/>
    <col min="6410" max="6414" width="10.7109375" customWidth="1"/>
    <col min="6657" max="6657" width="0.5703125" customWidth="1"/>
    <col min="6658" max="6658" width="7.140625" customWidth="1"/>
    <col min="6660" max="6660" width="19.7109375" customWidth="1"/>
    <col min="6661" max="6661" width="7" customWidth="1"/>
    <col min="6662" max="6662" width="16.7109375" customWidth="1"/>
    <col min="6663" max="6664" width="11" customWidth="1"/>
    <col min="6665" max="6665" width="12.85546875" customWidth="1"/>
    <col min="6666" max="6670" width="10.7109375" customWidth="1"/>
    <col min="6913" max="6913" width="0.5703125" customWidth="1"/>
    <col min="6914" max="6914" width="7.140625" customWidth="1"/>
    <col min="6916" max="6916" width="19.7109375" customWidth="1"/>
    <col min="6917" max="6917" width="7" customWidth="1"/>
    <col min="6918" max="6918" width="16.7109375" customWidth="1"/>
    <col min="6919" max="6920" width="11" customWidth="1"/>
    <col min="6921" max="6921" width="12.85546875" customWidth="1"/>
    <col min="6922" max="6926" width="10.7109375" customWidth="1"/>
    <col min="7169" max="7169" width="0.5703125" customWidth="1"/>
    <col min="7170" max="7170" width="7.140625" customWidth="1"/>
    <col min="7172" max="7172" width="19.7109375" customWidth="1"/>
    <col min="7173" max="7173" width="7" customWidth="1"/>
    <col min="7174" max="7174" width="16.7109375" customWidth="1"/>
    <col min="7175" max="7176" width="11" customWidth="1"/>
    <col min="7177" max="7177" width="12.85546875" customWidth="1"/>
    <col min="7178" max="7182" width="10.7109375" customWidth="1"/>
    <col min="7425" max="7425" width="0.5703125" customWidth="1"/>
    <col min="7426" max="7426" width="7.140625" customWidth="1"/>
    <col min="7428" max="7428" width="19.7109375" customWidth="1"/>
    <col min="7429" max="7429" width="7" customWidth="1"/>
    <col min="7430" max="7430" width="16.7109375" customWidth="1"/>
    <col min="7431" max="7432" width="11" customWidth="1"/>
    <col min="7433" max="7433" width="12.85546875" customWidth="1"/>
    <col min="7434" max="7438" width="10.7109375" customWidth="1"/>
    <col min="7681" max="7681" width="0.5703125" customWidth="1"/>
    <col min="7682" max="7682" width="7.140625" customWidth="1"/>
    <col min="7684" max="7684" width="19.7109375" customWidth="1"/>
    <col min="7685" max="7685" width="7" customWidth="1"/>
    <col min="7686" max="7686" width="16.7109375" customWidth="1"/>
    <col min="7687" max="7688" width="11" customWidth="1"/>
    <col min="7689" max="7689" width="12.85546875" customWidth="1"/>
    <col min="7690" max="7694" width="10.7109375" customWidth="1"/>
    <col min="7937" max="7937" width="0.5703125" customWidth="1"/>
    <col min="7938" max="7938" width="7.140625" customWidth="1"/>
    <col min="7940" max="7940" width="19.7109375" customWidth="1"/>
    <col min="7941" max="7941" width="7" customWidth="1"/>
    <col min="7942" max="7942" width="16.7109375" customWidth="1"/>
    <col min="7943" max="7944" width="11" customWidth="1"/>
    <col min="7945" max="7945" width="12.85546875" customWidth="1"/>
    <col min="7946" max="7950" width="10.7109375" customWidth="1"/>
    <col min="8193" max="8193" width="0.5703125" customWidth="1"/>
    <col min="8194" max="8194" width="7.140625" customWidth="1"/>
    <col min="8196" max="8196" width="19.7109375" customWidth="1"/>
    <col min="8197" max="8197" width="7" customWidth="1"/>
    <col min="8198" max="8198" width="16.7109375" customWidth="1"/>
    <col min="8199" max="8200" width="11" customWidth="1"/>
    <col min="8201" max="8201" width="12.85546875" customWidth="1"/>
    <col min="8202" max="8206" width="10.7109375" customWidth="1"/>
    <col min="8449" max="8449" width="0.5703125" customWidth="1"/>
    <col min="8450" max="8450" width="7.140625" customWidth="1"/>
    <col min="8452" max="8452" width="19.7109375" customWidth="1"/>
    <col min="8453" max="8453" width="7" customWidth="1"/>
    <col min="8454" max="8454" width="16.7109375" customWidth="1"/>
    <col min="8455" max="8456" width="11" customWidth="1"/>
    <col min="8457" max="8457" width="12.85546875" customWidth="1"/>
    <col min="8458" max="8462" width="10.7109375" customWidth="1"/>
    <col min="8705" max="8705" width="0.5703125" customWidth="1"/>
    <col min="8706" max="8706" width="7.140625" customWidth="1"/>
    <col min="8708" max="8708" width="19.7109375" customWidth="1"/>
    <col min="8709" max="8709" width="7" customWidth="1"/>
    <col min="8710" max="8710" width="16.7109375" customWidth="1"/>
    <col min="8711" max="8712" width="11" customWidth="1"/>
    <col min="8713" max="8713" width="12.85546875" customWidth="1"/>
    <col min="8714" max="8718" width="10.7109375" customWidth="1"/>
    <col min="8961" max="8961" width="0.5703125" customWidth="1"/>
    <col min="8962" max="8962" width="7.140625" customWidth="1"/>
    <col min="8964" max="8964" width="19.7109375" customWidth="1"/>
    <col min="8965" max="8965" width="7" customWidth="1"/>
    <col min="8966" max="8966" width="16.7109375" customWidth="1"/>
    <col min="8967" max="8968" width="11" customWidth="1"/>
    <col min="8969" max="8969" width="12.85546875" customWidth="1"/>
    <col min="8970" max="8974" width="10.7109375" customWidth="1"/>
    <col min="9217" max="9217" width="0.5703125" customWidth="1"/>
    <col min="9218" max="9218" width="7.140625" customWidth="1"/>
    <col min="9220" max="9220" width="19.7109375" customWidth="1"/>
    <col min="9221" max="9221" width="7" customWidth="1"/>
    <col min="9222" max="9222" width="16.7109375" customWidth="1"/>
    <col min="9223" max="9224" width="11" customWidth="1"/>
    <col min="9225" max="9225" width="12.85546875" customWidth="1"/>
    <col min="9226" max="9230" width="10.7109375" customWidth="1"/>
    <col min="9473" max="9473" width="0.5703125" customWidth="1"/>
    <col min="9474" max="9474" width="7.140625" customWidth="1"/>
    <col min="9476" max="9476" width="19.7109375" customWidth="1"/>
    <col min="9477" max="9477" width="7" customWidth="1"/>
    <col min="9478" max="9478" width="16.7109375" customWidth="1"/>
    <col min="9479" max="9480" width="11" customWidth="1"/>
    <col min="9481" max="9481" width="12.85546875" customWidth="1"/>
    <col min="9482" max="9486" width="10.7109375" customWidth="1"/>
    <col min="9729" max="9729" width="0.5703125" customWidth="1"/>
    <col min="9730" max="9730" width="7.140625" customWidth="1"/>
    <col min="9732" max="9732" width="19.7109375" customWidth="1"/>
    <col min="9733" max="9733" width="7" customWidth="1"/>
    <col min="9734" max="9734" width="16.7109375" customWidth="1"/>
    <col min="9735" max="9736" width="11" customWidth="1"/>
    <col min="9737" max="9737" width="12.85546875" customWidth="1"/>
    <col min="9738" max="9742" width="10.7109375" customWidth="1"/>
    <col min="9985" max="9985" width="0.5703125" customWidth="1"/>
    <col min="9986" max="9986" width="7.140625" customWidth="1"/>
    <col min="9988" max="9988" width="19.7109375" customWidth="1"/>
    <col min="9989" max="9989" width="7" customWidth="1"/>
    <col min="9990" max="9990" width="16.7109375" customWidth="1"/>
    <col min="9991" max="9992" width="11" customWidth="1"/>
    <col min="9993" max="9993" width="12.85546875" customWidth="1"/>
    <col min="9994" max="9998" width="10.7109375" customWidth="1"/>
    <col min="10241" max="10241" width="0.5703125" customWidth="1"/>
    <col min="10242" max="10242" width="7.140625" customWidth="1"/>
    <col min="10244" max="10244" width="19.7109375" customWidth="1"/>
    <col min="10245" max="10245" width="7" customWidth="1"/>
    <col min="10246" max="10246" width="16.7109375" customWidth="1"/>
    <col min="10247" max="10248" width="11" customWidth="1"/>
    <col min="10249" max="10249" width="12.85546875" customWidth="1"/>
    <col min="10250" max="10254" width="10.7109375" customWidth="1"/>
    <col min="10497" max="10497" width="0.5703125" customWidth="1"/>
    <col min="10498" max="10498" width="7.140625" customWidth="1"/>
    <col min="10500" max="10500" width="19.7109375" customWidth="1"/>
    <col min="10501" max="10501" width="7" customWidth="1"/>
    <col min="10502" max="10502" width="16.7109375" customWidth="1"/>
    <col min="10503" max="10504" width="11" customWidth="1"/>
    <col min="10505" max="10505" width="12.85546875" customWidth="1"/>
    <col min="10506" max="10510" width="10.7109375" customWidth="1"/>
    <col min="10753" max="10753" width="0.5703125" customWidth="1"/>
    <col min="10754" max="10754" width="7.140625" customWidth="1"/>
    <col min="10756" max="10756" width="19.7109375" customWidth="1"/>
    <col min="10757" max="10757" width="7" customWidth="1"/>
    <col min="10758" max="10758" width="16.7109375" customWidth="1"/>
    <col min="10759" max="10760" width="11" customWidth="1"/>
    <col min="10761" max="10761" width="12.85546875" customWidth="1"/>
    <col min="10762" max="10766" width="10.7109375" customWidth="1"/>
    <col min="11009" max="11009" width="0.5703125" customWidth="1"/>
    <col min="11010" max="11010" width="7.140625" customWidth="1"/>
    <col min="11012" max="11012" width="19.7109375" customWidth="1"/>
    <col min="11013" max="11013" width="7" customWidth="1"/>
    <col min="11014" max="11014" width="16.7109375" customWidth="1"/>
    <col min="11015" max="11016" width="11" customWidth="1"/>
    <col min="11017" max="11017" width="12.85546875" customWidth="1"/>
    <col min="11018" max="11022" width="10.7109375" customWidth="1"/>
    <col min="11265" max="11265" width="0.5703125" customWidth="1"/>
    <col min="11266" max="11266" width="7.140625" customWidth="1"/>
    <col min="11268" max="11268" width="19.7109375" customWidth="1"/>
    <col min="11269" max="11269" width="7" customWidth="1"/>
    <col min="11270" max="11270" width="16.7109375" customWidth="1"/>
    <col min="11271" max="11272" width="11" customWidth="1"/>
    <col min="11273" max="11273" width="12.85546875" customWidth="1"/>
    <col min="11274" max="11278" width="10.7109375" customWidth="1"/>
    <col min="11521" max="11521" width="0.5703125" customWidth="1"/>
    <col min="11522" max="11522" width="7.140625" customWidth="1"/>
    <col min="11524" max="11524" width="19.7109375" customWidth="1"/>
    <col min="11525" max="11525" width="7" customWidth="1"/>
    <col min="11526" max="11526" width="16.7109375" customWidth="1"/>
    <col min="11527" max="11528" width="11" customWidth="1"/>
    <col min="11529" max="11529" width="12.85546875" customWidth="1"/>
    <col min="11530" max="11534" width="10.7109375" customWidth="1"/>
    <col min="11777" max="11777" width="0.5703125" customWidth="1"/>
    <col min="11778" max="11778" width="7.140625" customWidth="1"/>
    <col min="11780" max="11780" width="19.7109375" customWidth="1"/>
    <col min="11781" max="11781" width="7" customWidth="1"/>
    <col min="11782" max="11782" width="16.7109375" customWidth="1"/>
    <col min="11783" max="11784" width="11" customWidth="1"/>
    <col min="11785" max="11785" width="12.85546875" customWidth="1"/>
    <col min="11786" max="11790" width="10.7109375" customWidth="1"/>
    <col min="12033" max="12033" width="0.5703125" customWidth="1"/>
    <col min="12034" max="12034" width="7.140625" customWidth="1"/>
    <col min="12036" max="12036" width="19.7109375" customWidth="1"/>
    <col min="12037" max="12037" width="7" customWidth="1"/>
    <col min="12038" max="12038" width="16.7109375" customWidth="1"/>
    <col min="12039" max="12040" width="11" customWidth="1"/>
    <col min="12041" max="12041" width="12.85546875" customWidth="1"/>
    <col min="12042" max="12046" width="10.7109375" customWidth="1"/>
    <col min="12289" max="12289" width="0.5703125" customWidth="1"/>
    <col min="12290" max="12290" width="7.140625" customWidth="1"/>
    <col min="12292" max="12292" width="19.7109375" customWidth="1"/>
    <col min="12293" max="12293" width="7" customWidth="1"/>
    <col min="12294" max="12294" width="16.7109375" customWidth="1"/>
    <col min="12295" max="12296" width="11" customWidth="1"/>
    <col min="12297" max="12297" width="12.85546875" customWidth="1"/>
    <col min="12298" max="12302" width="10.7109375" customWidth="1"/>
    <col min="12545" max="12545" width="0.5703125" customWidth="1"/>
    <col min="12546" max="12546" width="7.140625" customWidth="1"/>
    <col min="12548" max="12548" width="19.7109375" customWidth="1"/>
    <col min="12549" max="12549" width="7" customWidth="1"/>
    <col min="12550" max="12550" width="16.7109375" customWidth="1"/>
    <col min="12551" max="12552" width="11" customWidth="1"/>
    <col min="12553" max="12553" width="12.85546875" customWidth="1"/>
    <col min="12554" max="12558" width="10.7109375" customWidth="1"/>
    <col min="12801" max="12801" width="0.5703125" customWidth="1"/>
    <col min="12802" max="12802" width="7.140625" customWidth="1"/>
    <col min="12804" max="12804" width="19.7109375" customWidth="1"/>
    <col min="12805" max="12805" width="7" customWidth="1"/>
    <col min="12806" max="12806" width="16.7109375" customWidth="1"/>
    <col min="12807" max="12808" width="11" customWidth="1"/>
    <col min="12809" max="12809" width="12.85546875" customWidth="1"/>
    <col min="12810" max="12814" width="10.7109375" customWidth="1"/>
    <col min="13057" max="13057" width="0.5703125" customWidth="1"/>
    <col min="13058" max="13058" width="7.140625" customWidth="1"/>
    <col min="13060" max="13060" width="19.7109375" customWidth="1"/>
    <col min="13061" max="13061" width="7" customWidth="1"/>
    <col min="13062" max="13062" width="16.7109375" customWidth="1"/>
    <col min="13063" max="13064" width="11" customWidth="1"/>
    <col min="13065" max="13065" width="12.85546875" customWidth="1"/>
    <col min="13066" max="13070" width="10.7109375" customWidth="1"/>
    <col min="13313" max="13313" width="0.5703125" customWidth="1"/>
    <col min="13314" max="13314" width="7.140625" customWidth="1"/>
    <col min="13316" max="13316" width="19.7109375" customWidth="1"/>
    <col min="13317" max="13317" width="7" customWidth="1"/>
    <col min="13318" max="13318" width="16.7109375" customWidth="1"/>
    <col min="13319" max="13320" width="11" customWidth="1"/>
    <col min="13321" max="13321" width="12.85546875" customWidth="1"/>
    <col min="13322" max="13326" width="10.7109375" customWidth="1"/>
    <col min="13569" max="13569" width="0.5703125" customWidth="1"/>
    <col min="13570" max="13570" width="7.140625" customWidth="1"/>
    <col min="13572" max="13572" width="19.7109375" customWidth="1"/>
    <col min="13573" max="13573" width="7" customWidth="1"/>
    <col min="13574" max="13574" width="16.7109375" customWidth="1"/>
    <col min="13575" max="13576" width="11" customWidth="1"/>
    <col min="13577" max="13577" width="12.85546875" customWidth="1"/>
    <col min="13578" max="13582" width="10.7109375" customWidth="1"/>
    <col min="13825" max="13825" width="0.5703125" customWidth="1"/>
    <col min="13826" max="13826" width="7.140625" customWidth="1"/>
    <col min="13828" max="13828" width="19.7109375" customWidth="1"/>
    <col min="13829" max="13829" width="7" customWidth="1"/>
    <col min="13830" max="13830" width="16.7109375" customWidth="1"/>
    <col min="13831" max="13832" width="11" customWidth="1"/>
    <col min="13833" max="13833" width="12.85546875" customWidth="1"/>
    <col min="13834" max="13838" width="10.7109375" customWidth="1"/>
    <col min="14081" max="14081" width="0.5703125" customWidth="1"/>
    <col min="14082" max="14082" width="7.140625" customWidth="1"/>
    <col min="14084" max="14084" width="19.7109375" customWidth="1"/>
    <col min="14085" max="14085" width="7" customWidth="1"/>
    <col min="14086" max="14086" width="16.7109375" customWidth="1"/>
    <col min="14087" max="14088" width="11" customWidth="1"/>
    <col min="14089" max="14089" width="12.85546875" customWidth="1"/>
    <col min="14090" max="14094" width="10.7109375" customWidth="1"/>
    <col min="14337" max="14337" width="0.5703125" customWidth="1"/>
    <col min="14338" max="14338" width="7.140625" customWidth="1"/>
    <col min="14340" max="14340" width="19.7109375" customWidth="1"/>
    <col min="14341" max="14341" width="7" customWidth="1"/>
    <col min="14342" max="14342" width="16.7109375" customWidth="1"/>
    <col min="14343" max="14344" width="11" customWidth="1"/>
    <col min="14345" max="14345" width="12.85546875" customWidth="1"/>
    <col min="14346" max="14350" width="10.7109375" customWidth="1"/>
    <col min="14593" max="14593" width="0.5703125" customWidth="1"/>
    <col min="14594" max="14594" width="7.140625" customWidth="1"/>
    <col min="14596" max="14596" width="19.7109375" customWidth="1"/>
    <col min="14597" max="14597" width="7" customWidth="1"/>
    <col min="14598" max="14598" width="16.7109375" customWidth="1"/>
    <col min="14599" max="14600" width="11" customWidth="1"/>
    <col min="14601" max="14601" width="12.85546875" customWidth="1"/>
    <col min="14602" max="14606" width="10.7109375" customWidth="1"/>
    <col min="14849" max="14849" width="0.5703125" customWidth="1"/>
    <col min="14850" max="14850" width="7.140625" customWidth="1"/>
    <col min="14852" max="14852" width="19.7109375" customWidth="1"/>
    <col min="14853" max="14853" width="7" customWidth="1"/>
    <col min="14854" max="14854" width="16.7109375" customWidth="1"/>
    <col min="14855" max="14856" width="11" customWidth="1"/>
    <col min="14857" max="14857" width="12.85546875" customWidth="1"/>
    <col min="14858" max="14862" width="10.7109375" customWidth="1"/>
    <col min="15105" max="15105" width="0.5703125" customWidth="1"/>
    <col min="15106" max="15106" width="7.140625" customWidth="1"/>
    <col min="15108" max="15108" width="19.7109375" customWidth="1"/>
    <col min="15109" max="15109" width="7" customWidth="1"/>
    <col min="15110" max="15110" width="16.7109375" customWidth="1"/>
    <col min="15111" max="15112" width="11" customWidth="1"/>
    <col min="15113" max="15113" width="12.85546875" customWidth="1"/>
    <col min="15114" max="15118" width="10.7109375" customWidth="1"/>
    <col min="15361" max="15361" width="0.5703125" customWidth="1"/>
    <col min="15362" max="15362" width="7.140625" customWidth="1"/>
    <col min="15364" max="15364" width="19.7109375" customWidth="1"/>
    <col min="15365" max="15365" width="7" customWidth="1"/>
    <col min="15366" max="15366" width="16.7109375" customWidth="1"/>
    <col min="15367" max="15368" width="11" customWidth="1"/>
    <col min="15369" max="15369" width="12.85546875" customWidth="1"/>
    <col min="15370" max="15374" width="10.7109375" customWidth="1"/>
    <col min="15617" max="15617" width="0.5703125" customWidth="1"/>
    <col min="15618" max="15618" width="7.140625" customWidth="1"/>
    <col min="15620" max="15620" width="19.7109375" customWidth="1"/>
    <col min="15621" max="15621" width="7" customWidth="1"/>
    <col min="15622" max="15622" width="16.7109375" customWidth="1"/>
    <col min="15623" max="15624" width="11" customWidth="1"/>
    <col min="15625" max="15625" width="12.85546875" customWidth="1"/>
    <col min="15626" max="15630" width="10.7109375" customWidth="1"/>
    <col min="15873" max="15873" width="0.5703125" customWidth="1"/>
    <col min="15874" max="15874" width="7.140625" customWidth="1"/>
    <col min="15876" max="15876" width="19.7109375" customWidth="1"/>
    <col min="15877" max="15877" width="7" customWidth="1"/>
    <col min="15878" max="15878" width="16.7109375" customWidth="1"/>
    <col min="15879" max="15880" width="11" customWidth="1"/>
    <col min="15881" max="15881" width="12.85546875" customWidth="1"/>
    <col min="15882" max="15886" width="10.7109375" customWidth="1"/>
    <col min="16129" max="16129" width="0.5703125" customWidth="1"/>
    <col min="16130" max="16130" width="7.140625" customWidth="1"/>
    <col min="16132" max="16132" width="19.7109375" customWidth="1"/>
    <col min="16133" max="16133" width="7" customWidth="1"/>
    <col min="16134" max="16134" width="16.7109375" customWidth="1"/>
    <col min="16135" max="16136" width="11" customWidth="1"/>
    <col min="16137" max="16137" width="12.85546875" customWidth="1"/>
    <col min="16138" max="16142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139</v>
      </c>
      <c r="E2" s="3"/>
      <c r="F2" s="2"/>
      <c r="G2" s="1"/>
      <c r="H2" s="4" t="s">
        <v>0</v>
      </c>
      <c r="I2" s="5">
        <v>44243</v>
      </c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135</v>
      </c>
      <c r="E5" s="10"/>
      <c r="F5" s="11"/>
      <c r="G5" s="11"/>
      <c r="H5" s="11"/>
      <c r="N5" s="5"/>
    </row>
    <row r="7" spans="2:14" x14ac:dyDescent="0.2">
      <c r="C7" s="12" t="s">
        <v>3</v>
      </c>
      <c r="D7" s="13" t="s">
        <v>132</v>
      </c>
      <c r="H7" s="14" t="s">
        <v>4</v>
      </c>
      <c r="I7" s="13" t="s">
        <v>134</v>
      </c>
      <c r="J7" s="13"/>
    </row>
    <row r="8" spans="2:14" x14ac:dyDescent="0.2">
      <c r="D8" s="13" t="s">
        <v>133</v>
      </c>
      <c r="H8" s="14" t="s">
        <v>5</v>
      </c>
      <c r="I8" s="13"/>
      <c r="J8" s="13"/>
    </row>
    <row r="9" spans="2:14" x14ac:dyDescent="0.2">
      <c r="C9" s="14"/>
      <c r="D9" s="13" t="s">
        <v>137</v>
      </c>
      <c r="H9" s="14"/>
      <c r="I9" s="13"/>
    </row>
    <row r="10" spans="2:14" x14ac:dyDescent="0.2">
      <c r="H10" s="14"/>
      <c r="I10" s="13"/>
    </row>
    <row r="11" spans="2:14" x14ac:dyDescent="0.2">
      <c r="C11" s="12" t="s">
        <v>6</v>
      </c>
      <c r="D11" s="13"/>
      <c r="H11" s="14" t="s">
        <v>4</v>
      </c>
      <c r="I11" s="13"/>
      <c r="J11" s="13"/>
    </row>
    <row r="12" spans="2:14" x14ac:dyDescent="0.2">
      <c r="D12" s="13"/>
      <c r="H12" s="14" t="s">
        <v>5</v>
      </c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7</v>
      </c>
      <c r="J18" s="22"/>
    </row>
    <row r="19" spans="2:11" ht="15" customHeight="1" x14ac:dyDescent="0.2">
      <c r="B19" s="23" t="s">
        <v>8</v>
      </c>
      <c r="C19" s="24"/>
      <c r="D19" s="25">
        <v>15</v>
      </c>
      <c r="E19" s="26" t="s">
        <v>9</v>
      </c>
      <c r="F19" s="27"/>
      <c r="G19" s="28"/>
      <c r="H19" s="29">
        <f>CEILING(G31,1)</f>
        <v>0</v>
      </c>
      <c r="I19" s="30"/>
      <c r="J19" s="31"/>
    </row>
    <row r="20" spans="2:11" x14ac:dyDescent="0.2">
      <c r="B20" s="23" t="s">
        <v>10</v>
      </c>
      <c r="C20" s="24"/>
      <c r="D20" s="25">
        <f>SazbaDPH1</f>
        <v>15</v>
      </c>
      <c r="E20" s="26" t="s">
        <v>9</v>
      </c>
      <c r="F20" s="32"/>
      <c r="G20" s="33"/>
      <c r="H20" s="34">
        <f>ROUND(H19*D20/100,1)</f>
        <v>0</v>
      </c>
      <c r="I20" s="35"/>
      <c r="J20" s="36"/>
    </row>
    <row r="21" spans="2:11" x14ac:dyDescent="0.2">
      <c r="B21" s="23" t="s">
        <v>8</v>
      </c>
      <c r="C21" s="24"/>
      <c r="D21" s="25">
        <v>21</v>
      </c>
      <c r="E21" s="26" t="s">
        <v>9</v>
      </c>
      <c r="F21" s="32"/>
      <c r="G21" s="33"/>
      <c r="H21" s="34">
        <f>CEILING(H31,1)</f>
        <v>0</v>
      </c>
      <c r="I21" s="35"/>
      <c r="J21" s="36"/>
    </row>
    <row r="22" spans="2:11" ht="13.5" thickBot="1" x14ac:dyDescent="0.25">
      <c r="B22" s="23" t="s">
        <v>10</v>
      </c>
      <c r="C22" s="24"/>
      <c r="D22" s="25">
        <f>SazbaDPH2</f>
        <v>21</v>
      </c>
      <c r="E22" s="26" t="s">
        <v>9</v>
      </c>
      <c r="F22" s="37"/>
      <c r="G22" s="38"/>
      <c r="H22" s="39">
        <f>ROUND(H21*D21/100,1)</f>
        <v>0</v>
      </c>
      <c r="I22" s="40"/>
      <c r="J22" s="36"/>
    </row>
    <row r="23" spans="2:11" ht="16.5" thickBot="1" x14ac:dyDescent="0.25">
      <c r="B23" s="41" t="s">
        <v>11</v>
      </c>
      <c r="C23" s="42"/>
      <c r="D23" s="42"/>
      <c r="E23" s="43"/>
      <c r="F23" s="44"/>
      <c r="G23" s="45"/>
      <c r="H23" s="46">
        <f>SUM(SUM(H19:I22))</f>
        <v>0</v>
      </c>
      <c r="I23" s="47"/>
      <c r="J23" s="48"/>
    </row>
    <row r="26" spans="2:11" ht="1.5" customHeight="1" x14ac:dyDescent="0.2"/>
    <row r="27" spans="2:11" ht="15.75" customHeight="1" x14ac:dyDescent="0.25">
      <c r="B27" s="10" t="s">
        <v>12</v>
      </c>
      <c r="C27" s="49"/>
      <c r="D27" s="49"/>
      <c r="E27" s="49"/>
      <c r="F27" s="49"/>
      <c r="G27" s="49"/>
      <c r="H27" s="49"/>
      <c r="I27" s="49"/>
      <c r="J27" s="49"/>
      <c r="K27" s="50"/>
    </row>
    <row r="28" spans="2:11" ht="5.25" customHeight="1" x14ac:dyDescent="0.2">
      <c r="K28" s="50"/>
    </row>
    <row r="29" spans="2:11" ht="24" customHeight="1" x14ac:dyDescent="0.2">
      <c r="B29" s="51" t="s">
        <v>13</v>
      </c>
      <c r="C29" s="52"/>
      <c r="D29" s="52"/>
      <c r="E29" s="53"/>
      <c r="F29" s="54" t="s">
        <v>14</v>
      </c>
      <c r="G29" s="55" t="str">
        <f>CONCATENATE("Základ DPH ",SazbaDPH1," %")</f>
        <v>Základ DPH 15 %</v>
      </c>
      <c r="H29" s="56" t="str">
        <f>CONCATENATE("Základ DPH ",SazbaDPH2," %")</f>
        <v>Základ DPH 21 %</v>
      </c>
      <c r="I29" s="57" t="s">
        <v>15</v>
      </c>
    </row>
    <row r="30" spans="2:11" x14ac:dyDescent="0.2">
      <c r="B30" s="58" t="s">
        <v>129</v>
      </c>
      <c r="C30" s="59" t="s">
        <v>130</v>
      </c>
      <c r="D30" s="60"/>
      <c r="E30" s="61"/>
      <c r="F30" s="62">
        <f>G30+H30+I30</f>
        <v>0</v>
      </c>
      <c r="G30" s="63">
        <v>0</v>
      </c>
      <c r="H30" s="64">
        <f>'101 20-374-101 '!G70+VRN</f>
        <v>0</v>
      </c>
      <c r="I30" s="64">
        <f>(G30*SazbaDPH1)/100+(H30*SazbaDPH2)/100</f>
        <v>0</v>
      </c>
    </row>
    <row r="31" spans="2:11" ht="17.25" customHeight="1" x14ac:dyDescent="0.2">
      <c r="B31" s="65" t="s">
        <v>16</v>
      </c>
      <c r="C31" s="66"/>
      <c r="D31" s="67"/>
      <c r="E31" s="68"/>
      <c r="F31" s="69">
        <f>SUM(F30:F30)</f>
        <v>0</v>
      </c>
      <c r="G31" s="70">
        <f>SUM(G30:G30)</f>
        <v>0</v>
      </c>
      <c r="H31" s="71">
        <f>SUM(H30:H30)</f>
        <v>0</v>
      </c>
      <c r="I31" s="71">
        <f>SUM(I30:I30)</f>
        <v>0</v>
      </c>
    </row>
    <row r="32" spans="2:11" x14ac:dyDescent="0.2">
      <c r="B32" s="72"/>
      <c r="C32" s="72"/>
      <c r="D32" s="72"/>
      <c r="E32" s="72"/>
      <c r="F32" s="72"/>
      <c r="G32" s="72"/>
      <c r="H32" s="72"/>
      <c r="I32" s="72"/>
      <c r="J32" s="72"/>
    </row>
    <row r="33" spans="2:10" x14ac:dyDescent="0.2">
      <c r="B33" s="72"/>
      <c r="C33" s="72"/>
      <c r="D33" s="72"/>
      <c r="E33" s="72"/>
      <c r="F33" s="72"/>
      <c r="G33" s="72"/>
      <c r="H33" s="72"/>
      <c r="I33" s="72"/>
      <c r="J33" s="72"/>
    </row>
    <row r="34" spans="2:10" x14ac:dyDescent="0.2">
      <c r="B34" s="72"/>
      <c r="C34" s="72"/>
      <c r="D34" s="72"/>
      <c r="E34" s="72"/>
      <c r="F34" s="72"/>
      <c r="G34" s="72"/>
      <c r="H34" s="72"/>
      <c r="I34" s="72"/>
      <c r="J34" s="72"/>
    </row>
    <row r="35" spans="2:10" x14ac:dyDescent="0.2">
      <c r="B35" s="72"/>
      <c r="C35" s="72"/>
      <c r="D35" s="72"/>
      <c r="E35" s="72"/>
      <c r="F35" s="72"/>
      <c r="G35" s="72"/>
      <c r="H35" s="72"/>
      <c r="I35" s="72"/>
      <c r="J35" s="72"/>
    </row>
    <row r="36" spans="2:10" x14ac:dyDescent="0.2">
      <c r="B36" s="72"/>
      <c r="C36" s="72"/>
      <c r="D36" s="72"/>
      <c r="E36" s="72"/>
      <c r="F36" s="72"/>
      <c r="G36" s="72"/>
      <c r="H36" s="72"/>
      <c r="I36" s="72"/>
      <c r="J36" s="72"/>
    </row>
    <row r="41" spans="2:10" x14ac:dyDescent="0.2">
      <c r="C41" s="73"/>
      <c r="D41" s="74" t="s">
        <v>17</v>
      </c>
      <c r="E41" s="75"/>
      <c r="F41" s="75"/>
      <c r="G41" s="76"/>
      <c r="H41" s="73" t="s">
        <v>18</v>
      </c>
      <c r="I41" s="76"/>
    </row>
  </sheetData>
  <mergeCells count="5">
    <mergeCell ref="H19:I19"/>
    <mergeCell ref="H20:I20"/>
    <mergeCell ref="H21:I21"/>
    <mergeCell ref="H22:I22"/>
    <mergeCell ref="H23:I23"/>
  </mergeCells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A6F11-9608-43F9-B7A4-ED09FEA2E415}">
  <sheetPr codeName="List2"/>
  <dimension ref="A1:CZ1060"/>
  <sheetViews>
    <sheetView showGridLines="0" showZeros="0" topLeftCell="A4" zoomScaleNormal="100" workbookViewId="0">
      <selection activeCell="G80" sqref="G80"/>
    </sheetView>
  </sheetViews>
  <sheetFormatPr defaultRowHeight="12.75" x14ac:dyDescent="0.2"/>
  <cols>
    <col min="1" max="1" width="4.42578125" style="78" customWidth="1"/>
    <col min="2" max="2" width="11.5703125" style="78" customWidth="1"/>
    <col min="3" max="3" width="40.42578125" style="78" customWidth="1"/>
    <col min="4" max="4" width="5.5703125" style="78" customWidth="1"/>
    <col min="5" max="5" width="8.5703125" style="97" customWidth="1"/>
    <col min="6" max="6" width="9.85546875" style="78" customWidth="1"/>
    <col min="7" max="7" width="13.85546875" style="78" customWidth="1"/>
    <col min="8" max="8" width="11" style="78" hidden="1" customWidth="1"/>
    <col min="9" max="9" width="9.7109375" style="78" hidden="1" customWidth="1"/>
    <col min="10" max="10" width="11.28515625" style="78" hidden="1" customWidth="1"/>
    <col min="11" max="11" width="10.42578125" style="78" hidden="1" customWidth="1"/>
    <col min="12" max="12" width="75.42578125" style="78" customWidth="1"/>
    <col min="13" max="13" width="45.28515625" style="78" customWidth="1"/>
    <col min="14" max="55" width="9.140625" style="78"/>
    <col min="56" max="56" width="62.28515625" style="78" customWidth="1"/>
    <col min="57" max="256" width="9.140625" style="78"/>
    <col min="257" max="257" width="4.42578125" style="78" customWidth="1"/>
    <col min="258" max="258" width="11.5703125" style="78" customWidth="1"/>
    <col min="259" max="259" width="40.42578125" style="78" customWidth="1"/>
    <col min="260" max="260" width="5.5703125" style="78" customWidth="1"/>
    <col min="261" max="261" width="8.5703125" style="78" customWidth="1"/>
    <col min="262" max="262" width="9.85546875" style="78" customWidth="1"/>
    <col min="263" max="263" width="13.85546875" style="78" customWidth="1"/>
    <col min="264" max="264" width="11" style="78" customWidth="1"/>
    <col min="265" max="265" width="9.7109375" style="78" customWidth="1"/>
    <col min="266" max="266" width="11.28515625" style="78" customWidth="1"/>
    <col min="267" max="267" width="10.42578125" style="78" customWidth="1"/>
    <col min="268" max="268" width="75.42578125" style="78" customWidth="1"/>
    <col min="269" max="269" width="45.28515625" style="78" customWidth="1"/>
    <col min="270" max="311" width="9.140625" style="78"/>
    <col min="312" max="312" width="62.28515625" style="78" customWidth="1"/>
    <col min="313" max="512" width="9.140625" style="78"/>
    <col min="513" max="513" width="4.42578125" style="78" customWidth="1"/>
    <col min="514" max="514" width="11.5703125" style="78" customWidth="1"/>
    <col min="515" max="515" width="40.42578125" style="78" customWidth="1"/>
    <col min="516" max="516" width="5.5703125" style="78" customWidth="1"/>
    <col min="517" max="517" width="8.5703125" style="78" customWidth="1"/>
    <col min="518" max="518" width="9.85546875" style="78" customWidth="1"/>
    <col min="519" max="519" width="13.85546875" style="78" customWidth="1"/>
    <col min="520" max="520" width="11" style="78" customWidth="1"/>
    <col min="521" max="521" width="9.7109375" style="78" customWidth="1"/>
    <col min="522" max="522" width="11.28515625" style="78" customWidth="1"/>
    <col min="523" max="523" width="10.42578125" style="78" customWidth="1"/>
    <col min="524" max="524" width="75.42578125" style="78" customWidth="1"/>
    <col min="525" max="525" width="45.28515625" style="78" customWidth="1"/>
    <col min="526" max="567" width="9.140625" style="78"/>
    <col min="568" max="568" width="62.28515625" style="78" customWidth="1"/>
    <col min="569" max="768" width="9.140625" style="78"/>
    <col min="769" max="769" width="4.42578125" style="78" customWidth="1"/>
    <col min="770" max="770" width="11.5703125" style="78" customWidth="1"/>
    <col min="771" max="771" width="40.42578125" style="78" customWidth="1"/>
    <col min="772" max="772" width="5.5703125" style="78" customWidth="1"/>
    <col min="773" max="773" width="8.5703125" style="78" customWidth="1"/>
    <col min="774" max="774" width="9.85546875" style="78" customWidth="1"/>
    <col min="775" max="775" width="13.85546875" style="78" customWidth="1"/>
    <col min="776" max="776" width="11" style="78" customWidth="1"/>
    <col min="777" max="777" width="9.7109375" style="78" customWidth="1"/>
    <col min="778" max="778" width="11.28515625" style="78" customWidth="1"/>
    <col min="779" max="779" width="10.42578125" style="78" customWidth="1"/>
    <col min="780" max="780" width="75.42578125" style="78" customWidth="1"/>
    <col min="781" max="781" width="45.28515625" style="78" customWidth="1"/>
    <col min="782" max="823" width="9.140625" style="78"/>
    <col min="824" max="824" width="62.28515625" style="78" customWidth="1"/>
    <col min="825" max="1024" width="9.140625" style="78"/>
    <col min="1025" max="1025" width="4.42578125" style="78" customWidth="1"/>
    <col min="1026" max="1026" width="11.5703125" style="78" customWidth="1"/>
    <col min="1027" max="1027" width="40.42578125" style="78" customWidth="1"/>
    <col min="1028" max="1028" width="5.5703125" style="78" customWidth="1"/>
    <col min="1029" max="1029" width="8.5703125" style="78" customWidth="1"/>
    <col min="1030" max="1030" width="9.85546875" style="78" customWidth="1"/>
    <col min="1031" max="1031" width="13.85546875" style="78" customWidth="1"/>
    <col min="1032" max="1032" width="11" style="78" customWidth="1"/>
    <col min="1033" max="1033" width="9.7109375" style="78" customWidth="1"/>
    <col min="1034" max="1034" width="11.28515625" style="78" customWidth="1"/>
    <col min="1035" max="1035" width="10.42578125" style="78" customWidth="1"/>
    <col min="1036" max="1036" width="75.42578125" style="78" customWidth="1"/>
    <col min="1037" max="1037" width="45.28515625" style="78" customWidth="1"/>
    <col min="1038" max="1079" width="9.140625" style="78"/>
    <col min="1080" max="1080" width="62.28515625" style="78" customWidth="1"/>
    <col min="1081" max="1280" width="9.140625" style="78"/>
    <col min="1281" max="1281" width="4.42578125" style="78" customWidth="1"/>
    <col min="1282" max="1282" width="11.5703125" style="78" customWidth="1"/>
    <col min="1283" max="1283" width="40.42578125" style="78" customWidth="1"/>
    <col min="1284" max="1284" width="5.5703125" style="78" customWidth="1"/>
    <col min="1285" max="1285" width="8.5703125" style="78" customWidth="1"/>
    <col min="1286" max="1286" width="9.85546875" style="78" customWidth="1"/>
    <col min="1287" max="1287" width="13.85546875" style="78" customWidth="1"/>
    <col min="1288" max="1288" width="11" style="78" customWidth="1"/>
    <col min="1289" max="1289" width="9.7109375" style="78" customWidth="1"/>
    <col min="1290" max="1290" width="11.28515625" style="78" customWidth="1"/>
    <col min="1291" max="1291" width="10.42578125" style="78" customWidth="1"/>
    <col min="1292" max="1292" width="75.42578125" style="78" customWidth="1"/>
    <col min="1293" max="1293" width="45.28515625" style="78" customWidth="1"/>
    <col min="1294" max="1335" width="9.140625" style="78"/>
    <col min="1336" max="1336" width="62.28515625" style="78" customWidth="1"/>
    <col min="1337" max="1536" width="9.140625" style="78"/>
    <col min="1537" max="1537" width="4.42578125" style="78" customWidth="1"/>
    <col min="1538" max="1538" width="11.5703125" style="78" customWidth="1"/>
    <col min="1539" max="1539" width="40.42578125" style="78" customWidth="1"/>
    <col min="1540" max="1540" width="5.5703125" style="78" customWidth="1"/>
    <col min="1541" max="1541" width="8.5703125" style="78" customWidth="1"/>
    <col min="1542" max="1542" width="9.85546875" style="78" customWidth="1"/>
    <col min="1543" max="1543" width="13.85546875" style="78" customWidth="1"/>
    <col min="1544" max="1544" width="11" style="78" customWidth="1"/>
    <col min="1545" max="1545" width="9.7109375" style="78" customWidth="1"/>
    <col min="1546" max="1546" width="11.28515625" style="78" customWidth="1"/>
    <col min="1547" max="1547" width="10.42578125" style="78" customWidth="1"/>
    <col min="1548" max="1548" width="75.42578125" style="78" customWidth="1"/>
    <col min="1549" max="1549" width="45.28515625" style="78" customWidth="1"/>
    <col min="1550" max="1591" width="9.140625" style="78"/>
    <col min="1592" max="1592" width="62.28515625" style="78" customWidth="1"/>
    <col min="1593" max="1792" width="9.140625" style="78"/>
    <col min="1793" max="1793" width="4.42578125" style="78" customWidth="1"/>
    <col min="1794" max="1794" width="11.5703125" style="78" customWidth="1"/>
    <col min="1795" max="1795" width="40.42578125" style="78" customWidth="1"/>
    <col min="1796" max="1796" width="5.5703125" style="78" customWidth="1"/>
    <col min="1797" max="1797" width="8.5703125" style="78" customWidth="1"/>
    <col min="1798" max="1798" width="9.85546875" style="78" customWidth="1"/>
    <col min="1799" max="1799" width="13.85546875" style="78" customWidth="1"/>
    <col min="1800" max="1800" width="11" style="78" customWidth="1"/>
    <col min="1801" max="1801" width="9.7109375" style="78" customWidth="1"/>
    <col min="1802" max="1802" width="11.28515625" style="78" customWidth="1"/>
    <col min="1803" max="1803" width="10.42578125" style="78" customWidth="1"/>
    <col min="1804" max="1804" width="75.42578125" style="78" customWidth="1"/>
    <col min="1805" max="1805" width="45.28515625" style="78" customWidth="1"/>
    <col min="1806" max="1847" width="9.140625" style="78"/>
    <col min="1848" max="1848" width="62.28515625" style="78" customWidth="1"/>
    <col min="1849" max="2048" width="9.140625" style="78"/>
    <col min="2049" max="2049" width="4.42578125" style="78" customWidth="1"/>
    <col min="2050" max="2050" width="11.5703125" style="78" customWidth="1"/>
    <col min="2051" max="2051" width="40.42578125" style="78" customWidth="1"/>
    <col min="2052" max="2052" width="5.5703125" style="78" customWidth="1"/>
    <col min="2053" max="2053" width="8.5703125" style="78" customWidth="1"/>
    <col min="2054" max="2054" width="9.85546875" style="78" customWidth="1"/>
    <col min="2055" max="2055" width="13.85546875" style="78" customWidth="1"/>
    <col min="2056" max="2056" width="11" style="78" customWidth="1"/>
    <col min="2057" max="2057" width="9.7109375" style="78" customWidth="1"/>
    <col min="2058" max="2058" width="11.28515625" style="78" customWidth="1"/>
    <col min="2059" max="2059" width="10.42578125" style="78" customWidth="1"/>
    <col min="2060" max="2060" width="75.42578125" style="78" customWidth="1"/>
    <col min="2061" max="2061" width="45.28515625" style="78" customWidth="1"/>
    <col min="2062" max="2103" width="9.140625" style="78"/>
    <col min="2104" max="2104" width="62.28515625" style="78" customWidth="1"/>
    <col min="2105" max="2304" width="9.140625" style="78"/>
    <col min="2305" max="2305" width="4.42578125" style="78" customWidth="1"/>
    <col min="2306" max="2306" width="11.5703125" style="78" customWidth="1"/>
    <col min="2307" max="2307" width="40.42578125" style="78" customWidth="1"/>
    <col min="2308" max="2308" width="5.5703125" style="78" customWidth="1"/>
    <col min="2309" max="2309" width="8.5703125" style="78" customWidth="1"/>
    <col min="2310" max="2310" width="9.85546875" style="78" customWidth="1"/>
    <col min="2311" max="2311" width="13.85546875" style="78" customWidth="1"/>
    <col min="2312" max="2312" width="11" style="78" customWidth="1"/>
    <col min="2313" max="2313" width="9.7109375" style="78" customWidth="1"/>
    <col min="2314" max="2314" width="11.28515625" style="78" customWidth="1"/>
    <col min="2315" max="2315" width="10.42578125" style="78" customWidth="1"/>
    <col min="2316" max="2316" width="75.42578125" style="78" customWidth="1"/>
    <col min="2317" max="2317" width="45.28515625" style="78" customWidth="1"/>
    <col min="2318" max="2359" width="9.140625" style="78"/>
    <col min="2360" max="2360" width="62.28515625" style="78" customWidth="1"/>
    <col min="2361" max="2560" width="9.140625" style="78"/>
    <col min="2561" max="2561" width="4.42578125" style="78" customWidth="1"/>
    <col min="2562" max="2562" width="11.5703125" style="78" customWidth="1"/>
    <col min="2563" max="2563" width="40.42578125" style="78" customWidth="1"/>
    <col min="2564" max="2564" width="5.5703125" style="78" customWidth="1"/>
    <col min="2565" max="2565" width="8.5703125" style="78" customWidth="1"/>
    <col min="2566" max="2566" width="9.85546875" style="78" customWidth="1"/>
    <col min="2567" max="2567" width="13.85546875" style="78" customWidth="1"/>
    <col min="2568" max="2568" width="11" style="78" customWidth="1"/>
    <col min="2569" max="2569" width="9.7109375" style="78" customWidth="1"/>
    <col min="2570" max="2570" width="11.28515625" style="78" customWidth="1"/>
    <col min="2571" max="2571" width="10.42578125" style="78" customWidth="1"/>
    <col min="2572" max="2572" width="75.42578125" style="78" customWidth="1"/>
    <col min="2573" max="2573" width="45.28515625" style="78" customWidth="1"/>
    <col min="2574" max="2615" width="9.140625" style="78"/>
    <col min="2616" max="2616" width="62.28515625" style="78" customWidth="1"/>
    <col min="2617" max="2816" width="9.140625" style="78"/>
    <col min="2817" max="2817" width="4.42578125" style="78" customWidth="1"/>
    <col min="2818" max="2818" width="11.5703125" style="78" customWidth="1"/>
    <col min="2819" max="2819" width="40.42578125" style="78" customWidth="1"/>
    <col min="2820" max="2820" width="5.5703125" style="78" customWidth="1"/>
    <col min="2821" max="2821" width="8.5703125" style="78" customWidth="1"/>
    <col min="2822" max="2822" width="9.85546875" style="78" customWidth="1"/>
    <col min="2823" max="2823" width="13.85546875" style="78" customWidth="1"/>
    <col min="2824" max="2824" width="11" style="78" customWidth="1"/>
    <col min="2825" max="2825" width="9.7109375" style="78" customWidth="1"/>
    <col min="2826" max="2826" width="11.28515625" style="78" customWidth="1"/>
    <col min="2827" max="2827" width="10.42578125" style="78" customWidth="1"/>
    <col min="2828" max="2828" width="75.42578125" style="78" customWidth="1"/>
    <col min="2829" max="2829" width="45.28515625" style="78" customWidth="1"/>
    <col min="2830" max="2871" width="9.140625" style="78"/>
    <col min="2872" max="2872" width="62.28515625" style="78" customWidth="1"/>
    <col min="2873" max="3072" width="9.140625" style="78"/>
    <col min="3073" max="3073" width="4.42578125" style="78" customWidth="1"/>
    <col min="3074" max="3074" width="11.5703125" style="78" customWidth="1"/>
    <col min="3075" max="3075" width="40.42578125" style="78" customWidth="1"/>
    <col min="3076" max="3076" width="5.5703125" style="78" customWidth="1"/>
    <col min="3077" max="3077" width="8.5703125" style="78" customWidth="1"/>
    <col min="3078" max="3078" width="9.85546875" style="78" customWidth="1"/>
    <col min="3079" max="3079" width="13.85546875" style="78" customWidth="1"/>
    <col min="3080" max="3080" width="11" style="78" customWidth="1"/>
    <col min="3081" max="3081" width="9.7109375" style="78" customWidth="1"/>
    <col min="3082" max="3082" width="11.28515625" style="78" customWidth="1"/>
    <col min="3083" max="3083" width="10.42578125" style="78" customWidth="1"/>
    <col min="3084" max="3084" width="75.42578125" style="78" customWidth="1"/>
    <col min="3085" max="3085" width="45.28515625" style="78" customWidth="1"/>
    <col min="3086" max="3127" width="9.140625" style="78"/>
    <col min="3128" max="3128" width="62.28515625" style="78" customWidth="1"/>
    <col min="3129" max="3328" width="9.140625" style="78"/>
    <col min="3329" max="3329" width="4.42578125" style="78" customWidth="1"/>
    <col min="3330" max="3330" width="11.5703125" style="78" customWidth="1"/>
    <col min="3331" max="3331" width="40.42578125" style="78" customWidth="1"/>
    <col min="3332" max="3332" width="5.5703125" style="78" customWidth="1"/>
    <col min="3333" max="3333" width="8.5703125" style="78" customWidth="1"/>
    <col min="3334" max="3334" width="9.85546875" style="78" customWidth="1"/>
    <col min="3335" max="3335" width="13.85546875" style="78" customWidth="1"/>
    <col min="3336" max="3336" width="11" style="78" customWidth="1"/>
    <col min="3337" max="3337" width="9.7109375" style="78" customWidth="1"/>
    <col min="3338" max="3338" width="11.28515625" style="78" customWidth="1"/>
    <col min="3339" max="3339" width="10.42578125" style="78" customWidth="1"/>
    <col min="3340" max="3340" width="75.42578125" style="78" customWidth="1"/>
    <col min="3341" max="3341" width="45.28515625" style="78" customWidth="1"/>
    <col min="3342" max="3383" width="9.140625" style="78"/>
    <col min="3384" max="3384" width="62.28515625" style="78" customWidth="1"/>
    <col min="3385" max="3584" width="9.140625" style="78"/>
    <col min="3585" max="3585" width="4.42578125" style="78" customWidth="1"/>
    <col min="3586" max="3586" width="11.5703125" style="78" customWidth="1"/>
    <col min="3587" max="3587" width="40.42578125" style="78" customWidth="1"/>
    <col min="3588" max="3588" width="5.5703125" style="78" customWidth="1"/>
    <col min="3589" max="3589" width="8.5703125" style="78" customWidth="1"/>
    <col min="3590" max="3590" width="9.85546875" style="78" customWidth="1"/>
    <col min="3591" max="3591" width="13.85546875" style="78" customWidth="1"/>
    <col min="3592" max="3592" width="11" style="78" customWidth="1"/>
    <col min="3593" max="3593" width="9.7109375" style="78" customWidth="1"/>
    <col min="3594" max="3594" width="11.28515625" style="78" customWidth="1"/>
    <col min="3595" max="3595" width="10.42578125" style="78" customWidth="1"/>
    <col min="3596" max="3596" width="75.42578125" style="78" customWidth="1"/>
    <col min="3597" max="3597" width="45.28515625" style="78" customWidth="1"/>
    <col min="3598" max="3639" width="9.140625" style="78"/>
    <col min="3640" max="3640" width="62.28515625" style="78" customWidth="1"/>
    <col min="3641" max="3840" width="9.140625" style="78"/>
    <col min="3841" max="3841" width="4.42578125" style="78" customWidth="1"/>
    <col min="3842" max="3842" width="11.5703125" style="78" customWidth="1"/>
    <col min="3843" max="3843" width="40.42578125" style="78" customWidth="1"/>
    <col min="3844" max="3844" width="5.5703125" style="78" customWidth="1"/>
    <col min="3845" max="3845" width="8.5703125" style="78" customWidth="1"/>
    <col min="3846" max="3846" width="9.85546875" style="78" customWidth="1"/>
    <col min="3847" max="3847" width="13.85546875" style="78" customWidth="1"/>
    <col min="3848" max="3848" width="11" style="78" customWidth="1"/>
    <col min="3849" max="3849" width="9.7109375" style="78" customWidth="1"/>
    <col min="3850" max="3850" width="11.28515625" style="78" customWidth="1"/>
    <col min="3851" max="3851" width="10.42578125" style="78" customWidth="1"/>
    <col min="3852" max="3852" width="75.42578125" style="78" customWidth="1"/>
    <col min="3853" max="3853" width="45.28515625" style="78" customWidth="1"/>
    <col min="3854" max="3895" width="9.140625" style="78"/>
    <col min="3896" max="3896" width="62.28515625" style="78" customWidth="1"/>
    <col min="3897" max="4096" width="9.140625" style="78"/>
    <col min="4097" max="4097" width="4.42578125" style="78" customWidth="1"/>
    <col min="4098" max="4098" width="11.5703125" style="78" customWidth="1"/>
    <col min="4099" max="4099" width="40.42578125" style="78" customWidth="1"/>
    <col min="4100" max="4100" width="5.5703125" style="78" customWidth="1"/>
    <col min="4101" max="4101" width="8.5703125" style="78" customWidth="1"/>
    <col min="4102" max="4102" width="9.85546875" style="78" customWidth="1"/>
    <col min="4103" max="4103" width="13.85546875" style="78" customWidth="1"/>
    <col min="4104" max="4104" width="11" style="78" customWidth="1"/>
    <col min="4105" max="4105" width="9.7109375" style="78" customWidth="1"/>
    <col min="4106" max="4106" width="11.28515625" style="78" customWidth="1"/>
    <col min="4107" max="4107" width="10.42578125" style="78" customWidth="1"/>
    <col min="4108" max="4108" width="75.42578125" style="78" customWidth="1"/>
    <col min="4109" max="4109" width="45.28515625" style="78" customWidth="1"/>
    <col min="4110" max="4151" width="9.140625" style="78"/>
    <col min="4152" max="4152" width="62.28515625" style="78" customWidth="1"/>
    <col min="4153" max="4352" width="9.140625" style="78"/>
    <col min="4353" max="4353" width="4.42578125" style="78" customWidth="1"/>
    <col min="4354" max="4354" width="11.5703125" style="78" customWidth="1"/>
    <col min="4355" max="4355" width="40.42578125" style="78" customWidth="1"/>
    <col min="4356" max="4356" width="5.5703125" style="78" customWidth="1"/>
    <col min="4357" max="4357" width="8.5703125" style="78" customWidth="1"/>
    <col min="4358" max="4358" width="9.85546875" style="78" customWidth="1"/>
    <col min="4359" max="4359" width="13.85546875" style="78" customWidth="1"/>
    <col min="4360" max="4360" width="11" style="78" customWidth="1"/>
    <col min="4361" max="4361" width="9.7109375" style="78" customWidth="1"/>
    <col min="4362" max="4362" width="11.28515625" style="78" customWidth="1"/>
    <col min="4363" max="4363" width="10.42578125" style="78" customWidth="1"/>
    <col min="4364" max="4364" width="75.42578125" style="78" customWidth="1"/>
    <col min="4365" max="4365" width="45.28515625" style="78" customWidth="1"/>
    <col min="4366" max="4407" width="9.140625" style="78"/>
    <col min="4408" max="4408" width="62.28515625" style="78" customWidth="1"/>
    <col min="4409" max="4608" width="9.140625" style="78"/>
    <col min="4609" max="4609" width="4.42578125" style="78" customWidth="1"/>
    <col min="4610" max="4610" width="11.5703125" style="78" customWidth="1"/>
    <col min="4611" max="4611" width="40.42578125" style="78" customWidth="1"/>
    <col min="4612" max="4612" width="5.5703125" style="78" customWidth="1"/>
    <col min="4613" max="4613" width="8.5703125" style="78" customWidth="1"/>
    <col min="4614" max="4614" width="9.85546875" style="78" customWidth="1"/>
    <col min="4615" max="4615" width="13.85546875" style="78" customWidth="1"/>
    <col min="4616" max="4616" width="11" style="78" customWidth="1"/>
    <col min="4617" max="4617" width="9.7109375" style="78" customWidth="1"/>
    <col min="4618" max="4618" width="11.28515625" style="78" customWidth="1"/>
    <col min="4619" max="4619" width="10.42578125" style="78" customWidth="1"/>
    <col min="4620" max="4620" width="75.42578125" style="78" customWidth="1"/>
    <col min="4621" max="4621" width="45.28515625" style="78" customWidth="1"/>
    <col min="4622" max="4663" width="9.140625" style="78"/>
    <col min="4664" max="4664" width="62.28515625" style="78" customWidth="1"/>
    <col min="4665" max="4864" width="9.140625" style="78"/>
    <col min="4865" max="4865" width="4.42578125" style="78" customWidth="1"/>
    <col min="4866" max="4866" width="11.5703125" style="78" customWidth="1"/>
    <col min="4867" max="4867" width="40.42578125" style="78" customWidth="1"/>
    <col min="4868" max="4868" width="5.5703125" style="78" customWidth="1"/>
    <col min="4869" max="4869" width="8.5703125" style="78" customWidth="1"/>
    <col min="4870" max="4870" width="9.85546875" style="78" customWidth="1"/>
    <col min="4871" max="4871" width="13.85546875" style="78" customWidth="1"/>
    <col min="4872" max="4872" width="11" style="78" customWidth="1"/>
    <col min="4873" max="4873" width="9.7109375" style="78" customWidth="1"/>
    <col min="4874" max="4874" width="11.28515625" style="78" customWidth="1"/>
    <col min="4875" max="4875" width="10.42578125" style="78" customWidth="1"/>
    <col min="4876" max="4876" width="75.42578125" style="78" customWidth="1"/>
    <col min="4877" max="4877" width="45.28515625" style="78" customWidth="1"/>
    <col min="4878" max="4919" width="9.140625" style="78"/>
    <col min="4920" max="4920" width="62.28515625" style="78" customWidth="1"/>
    <col min="4921" max="5120" width="9.140625" style="78"/>
    <col min="5121" max="5121" width="4.42578125" style="78" customWidth="1"/>
    <col min="5122" max="5122" width="11.5703125" style="78" customWidth="1"/>
    <col min="5123" max="5123" width="40.42578125" style="78" customWidth="1"/>
    <col min="5124" max="5124" width="5.5703125" style="78" customWidth="1"/>
    <col min="5125" max="5125" width="8.5703125" style="78" customWidth="1"/>
    <col min="5126" max="5126" width="9.85546875" style="78" customWidth="1"/>
    <col min="5127" max="5127" width="13.85546875" style="78" customWidth="1"/>
    <col min="5128" max="5128" width="11" style="78" customWidth="1"/>
    <col min="5129" max="5129" width="9.7109375" style="78" customWidth="1"/>
    <col min="5130" max="5130" width="11.28515625" style="78" customWidth="1"/>
    <col min="5131" max="5131" width="10.42578125" style="78" customWidth="1"/>
    <col min="5132" max="5132" width="75.42578125" style="78" customWidth="1"/>
    <col min="5133" max="5133" width="45.28515625" style="78" customWidth="1"/>
    <col min="5134" max="5175" width="9.140625" style="78"/>
    <col min="5176" max="5176" width="62.28515625" style="78" customWidth="1"/>
    <col min="5177" max="5376" width="9.140625" style="78"/>
    <col min="5377" max="5377" width="4.42578125" style="78" customWidth="1"/>
    <col min="5378" max="5378" width="11.5703125" style="78" customWidth="1"/>
    <col min="5379" max="5379" width="40.42578125" style="78" customWidth="1"/>
    <col min="5380" max="5380" width="5.5703125" style="78" customWidth="1"/>
    <col min="5381" max="5381" width="8.5703125" style="78" customWidth="1"/>
    <col min="5382" max="5382" width="9.85546875" style="78" customWidth="1"/>
    <col min="5383" max="5383" width="13.85546875" style="78" customWidth="1"/>
    <col min="5384" max="5384" width="11" style="78" customWidth="1"/>
    <col min="5385" max="5385" width="9.7109375" style="78" customWidth="1"/>
    <col min="5386" max="5386" width="11.28515625" style="78" customWidth="1"/>
    <col min="5387" max="5387" width="10.42578125" style="78" customWidth="1"/>
    <col min="5388" max="5388" width="75.42578125" style="78" customWidth="1"/>
    <col min="5389" max="5389" width="45.28515625" style="78" customWidth="1"/>
    <col min="5390" max="5431" width="9.140625" style="78"/>
    <col min="5432" max="5432" width="62.28515625" style="78" customWidth="1"/>
    <col min="5433" max="5632" width="9.140625" style="78"/>
    <col min="5633" max="5633" width="4.42578125" style="78" customWidth="1"/>
    <col min="5634" max="5634" width="11.5703125" style="78" customWidth="1"/>
    <col min="5635" max="5635" width="40.42578125" style="78" customWidth="1"/>
    <col min="5636" max="5636" width="5.5703125" style="78" customWidth="1"/>
    <col min="5637" max="5637" width="8.5703125" style="78" customWidth="1"/>
    <col min="5638" max="5638" width="9.85546875" style="78" customWidth="1"/>
    <col min="5639" max="5639" width="13.85546875" style="78" customWidth="1"/>
    <col min="5640" max="5640" width="11" style="78" customWidth="1"/>
    <col min="5641" max="5641" width="9.7109375" style="78" customWidth="1"/>
    <col min="5642" max="5642" width="11.28515625" style="78" customWidth="1"/>
    <col min="5643" max="5643" width="10.42578125" style="78" customWidth="1"/>
    <col min="5644" max="5644" width="75.42578125" style="78" customWidth="1"/>
    <col min="5645" max="5645" width="45.28515625" style="78" customWidth="1"/>
    <col min="5646" max="5687" width="9.140625" style="78"/>
    <col min="5688" max="5688" width="62.28515625" style="78" customWidth="1"/>
    <col min="5689" max="5888" width="9.140625" style="78"/>
    <col min="5889" max="5889" width="4.42578125" style="78" customWidth="1"/>
    <col min="5890" max="5890" width="11.5703125" style="78" customWidth="1"/>
    <col min="5891" max="5891" width="40.42578125" style="78" customWidth="1"/>
    <col min="5892" max="5892" width="5.5703125" style="78" customWidth="1"/>
    <col min="5893" max="5893" width="8.5703125" style="78" customWidth="1"/>
    <col min="5894" max="5894" width="9.85546875" style="78" customWidth="1"/>
    <col min="5895" max="5895" width="13.85546875" style="78" customWidth="1"/>
    <col min="5896" max="5896" width="11" style="78" customWidth="1"/>
    <col min="5897" max="5897" width="9.7109375" style="78" customWidth="1"/>
    <col min="5898" max="5898" width="11.28515625" style="78" customWidth="1"/>
    <col min="5899" max="5899" width="10.42578125" style="78" customWidth="1"/>
    <col min="5900" max="5900" width="75.42578125" style="78" customWidth="1"/>
    <col min="5901" max="5901" width="45.28515625" style="78" customWidth="1"/>
    <col min="5902" max="5943" width="9.140625" style="78"/>
    <col min="5944" max="5944" width="62.28515625" style="78" customWidth="1"/>
    <col min="5945" max="6144" width="9.140625" style="78"/>
    <col min="6145" max="6145" width="4.42578125" style="78" customWidth="1"/>
    <col min="6146" max="6146" width="11.5703125" style="78" customWidth="1"/>
    <col min="6147" max="6147" width="40.42578125" style="78" customWidth="1"/>
    <col min="6148" max="6148" width="5.5703125" style="78" customWidth="1"/>
    <col min="6149" max="6149" width="8.5703125" style="78" customWidth="1"/>
    <col min="6150" max="6150" width="9.85546875" style="78" customWidth="1"/>
    <col min="6151" max="6151" width="13.85546875" style="78" customWidth="1"/>
    <col min="6152" max="6152" width="11" style="78" customWidth="1"/>
    <col min="6153" max="6153" width="9.7109375" style="78" customWidth="1"/>
    <col min="6154" max="6154" width="11.28515625" style="78" customWidth="1"/>
    <col min="6155" max="6155" width="10.42578125" style="78" customWidth="1"/>
    <col min="6156" max="6156" width="75.42578125" style="78" customWidth="1"/>
    <col min="6157" max="6157" width="45.28515625" style="78" customWidth="1"/>
    <col min="6158" max="6199" width="9.140625" style="78"/>
    <col min="6200" max="6200" width="62.28515625" style="78" customWidth="1"/>
    <col min="6201" max="6400" width="9.140625" style="78"/>
    <col min="6401" max="6401" width="4.42578125" style="78" customWidth="1"/>
    <col min="6402" max="6402" width="11.5703125" style="78" customWidth="1"/>
    <col min="6403" max="6403" width="40.42578125" style="78" customWidth="1"/>
    <col min="6404" max="6404" width="5.5703125" style="78" customWidth="1"/>
    <col min="6405" max="6405" width="8.5703125" style="78" customWidth="1"/>
    <col min="6406" max="6406" width="9.85546875" style="78" customWidth="1"/>
    <col min="6407" max="6407" width="13.85546875" style="78" customWidth="1"/>
    <col min="6408" max="6408" width="11" style="78" customWidth="1"/>
    <col min="6409" max="6409" width="9.7109375" style="78" customWidth="1"/>
    <col min="6410" max="6410" width="11.28515625" style="78" customWidth="1"/>
    <col min="6411" max="6411" width="10.42578125" style="78" customWidth="1"/>
    <col min="6412" max="6412" width="75.42578125" style="78" customWidth="1"/>
    <col min="6413" max="6413" width="45.28515625" style="78" customWidth="1"/>
    <col min="6414" max="6455" width="9.140625" style="78"/>
    <col min="6456" max="6456" width="62.28515625" style="78" customWidth="1"/>
    <col min="6457" max="6656" width="9.140625" style="78"/>
    <col min="6657" max="6657" width="4.42578125" style="78" customWidth="1"/>
    <col min="6658" max="6658" width="11.5703125" style="78" customWidth="1"/>
    <col min="6659" max="6659" width="40.42578125" style="78" customWidth="1"/>
    <col min="6660" max="6660" width="5.5703125" style="78" customWidth="1"/>
    <col min="6661" max="6661" width="8.5703125" style="78" customWidth="1"/>
    <col min="6662" max="6662" width="9.85546875" style="78" customWidth="1"/>
    <col min="6663" max="6663" width="13.85546875" style="78" customWidth="1"/>
    <col min="6664" max="6664" width="11" style="78" customWidth="1"/>
    <col min="6665" max="6665" width="9.7109375" style="78" customWidth="1"/>
    <col min="6666" max="6666" width="11.28515625" style="78" customWidth="1"/>
    <col min="6667" max="6667" width="10.42578125" style="78" customWidth="1"/>
    <col min="6668" max="6668" width="75.42578125" style="78" customWidth="1"/>
    <col min="6669" max="6669" width="45.28515625" style="78" customWidth="1"/>
    <col min="6670" max="6711" width="9.140625" style="78"/>
    <col min="6712" max="6712" width="62.28515625" style="78" customWidth="1"/>
    <col min="6713" max="6912" width="9.140625" style="78"/>
    <col min="6913" max="6913" width="4.42578125" style="78" customWidth="1"/>
    <col min="6914" max="6914" width="11.5703125" style="78" customWidth="1"/>
    <col min="6915" max="6915" width="40.42578125" style="78" customWidth="1"/>
    <col min="6916" max="6916" width="5.5703125" style="78" customWidth="1"/>
    <col min="6917" max="6917" width="8.5703125" style="78" customWidth="1"/>
    <col min="6918" max="6918" width="9.85546875" style="78" customWidth="1"/>
    <col min="6919" max="6919" width="13.85546875" style="78" customWidth="1"/>
    <col min="6920" max="6920" width="11" style="78" customWidth="1"/>
    <col min="6921" max="6921" width="9.7109375" style="78" customWidth="1"/>
    <col min="6922" max="6922" width="11.28515625" style="78" customWidth="1"/>
    <col min="6923" max="6923" width="10.42578125" style="78" customWidth="1"/>
    <col min="6924" max="6924" width="75.42578125" style="78" customWidth="1"/>
    <col min="6925" max="6925" width="45.28515625" style="78" customWidth="1"/>
    <col min="6926" max="6967" width="9.140625" style="78"/>
    <col min="6968" max="6968" width="62.28515625" style="78" customWidth="1"/>
    <col min="6969" max="7168" width="9.140625" style="78"/>
    <col min="7169" max="7169" width="4.42578125" style="78" customWidth="1"/>
    <col min="7170" max="7170" width="11.5703125" style="78" customWidth="1"/>
    <col min="7171" max="7171" width="40.42578125" style="78" customWidth="1"/>
    <col min="7172" max="7172" width="5.5703125" style="78" customWidth="1"/>
    <col min="7173" max="7173" width="8.5703125" style="78" customWidth="1"/>
    <col min="7174" max="7174" width="9.85546875" style="78" customWidth="1"/>
    <col min="7175" max="7175" width="13.85546875" style="78" customWidth="1"/>
    <col min="7176" max="7176" width="11" style="78" customWidth="1"/>
    <col min="7177" max="7177" width="9.7109375" style="78" customWidth="1"/>
    <col min="7178" max="7178" width="11.28515625" style="78" customWidth="1"/>
    <col min="7179" max="7179" width="10.42578125" style="78" customWidth="1"/>
    <col min="7180" max="7180" width="75.42578125" style="78" customWidth="1"/>
    <col min="7181" max="7181" width="45.28515625" style="78" customWidth="1"/>
    <col min="7182" max="7223" width="9.140625" style="78"/>
    <col min="7224" max="7224" width="62.28515625" style="78" customWidth="1"/>
    <col min="7225" max="7424" width="9.140625" style="78"/>
    <col min="7425" max="7425" width="4.42578125" style="78" customWidth="1"/>
    <col min="7426" max="7426" width="11.5703125" style="78" customWidth="1"/>
    <col min="7427" max="7427" width="40.42578125" style="78" customWidth="1"/>
    <col min="7428" max="7428" width="5.5703125" style="78" customWidth="1"/>
    <col min="7429" max="7429" width="8.5703125" style="78" customWidth="1"/>
    <col min="7430" max="7430" width="9.85546875" style="78" customWidth="1"/>
    <col min="7431" max="7431" width="13.85546875" style="78" customWidth="1"/>
    <col min="7432" max="7432" width="11" style="78" customWidth="1"/>
    <col min="7433" max="7433" width="9.7109375" style="78" customWidth="1"/>
    <col min="7434" max="7434" width="11.28515625" style="78" customWidth="1"/>
    <col min="7435" max="7435" width="10.42578125" style="78" customWidth="1"/>
    <col min="7436" max="7436" width="75.42578125" style="78" customWidth="1"/>
    <col min="7437" max="7437" width="45.28515625" style="78" customWidth="1"/>
    <col min="7438" max="7479" width="9.140625" style="78"/>
    <col min="7480" max="7480" width="62.28515625" style="78" customWidth="1"/>
    <col min="7481" max="7680" width="9.140625" style="78"/>
    <col min="7681" max="7681" width="4.42578125" style="78" customWidth="1"/>
    <col min="7682" max="7682" width="11.5703125" style="78" customWidth="1"/>
    <col min="7683" max="7683" width="40.42578125" style="78" customWidth="1"/>
    <col min="7684" max="7684" width="5.5703125" style="78" customWidth="1"/>
    <col min="7685" max="7685" width="8.5703125" style="78" customWidth="1"/>
    <col min="7686" max="7686" width="9.85546875" style="78" customWidth="1"/>
    <col min="7687" max="7687" width="13.85546875" style="78" customWidth="1"/>
    <col min="7688" max="7688" width="11" style="78" customWidth="1"/>
    <col min="7689" max="7689" width="9.7109375" style="78" customWidth="1"/>
    <col min="7690" max="7690" width="11.28515625" style="78" customWidth="1"/>
    <col min="7691" max="7691" width="10.42578125" style="78" customWidth="1"/>
    <col min="7692" max="7692" width="75.42578125" style="78" customWidth="1"/>
    <col min="7693" max="7693" width="45.28515625" style="78" customWidth="1"/>
    <col min="7694" max="7735" width="9.140625" style="78"/>
    <col min="7736" max="7736" width="62.28515625" style="78" customWidth="1"/>
    <col min="7737" max="7936" width="9.140625" style="78"/>
    <col min="7937" max="7937" width="4.42578125" style="78" customWidth="1"/>
    <col min="7938" max="7938" width="11.5703125" style="78" customWidth="1"/>
    <col min="7939" max="7939" width="40.42578125" style="78" customWidth="1"/>
    <col min="7940" max="7940" width="5.5703125" style="78" customWidth="1"/>
    <col min="7941" max="7941" width="8.5703125" style="78" customWidth="1"/>
    <col min="7942" max="7942" width="9.85546875" style="78" customWidth="1"/>
    <col min="7943" max="7943" width="13.85546875" style="78" customWidth="1"/>
    <col min="7944" max="7944" width="11" style="78" customWidth="1"/>
    <col min="7945" max="7945" width="9.7109375" style="78" customWidth="1"/>
    <col min="7946" max="7946" width="11.28515625" style="78" customWidth="1"/>
    <col min="7947" max="7947" width="10.42578125" style="78" customWidth="1"/>
    <col min="7948" max="7948" width="75.42578125" style="78" customWidth="1"/>
    <col min="7949" max="7949" width="45.28515625" style="78" customWidth="1"/>
    <col min="7950" max="7991" width="9.140625" style="78"/>
    <col min="7992" max="7992" width="62.28515625" style="78" customWidth="1"/>
    <col min="7993" max="8192" width="9.140625" style="78"/>
    <col min="8193" max="8193" width="4.42578125" style="78" customWidth="1"/>
    <col min="8194" max="8194" width="11.5703125" style="78" customWidth="1"/>
    <col min="8195" max="8195" width="40.42578125" style="78" customWidth="1"/>
    <col min="8196" max="8196" width="5.5703125" style="78" customWidth="1"/>
    <col min="8197" max="8197" width="8.5703125" style="78" customWidth="1"/>
    <col min="8198" max="8198" width="9.85546875" style="78" customWidth="1"/>
    <col min="8199" max="8199" width="13.85546875" style="78" customWidth="1"/>
    <col min="8200" max="8200" width="11" style="78" customWidth="1"/>
    <col min="8201" max="8201" width="9.7109375" style="78" customWidth="1"/>
    <col min="8202" max="8202" width="11.28515625" style="78" customWidth="1"/>
    <col min="8203" max="8203" width="10.42578125" style="78" customWidth="1"/>
    <col min="8204" max="8204" width="75.42578125" style="78" customWidth="1"/>
    <col min="8205" max="8205" width="45.28515625" style="78" customWidth="1"/>
    <col min="8206" max="8247" width="9.140625" style="78"/>
    <col min="8248" max="8248" width="62.28515625" style="78" customWidth="1"/>
    <col min="8249" max="8448" width="9.140625" style="78"/>
    <col min="8449" max="8449" width="4.42578125" style="78" customWidth="1"/>
    <col min="8450" max="8450" width="11.5703125" style="78" customWidth="1"/>
    <col min="8451" max="8451" width="40.42578125" style="78" customWidth="1"/>
    <col min="8452" max="8452" width="5.5703125" style="78" customWidth="1"/>
    <col min="8453" max="8453" width="8.5703125" style="78" customWidth="1"/>
    <col min="8454" max="8454" width="9.85546875" style="78" customWidth="1"/>
    <col min="8455" max="8455" width="13.85546875" style="78" customWidth="1"/>
    <col min="8456" max="8456" width="11" style="78" customWidth="1"/>
    <col min="8457" max="8457" width="9.7109375" style="78" customWidth="1"/>
    <col min="8458" max="8458" width="11.28515625" style="78" customWidth="1"/>
    <col min="8459" max="8459" width="10.42578125" style="78" customWidth="1"/>
    <col min="8460" max="8460" width="75.42578125" style="78" customWidth="1"/>
    <col min="8461" max="8461" width="45.28515625" style="78" customWidth="1"/>
    <col min="8462" max="8503" width="9.140625" style="78"/>
    <col min="8504" max="8504" width="62.28515625" style="78" customWidth="1"/>
    <col min="8505" max="8704" width="9.140625" style="78"/>
    <col min="8705" max="8705" width="4.42578125" style="78" customWidth="1"/>
    <col min="8706" max="8706" width="11.5703125" style="78" customWidth="1"/>
    <col min="8707" max="8707" width="40.42578125" style="78" customWidth="1"/>
    <col min="8708" max="8708" width="5.5703125" style="78" customWidth="1"/>
    <col min="8709" max="8709" width="8.5703125" style="78" customWidth="1"/>
    <col min="8710" max="8710" width="9.85546875" style="78" customWidth="1"/>
    <col min="8711" max="8711" width="13.85546875" style="78" customWidth="1"/>
    <col min="8712" max="8712" width="11" style="78" customWidth="1"/>
    <col min="8713" max="8713" width="9.7109375" style="78" customWidth="1"/>
    <col min="8714" max="8714" width="11.28515625" style="78" customWidth="1"/>
    <col min="8715" max="8715" width="10.42578125" style="78" customWidth="1"/>
    <col min="8716" max="8716" width="75.42578125" style="78" customWidth="1"/>
    <col min="8717" max="8717" width="45.28515625" style="78" customWidth="1"/>
    <col min="8718" max="8759" width="9.140625" style="78"/>
    <col min="8760" max="8760" width="62.28515625" style="78" customWidth="1"/>
    <col min="8761" max="8960" width="9.140625" style="78"/>
    <col min="8961" max="8961" width="4.42578125" style="78" customWidth="1"/>
    <col min="8962" max="8962" width="11.5703125" style="78" customWidth="1"/>
    <col min="8963" max="8963" width="40.42578125" style="78" customWidth="1"/>
    <col min="8964" max="8964" width="5.5703125" style="78" customWidth="1"/>
    <col min="8965" max="8965" width="8.5703125" style="78" customWidth="1"/>
    <col min="8966" max="8966" width="9.85546875" style="78" customWidth="1"/>
    <col min="8967" max="8967" width="13.85546875" style="78" customWidth="1"/>
    <col min="8968" max="8968" width="11" style="78" customWidth="1"/>
    <col min="8969" max="8969" width="9.7109375" style="78" customWidth="1"/>
    <col min="8970" max="8970" width="11.28515625" style="78" customWidth="1"/>
    <col min="8971" max="8971" width="10.42578125" style="78" customWidth="1"/>
    <col min="8972" max="8972" width="75.42578125" style="78" customWidth="1"/>
    <col min="8973" max="8973" width="45.28515625" style="78" customWidth="1"/>
    <col min="8974" max="9015" width="9.140625" style="78"/>
    <col min="9016" max="9016" width="62.28515625" style="78" customWidth="1"/>
    <col min="9017" max="9216" width="9.140625" style="78"/>
    <col min="9217" max="9217" width="4.42578125" style="78" customWidth="1"/>
    <col min="9218" max="9218" width="11.5703125" style="78" customWidth="1"/>
    <col min="9219" max="9219" width="40.42578125" style="78" customWidth="1"/>
    <col min="9220" max="9220" width="5.5703125" style="78" customWidth="1"/>
    <col min="9221" max="9221" width="8.5703125" style="78" customWidth="1"/>
    <col min="9222" max="9222" width="9.85546875" style="78" customWidth="1"/>
    <col min="9223" max="9223" width="13.85546875" style="78" customWidth="1"/>
    <col min="9224" max="9224" width="11" style="78" customWidth="1"/>
    <col min="9225" max="9225" width="9.7109375" style="78" customWidth="1"/>
    <col min="9226" max="9226" width="11.28515625" style="78" customWidth="1"/>
    <col min="9227" max="9227" width="10.42578125" style="78" customWidth="1"/>
    <col min="9228" max="9228" width="75.42578125" style="78" customWidth="1"/>
    <col min="9229" max="9229" width="45.28515625" style="78" customWidth="1"/>
    <col min="9230" max="9271" width="9.140625" style="78"/>
    <col min="9272" max="9272" width="62.28515625" style="78" customWidth="1"/>
    <col min="9273" max="9472" width="9.140625" style="78"/>
    <col min="9473" max="9473" width="4.42578125" style="78" customWidth="1"/>
    <col min="9474" max="9474" width="11.5703125" style="78" customWidth="1"/>
    <col min="9475" max="9475" width="40.42578125" style="78" customWidth="1"/>
    <col min="9476" max="9476" width="5.5703125" style="78" customWidth="1"/>
    <col min="9477" max="9477" width="8.5703125" style="78" customWidth="1"/>
    <col min="9478" max="9478" width="9.85546875" style="78" customWidth="1"/>
    <col min="9479" max="9479" width="13.85546875" style="78" customWidth="1"/>
    <col min="9480" max="9480" width="11" style="78" customWidth="1"/>
    <col min="9481" max="9481" width="9.7109375" style="78" customWidth="1"/>
    <col min="9482" max="9482" width="11.28515625" style="78" customWidth="1"/>
    <col min="9483" max="9483" width="10.42578125" style="78" customWidth="1"/>
    <col min="9484" max="9484" width="75.42578125" style="78" customWidth="1"/>
    <col min="9485" max="9485" width="45.28515625" style="78" customWidth="1"/>
    <col min="9486" max="9527" width="9.140625" style="78"/>
    <col min="9528" max="9528" width="62.28515625" style="78" customWidth="1"/>
    <col min="9529" max="9728" width="9.140625" style="78"/>
    <col min="9729" max="9729" width="4.42578125" style="78" customWidth="1"/>
    <col min="9730" max="9730" width="11.5703125" style="78" customWidth="1"/>
    <col min="9731" max="9731" width="40.42578125" style="78" customWidth="1"/>
    <col min="9732" max="9732" width="5.5703125" style="78" customWidth="1"/>
    <col min="9733" max="9733" width="8.5703125" style="78" customWidth="1"/>
    <col min="9734" max="9734" width="9.85546875" style="78" customWidth="1"/>
    <col min="9735" max="9735" width="13.85546875" style="78" customWidth="1"/>
    <col min="9736" max="9736" width="11" style="78" customWidth="1"/>
    <col min="9737" max="9737" width="9.7109375" style="78" customWidth="1"/>
    <col min="9738" max="9738" width="11.28515625" style="78" customWidth="1"/>
    <col min="9739" max="9739" width="10.42578125" style="78" customWidth="1"/>
    <col min="9740" max="9740" width="75.42578125" style="78" customWidth="1"/>
    <col min="9741" max="9741" width="45.28515625" style="78" customWidth="1"/>
    <col min="9742" max="9783" width="9.140625" style="78"/>
    <col min="9784" max="9784" width="62.28515625" style="78" customWidth="1"/>
    <col min="9785" max="9984" width="9.140625" style="78"/>
    <col min="9985" max="9985" width="4.42578125" style="78" customWidth="1"/>
    <col min="9986" max="9986" width="11.5703125" style="78" customWidth="1"/>
    <col min="9987" max="9987" width="40.42578125" style="78" customWidth="1"/>
    <col min="9988" max="9988" width="5.5703125" style="78" customWidth="1"/>
    <col min="9989" max="9989" width="8.5703125" style="78" customWidth="1"/>
    <col min="9990" max="9990" width="9.85546875" style="78" customWidth="1"/>
    <col min="9991" max="9991" width="13.85546875" style="78" customWidth="1"/>
    <col min="9992" max="9992" width="11" style="78" customWidth="1"/>
    <col min="9993" max="9993" width="9.7109375" style="78" customWidth="1"/>
    <col min="9994" max="9994" width="11.28515625" style="78" customWidth="1"/>
    <col min="9995" max="9995" width="10.42578125" style="78" customWidth="1"/>
    <col min="9996" max="9996" width="75.42578125" style="78" customWidth="1"/>
    <col min="9997" max="9997" width="45.28515625" style="78" customWidth="1"/>
    <col min="9998" max="10039" width="9.140625" style="78"/>
    <col min="10040" max="10040" width="62.28515625" style="78" customWidth="1"/>
    <col min="10041" max="10240" width="9.140625" style="78"/>
    <col min="10241" max="10241" width="4.42578125" style="78" customWidth="1"/>
    <col min="10242" max="10242" width="11.5703125" style="78" customWidth="1"/>
    <col min="10243" max="10243" width="40.42578125" style="78" customWidth="1"/>
    <col min="10244" max="10244" width="5.5703125" style="78" customWidth="1"/>
    <col min="10245" max="10245" width="8.5703125" style="78" customWidth="1"/>
    <col min="10246" max="10246" width="9.85546875" style="78" customWidth="1"/>
    <col min="10247" max="10247" width="13.85546875" style="78" customWidth="1"/>
    <col min="10248" max="10248" width="11" style="78" customWidth="1"/>
    <col min="10249" max="10249" width="9.7109375" style="78" customWidth="1"/>
    <col min="10250" max="10250" width="11.28515625" style="78" customWidth="1"/>
    <col min="10251" max="10251" width="10.42578125" style="78" customWidth="1"/>
    <col min="10252" max="10252" width="75.42578125" style="78" customWidth="1"/>
    <col min="10253" max="10253" width="45.28515625" style="78" customWidth="1"/>
    <col min="10254" max="10295" width="9.140625" style="78"/>
    <col min="10296" max="10296" width="62.28515625" style="78" customWidth="1"/>
    <col min="10297" max="10496" width="9.140625" style="78"/>
    <col min="10497" max="10497" width="4.42578125" style="78" customWidth="1"/>
    <col min="10498" max="10498" width="11.5703125" style="78" customWidth="1"/>
    <col min="10499" max="10499" width="40.42578125" style="78" customWidth="1"/>
    <col min="10500" max="10500" width="5.5703125" style="78" customWidth="1"/>
    <col min="10501" max="10501" width="8.5703125" style="78" customWidth="1"/>
    <col min="10502" max="10502" width="9.85546875" style="78" customWidth="1"/>
    <col min="10503" max="10503" width="13.85546875" style="78" customWidth="1"/>
    <col min="10504" max="10504" width="11" style="78" customWidth="1"/>
    <col min="10505" max="10505" width="9.7109375" style="78" customWidth="1"/>
    <col min="10506" max="10506" width="11.28515625" style="78" customWidth="1"/>
    <col min="10507" max="10507" width="10.42578125" style="78" customWidth="1"/>
    <col min="10508" max="10508" width="75.42578125" style="78" customWidth="1"/>
    <col min="10509" max="10509" width="45.28515625" style="78" customWidth="1"/>
    <col min="10510" max="10551" width="9.140625" style="78"/>
    <col min="10552" max="10552" width="62.28515625" style="78" customWidth="1"/>
    <col min="10553" max="10752" width="9.140625" style="78"/>
    <col min="10753" max="10753" width="4.42578125" style="78" customWidth="1"/>
    <col min="10754" max="10754" width="11.5703125" style="78" customWidth="1"/>
    <col min="10755" max="10755" width="40.42578125" style="78" customWidth="1"/>
    <col min="10756" max="10756" width="5.5703125" style="78" customWidth="1"/>
    <col min="10757" max="10757" width="8.5703125" style="78" customWidth="1"/>
    <col min="10758" max="10758" width="9.85546875" style="78" customWidth="1"/>
    <col min="10759" max="10759" width="13.85546875" style="78" customWidth="1"/>
    <col min="10760" max="10760" width="11" style="78" customWidth="1"/>
    <col min="10761" max="10761" width="9.7109375" style="78" customWidth="1"/>
    <col min="10762" max="10762" width="11.28515625" style="78" customWidth="1"/>
    <col min="10763" max="10763" width="10.42578125" style="78" customWidth="1"/>
    <col min="10764" max="10764" width="75.42578125" style="78" customWidth="1"/>
    <col min="10765" max="10765" width="45.28515625" style="78" customWidth="1"/>
    <col min="10766" max="10807" width="9.140625" style="78"/>
    <col min="10808" max="10808" width="62.28515625" style="78" customWidth="1"/>
    <col min="10809" max="11008" width="9.140625" style="78"/>
    <col min="11009" max="11009" width="4.42578125" style="78" customWidth="1"/>
    <col min="11010" max="11010" width="11.5703125" style="78" customWidth="1"/>
    <col min="11011" max="11011" width="40.42578125" style="78" customWidth="1"/>
    <col min="11012" max="11012" width="5.5703125" style="78" customWidth="1"/>
    <col min="11013" max="11013" width="8.5703125" style="78" customWidth="1"/>
    <col min="11014" max="11014" width="9.85546875" style="78" customWidth="1"/>
    <col min="11015" max="11015" width="13.85546875" style="78" customWidth="1"/>
    <col min="11016" max="11016" width="11" style="78" customWidth="1"/>
    <col min="11017" max="11017" width="9.7109375" style="78" customWidth="1"/>
    <col min="11018" max="11018" width="11.28515625" style="78" customWidth="1"/>
    <col min="11019" max="11019" width="10.42578125" style="78" customWidth="1"/>
    <col min="11020" max="11020" width="75.42578125" style="78" customWidth="1"/>
    <col min="11021" max="11021" width="45.28515625" style="78" customWidth="1"/>
    <col min="11022" max="11063" width="9.140625" style="78"/>
    <col min="11064" max="11064" width="62.28515625" style="78" customWidth="1"/>
    <col min="11065" max="11264" width="9.140625" style="78"/>
    <col min="11265" max="11265" width="4.42578125" style="78" customWidth="1"/>
    <col min="11266" max="11266" width="11.5703125" style="78" customWidth="1"/>
    <col min="11267" max="11267" width="40.42578125" style="78" customWidth="1"/>
    <col min="11268" max="11268" width="5.5703125" style="78" customWidth="1"/>
    <col min="11269" max="11269" width="8.5703125" style="78" customWidth="1"/>
    <col min="11270" max="11270" width="9.85546875" style="78" customWidth="1"/>
    <col min="11271" max="11271" width="13.85546875" style="78" customWidth="1"/>
    <col min="11272" max="11272" width="11" style="78" customWidth="1"/>
    <col min="11273" max="11273" width="9.7109375" style="78" customWidth="1"/>
    <col min="11274" max="11274" width="11.28515625" style="78" customWidth="1"/>
    <col min="11275" max="11275" width="10.42578125" style="78" customWidth="1"/>
    <col min="11276" max="11276" width="75.42578125" style="78" customWidth="1"/>
    <col min="11277" max="11277" width="45.28515625" style="78" customWidth="1"/>
    <col min="11278" max="11319" width="9.140625" style="78"/>
    <col min="11320" max="11320" width="62.28515625" style="78" customWidth="1"/>
    <col min="11321" max="11520" width="9.140625" style="78"/>
    <col min="11521" max="11521" width="4.42578125" style="78" customWidth="1"/>
    <col min="11522" max="11522" width="11.5703125" style="78" customWidth="1"/>
    <col min="11523" max="11523" width="40.42578125" style="78" customWidth="1"/>
    <col min="11524" max="11524" width="5.5703125" style="78" customWidth="1"/>
    <col min="11525" max="11525" width="8.5703125" style="78" customWidth="1"/>
    <col min="11526" max="11526" width="9.85546875" style="78" customWidth="1"/>
    <col min="11527" max="11527" width="13.85546875" style="78" customWidth="1"/>
    <col min="11528" max="11528" width="11" style="78" customWidth="1"/>
    <col min="11529" max="11529" width="9.7109375" style="78" customWidth="1"/>
    <col min="11530" max="11530" width="11.28515625" style="78" customWidth="1"/>
    <col min="11531" max="11531" width="10.42578125" style="78" customWidth="1"/>
    <col min="11532" max="11532" width="75.42578125" style="78" customWidth="1"/>
    <col min="11533" max="11533" width="45.28515625" style="78" customWidth="1"/>
    <col min="11534" max="11575" width="9.140625" style="78"/>
    <col min="11576" max="11576" width="62.28515625" style="78" customWidth="1"/>
    <col min="11577" max="11776" width="9.140625" style="78"/>
    <col min="11777" max="11777" width="4.42578125" style="78" customWidth="1"/>
    <col min="11778" max="11778" width="11.5703125" style="78" customWidth="1"/>
    <col min="11779" max="11779" width="40.42578125" style="78" customWidth="1"/>
    <col min="11780" max="11780" width="5.5703125" style="78" customWidth="1"/>
    <col min="11781" max="11781" width="8.5703125" style="78" customWidth="1"/>
    <col min="11782" max="11782" width="9.85546875" style="78" customWidth="1"/>
    <col min="11783" max="11783" width="13.85546875" style="78" customWidth="1"/>
    <col min="11784" max="11784" width="11" style="78" customWidth="1"/>
    <col min="11785" max="11785" width="9.7109375" style="78" customWidth="1"/>
    <col min="11786" max="11786" width="11.28515625" style="78" customWidth="1"/>
    <col min="11787" max="11787" width="10.42578125" style="78" customWidth="1"/>
    <col min="11788" max="11788" width="75.42578125" style="78" customWidth="1"/>
    <col min="11789" max="11789" width="45.28515625" style="78" customWidth="1"/>
    <col min="11790" max="11831" width="9.140625" style="78"/>
    <col min="11832" max="11832" width="62.28515625" style="78" customWidth="1"/>
    <col min="11833" max="12032" width="9.140625" style="78"/>
    <col min="12033" max="12033" width="4.42578125" style="78" customWidth="1"/>
    <col min="12034" max="12034" width="11.5703125" style="78" customWidth="1"/>
    <col min="12035" max="12035" width="40.42578125" style="78" customWidth="1"/>
    <col min="12036" max="12036" width="5.5703125" style="78" customWidth="1"/>
    <col min="12037" max="12037" width="8.5703125" style="78" customWidth="1"/>
    <col min="12038" max="12038" width="9.85546875" style="78" customWidth="1"/>
    <col min="12039" max="12039" width="13.85546875" style="78" customWidth="1"/>
    <col min="12040" max="12040" width="11" style="78" customWidth="1"/>
    <col min="12041" max="12041" width="9.7109375" style="78" customWidth="1"/>
    <col min="12042" max="12042" width="11.28515625" style="78" customWidth="1"/>
    <col min="12043" max="12043" width="10.42578125" style="78" customWidth="1"/>
    <col min="12044" max="12044" width="75.42578125" style="78" customWidth="1"/>
    <col min="12045" max="12045" width="45.28515625" style="78" customWidth="1"/>
    <col min="12046" max="12087" width="9.140625" style="78"/>
    <col min="12088" max="12088" width="62.28515625" style="78" customWidth="1"/>
    <col min="12089" max="12288" width="9.140625" style="78"/>
    <col min="12289" max="12289" width="4.42578125" style="78" customWidth="1"/>
    <col min="12290" max="12290" width="11.5703125" style="78" customWidth="1"/>
    <col min="12291" max="12291" width="40.42578125" style="78" customWidth="1"/>
    <col min="12292" max="12292" width="5.5703125" style="78" customWidth="1"/>
    <col min="12293" max="12293" width="8.5703125" style="78" customWidth="1"/>
    <col min="12294" max="12294" width="9.85546875" style="78" customWidth="1"/>
    <col min="12295" max="12295" width="13.85546875" style="78" customWidth="1"/>
    <col min="12296" max="12296" width="11" style="78" customWidth="1"/>
    <col min="12297" max="12297" width="9.7109375" style="78" customWidth="1"/>
    <col min="12298" max="12298" width="11.28515625" style="78" customWidth="1"/>
    <col min="12299" max="12299" width="10.42578125" style="78" customWidth="1"/>
    <col min="12300" max="12300" width="75.42578125" style="78" customWidth="1"/>
    <col min="12301" max="12301" width="45.28515625" style="78" customWidth="1"/>
    <col min="12302" max="12343" width="9.140625" style="78"/>
    <col min="12344" max="12344" width="62.28515625" style="78" customWidth="1"/>
    <col min="12345" max="12544" width="9.140625" style="78"/>
    <col min="12545" max="12545" width="4.42578125" style="78" customWidth="1"/>
    <col min="12546" max="12546" width="11.5703125" style="78" customWidth="1"/>
    <col min="12547" max="12547" width="40.42578125" style="78" customWidth="1"/>
    <col min="12548" max="12548" width="5.5703125" style="78" customWidth="1"/>
    <col min="12549" max="12549" width="8.5703125" style="78" customWidth="1"/>
    <col min="12550" max="12550" width="9.85546875" style="78" customWidth="1"/>
    <col min="12551" max="12551" width="13.85546875" style="78" customWidth="1"/>
    <col min="12552" max="12552" width="11" style="78" customWidth="1"/>
    <col min="12553" max="12553" width="9.7109375" style="78" customWidth="1"/>
    <col min="12554" max="12554" width="11.28515625" style="78" customWidth="1"/>
    <col min="12555" max="12555" width="10.42578125" style="78" customWidth="1"/>
    <col min="12556" max="12556" width="75.42578125" style="78" customWidth="1"/>
    <col min="12557" max="12557" width="45.28515625" style="78" customWidth="1"/>
    <col min="12558" max="12599" width="9.140625" style="78"/>
    <col min="12600" max="12600" width="62.28515625" style="78" customWidth="1"/>
    <col min="12601" max="12800" width="9.140625" style="78"/>
    <col min="12801" max="12801" width="4.42578125" style="78" customWidth="1"/>
    <col min="12802" max="12802" width="11.5703125" style="78" customWidth="1"/>
    <col min="12803" max="12803" width="40.42578125" style="78" customWidth="1"/>
    <col min="12804" max="12804" width="5.5703125" style="78" customWidth="1"/>
    <col min="12805" max="12805" width="8.5703125" style="78" customWidth="1"/>
    <col min="12806" max="12806" width="9.85546875" style="78" customWidth="1"/>
    <col min="12807" max="12807" width="13.85546875" style="78" customWidth="1"/>
    <col min="12808" max="12808" width="11" style="78" customWidth="1"/>
    <col min="12809" max="12809" width="9.7109375" style="78" customWidth="1"/>
    <col min="12810" max="12810" width="11.28515625" style="78" customWidth="1"/>
    <col min="12811" max="12811" width="10.42578125" style="78" customWidth="1"/>
    <col min="12812" max="12812" width="75.42578125" style="78" customWidth="1"/>
    <col min="12813" max="12813" width="45.28515625" style="78" customWidth="1"/>
    <col min="12814" max="12855" width="9.140625" style="78"/>
    <col min="12856" max="12856" width="62.28515625" style="78" customWidth="1"/>
    <col min="12857" max="13056" width="9.140625" style="78"/>
    <col min="13057" max="13057" width="4.42578125" style="78" customWidth="1"/>
    <col min="13058" max="13058" width="11.5703125" style="78" customWidth="1"/>
    <col min="13059" max="13059" width="40.42578125" style="78" customWidth="1"/>
    <col min="13060" max="13060" width="5.5703125" style="78" customWidth="1"/>
    <col min="13061" max="13061" width="8.5703125" style="78" customWidth="1"/>
    <col min="13062" max="13062" width="9.85546875" style="78" customWidth="1"/>
    <col min="13063" max="13063" width="13.85546875" style="78" customWidth="1"/>
    <col min="13064" max="13064" width="11" style="78" customWidth="1"/>
    <col min="13065" max="13065" width="9.7109375" style="78" customWidth="1"/>
    <col min="13066" max="13066" width="11.28515625" style="78" customWidth="1"/>
    <col min="13067" max="13067" width="10.42578125" style="78" customWidth="1"/>
    <col min="13068" max="13068" width="75.42578125" style="78" customWidth="1"/>
    <col min="13069" max="13069" width="45.28515625" style="78" customWidth="1"/>
    <col min="13070" max="13111" width="9.140625" style="78"/>
    <col min="13112" max="13112" width="62.28515625" style="78" customWidth="1"/>
    <col min="13113" max="13312" width="9.140625" style="78"/>
    <col min="13313" max="13313" width="4.42578125" style="78" customWidth="1"/>
    <col min="13314" max="13314" width="11.5703125" style="78" customWidth="1"/>
    <col min="13315" max="13315" width="40.42578125" style="78" customWidth="1"/>
    <col min="13316" max="13316" width="5.5703125" style="78" customWidth="1"/>
    <col min="13317" max="13317" width="8.5703125" style="78" customWidth="1"/>
    <col min="13318" max="13318" width="9.85546875" style="78" customWidth="1"/>
    <col min="13319" max="13319" width="13.85546875" style="78" customWidth="1"/>
    <col min="13320" max="13320" width="11" style="78" customWidth="1"/>
    <col min="13321" max="13321" width="9.7109375" style="78" customWidth="1"/>
    <col min="13322" max="13322" width="11.28515625" style="78" customWidth="1"/>
    <col min="13323" max="13323" width="10.42578125" style="78" customWidth="1"/>
    <col min="13324" max="13324" width="75.42578125" style="78" customWidth="1"/>
    <col min="13325" max="13325" width="45.28515625" style="78" customWidth="1"/>
    <col min="13326" max="13367" width="9.140625" style="78"/>
    <col min="13368" max="13368" width="62.28515625" style="78" customWidth="1"/>
    <col min="13369" max="13568" width="9.140625" style="78"/>
    <col min="13569" max="13569" width="4.42578125" style="78" customWidth="1"/>
    <col min="13570" max="13570" width="11.5703125" style="78" customWidth="1"/>
    <col min="13571" max="13571" width="40.42578125" style="78" customWidth="1"/>
    <col min="13572" max="13572" width="5.5703125" style="78" customWidth="1"/>
    <col min="13573" max="13573" width="8.5703125" style="78" customWidth="1"/>
    <col min="13574" max="13574" width="9.85546875" style="78" customWidth="1"/>
    <col min="13575" max="13575" width="13.85546875" style="78" customWidth="1"/>
    <col min="13576" max="13576" width="11" style="78" customWidth="1"/>
    <col min="13577" max="13577" width="9.7109375" style="78" customWidth="1"/>
    <col min="13578" max="13578" width="11.28515625" style="78" customWidth="1"/>
    <col min="13579" max="13579" width="10.42578125" style="78" customWidth="1"/>
    <col min="13580" max="13580" width="75.42578125" style="78" customWidth="1"/>
    <col min="13581" max="13581" width="45.28515625" style="78" customWidth="1"/>
    <col min="13582" max="13623" width="9.140625" style="78"/>
    <col min="13624" max="13624" width="62.28515625" style="78" customWidth="1"/>
    <col min="13625" max="13824" width="9.140625" style="78"/>
    <col min="13825" max="13825" width="4.42578125" style="78" customWidth="1"/>
    <col min="13826" max="13826" width="11.5703125" style="78" customWidth="1"/>
    <col min="13827" max="13827" width="40.42578125" style="78" customWidth="1"/>
    <col min="13828" max="13828" width="5.5703125" style="78" customWidth="1"/>
    <col min="13829" max="13829" width="8.5703125" style="78" customWidth="1"/>
    <col min="13830" max="13830" width="9.85546875" style="78" customWidth="1"/>
    <col min="13831" max="13831" width="13.85546875" style="78" customWidth="1"/>
    <col min="13832" max="13832" width="11" style="78" customWidth="1"/>
    <col min="13833" max="13833" width="9.7109375" style="78" customWidth="1"/>
    <col min="13834" max="13834" width="11.28515625" style="78" customWidth="1"/>
    <col min="13835" max="13835" width="10.42578125" style="78" customWidth="1"/>
    <col min="13836" max="13836" width="75.42578125" style="78" customWidth="1"/>
    <col min="13837" max="13837" width="45.28515625" style="78" customWidth="1"/>
    <col min="13838" max="13879" width="9.140625" style="78"/>
    <col min="13880" max="13880" width="62.28515625" style="78" customWidth="1"/>
    <col min="13881" max="14080" width="9.140625" style="78"/>
    <col min="14081" max="14081" width="4.42578125" style="78" customWidth="1"/>
    <col min="14082" max="14082" width="11.5703125" style="78" customWidth="1"/>
    <col min="14083" max="14083" width="40.42578125" style="78" customWidth="1"/>
    <col min="14084" max="14084" width="5.5703125" style="78" customWidth="1"/>
    <col min="14085" max="14085" width="8.5703125" style="78" customWidth="1"/>
    <col min="14086" max="14086" width="9.85546875" style="78" customWidth="1"/>
    <col min="14087" max="14087" width="13.85546875" style="78" customWidth="1"/>
    <col min="14088" max="14088" width="11" style="78" customWidth="1"/>
    <col min="14089" max="14089" width="9.7109375" style="78" customWidth="1"/>
    <col min="14090" max="14090" width="11.28515625" style="78" customWidth="1"/>
    <col min="14091" max="14091" width="10.42578125" style="78" customWidth="1"/>
    <col min="14092" max="14092" width="75.42578125" style="78" customWidth="1"/>
    <col min="14093" max="14093" width="45.28515625" style="78" customWidth="1"/>
    <col min="14094" max="14135" width="9.140625" style="78"/>
    <col min="14136" max="14136" width="62.28515625" style="78" customWidth="1"/>
    <col min="14137" max="14336" width="9.140625" style="78"/>
    <col min="14337" max="14337" width="4.42578125" style="78" customWidth="1"/>
    <col min="14338" max="14338" width="11.5703125" style="78" customWidth="1"/>
    <col min="14339" max="14339" width="40.42578125" style="78" customWidth="1"/>
    <col min="14340" max="14340" width="5.5703125" style="78" customWidth="1"/>
    <col min="14341" max="14341" width="8.5703125" style="78" customWidth="1"/>
    <col min="14342" max="14342" width="9.85546875" style="78" customWidth="1"/>
    <col min="14343" max="14343" width="13.85546875" style="78" customWidth="1"/>
    <col min="14344" max="14344" width="11" style="78" customWidth="1"/>
    <col min="14345" max="14345" width="9.7109375" style="78" customWidth="1"/>
    <col min="14346" max="14346" width="11.28515625" style="78" customWidth="1"/>
    <col min="14347" max="14347" width="10.42578125" style="78" customWidth="1"/>
    <col min="14348" max="14348" width="75.42578125" style="78" customWidth="1"/>
    <col min="14349" max="14349" width="45.28515625" style="78" customWidth="1"/>
    <col min="14350" max="14391" width="9.140625" style="78"/>
    <col min="14392" max="14392" width="62.28515625" style="78" customWidth="1"/>
    <col min="14393" max="14592" width="9.140625" style="78"/>
    <col min="14593" max="14593" width="4.42578125" style="78" customWidth="1"/>
    <col min="14594" max="14594" width="11.5703125" style="78" customWidth="1"/>
    <col min="14595" max="14595" width="40.42578125" style="78" customWidth="1"/>
    <col min="14596" max="14596" width="5.5703125" style="78" customWidth="1"/>
    <col min="14597" max="14597" width="8.5703125" style="78" customWidth="1"/>
    <col min="14598" max="14598" width="9.85546875" style="78" customWidth="1"/>
    <col min="14599" max="14599" width="13.85546875" style="78" customWidth="1"/>
    <col min="14600" max="14600" width="11" style="78" customWidth="1"/>
    <col min="14601" max="14601" width="9.7109375" style="78" customWidth="1"/>
    <col min="14602" max="14602" width="11.28515625" style="78" customWidth="1"/>
    <col min="14603" max="14603" width="10.42578125" style="78" customWidth="1"/>
    <col min="14604" max="14604" width="75.42578125" style="78" customWidth="1"/>
    <col min="14605" max="14605" width="45.28515625" style="78" customWidth="1"/>
    <col min="14606" max="14647" width="9.140625" style="78"/>
    <col min="14648" max="14648" width="62.28515625" style="78" customWidth="1"/>
    <col min="14649" max="14848" width="9.140625" style="78"/>
    <col min="14849" max="14849" width="4.42578125" style="78" customWidth="1"/>
    <col min="14850" max="14850" width="11.5703125" style="78" customWidth="1"/>
    <col min="14851" max="14851" width="40.42578125" style="78" customWidth="1"/>
    <col min="14852" max="14852" width="5.5703125" style="78" customWidth="1"/>
    <col min="14853" max="14853" width="8.5703125" style="78" customWidth="1"/>
    <col min="14854" max="14854" width="9.85546875" style="78" customWidth="1"/>
    <col min="14855" max="14855" width="13.85546875" style="78" customWidth="1"/>
    <col min="14856" max="14856" width="11" style="78" customWidth="1"/>
    <col min="14857" max="14857" width="9.7109375" style="78" customWidth="1"/>
    <col min="14858" max="14858" width="11.28515625" style="78" customWidth="1"/>
    <col min="14859" max="14859" width="10.42578125" style="78" customWidth="1"/>
    <col min="14860" max="14860" width="75.42578125" style="78" customWidth="1"/>
    <col min="14861" max="14861" width="45.28515625" style="78" customWidth="1"/>
    <col min="14862" max="14903" width="9.140625" style="78"/>
    <col min="14904" max="14904" width="62.28515625" style="78" customWidth="1"/>
    <col min="14905" max="15104" width="9.140625" style="78"/>
    <col min="15105" max="15105" width="4.42578125" style="78" customWidth="1"/>
    <col min="15106" max="15106" width="11.5703125" style="78" customWidth="1"/>
    <col min="15107" max="15107" width="40.42578125" style="78" customWidth="1"/>
    <col min="15108" max="15108" width="5.5703125" style="78" customWidth="1"/>
    <col min="15109" max="15109" width="8.5703125" style="78" customWidth="1"/>
    <col min="15110" max="15110" width="9.85546875" style="78" customWidth="1"/>
    <col min="15111" max="15111" width="13.85546875" style="78" customWidth="1"/>
    <col min="15112" max="15112" width="11" style="78" customWidth="1"/>
    <col min="15113" max="15113" width="9.7109375" style="78" customWidth="1"/>
    <col min="15114" max="15114" width="11.28515625" style="78" customWidth="1"/>
    <col min="15115" max="15115" width="10.42578125" style="78" customWidth="1"/>
    <col min="15116" max="15116" width="75.42578125" style="78" customWidth="1"/>
    <col min="15117" max="15117" width="45.28515625" style="78" customWidth="1"/>
    <col min="15118" max="15159" width="9.140625" style="78"/>
    <col min="15160" max="15160" width="62.28515625" style="78" customWidth="1"/>
    <col min="15161" max="15360" width="9.140625" style="78"/>
    <col min="15361" max="15361" width="4.42578125" style="78" customWidth="1"/>
    <col min="15362" max="15362" width="11.5703125" style="78" customWidth="1"/>
    <col min="15363" max="15363" width="40.42578125" style="78" customWidth="1"/>
    <col min="15364" max="15364" width="5.5703125" style="78" customWidth="1"/>
    <col min="15365" max="15365" width="8.5703125" style="78" customWidth="1"/>
    <col min="15366" max="15366" width="9.85546875" style="78" customWidth="1"/>
    <col min="15367" max="15367" width="13.85546875" style="78" customWidth="1"/>
    <col min="15368" max="15368" width="11" style="78" customWidth="1"/>
    <col min="15369" max="15369" width="9.7109375" style="78" customWidth="1"/>
    <col min="15370" max="15370" width="11.28515625" style="78" customWidth="1"/>
    <col min="15371" max="15371" width="10.42578125" style="78" customWidth="1"/>
    <col min="15372" max="15372" width="75.42578125" style="78" customWidth="1"/>
    <col min="15373" max="15373" width="45.28515625" style="78" customWidth="1"/>
    <col min="15374" max="15415" width="9.140625" style="78"/>
    <col min="15416" max="15416" width="62.28515625" style="78" customWidth="1"/>
    <col min="15417" max="15616" width="9.140625" style="78"/>
    <col min="15617" max="15617" width="4.42578125" style="78" customWidth="1"/>
    <col min="15618" max="15618" width="11.5703125" style="78" customWidth="1"/>
    <col min="15619" max="15619" width="40.42578125" style="78" customWidth="1"/>
    <col min="15620" max="15620" width="5.5703125" style="78" customWidth="1"/>
    <col min="15621" max="15621" width="8.5703125" style="78" customWidth="1"/>
    <col min="15622" max="15622" width="9.85546875" style="78" customWidth="1"/>
    <col min="15623" max="15623" width="13.85546875" style="78" customWidth="1"/>
    <col min="15624" max="15624" width="11" style="78" customWidth="1"/>
    <col min="15625" max="15625" width="9.7109375" style="78" customWidth="1"/>
    <col min="15626" max="15626" width="11.28515625" style="78" customWidth="1"/>
    <col min="15627" max="15627" width="10.42578125" style="78" customWidth="1"/>
    <col min="15628" max="15628" width="75.42578125" style="78" customWidth="1"/>
    <col min="15629" max="15629" width="45.28515625" style="78" customWidth="1"/>
    <col min="15630" max="15671" width="9.140625" style="78"/>
    <col min="15672" max="15672" width="62.28515625" style="78" customWidth="1"/>
    <col min="15673" max="15872" width="9.140625" style="78"/>
    <col min="15873" max="15873" width="4.42578125" style="78" customWidth="1"/>
    <col min="15874" max="15874" width="11.5703125" style="78" customWidth="1"/>
    <col min="15875" max="15875" width="40.42578125" style="78" customWidth="1"/>
    <col min="15876" max="15876" width="5.5703125" style="78" customWidth="1"/>
    <col min="15877" max="15877" width="8.5703125" style="78" customWidth="1"/>
    <col min="15878" max="15878" width="9.85546875" style="78" customWidth="1"/>
    <col min="15879" max="15879" width="13.85546875" style="78" customWidth="1"/>
    <col min="15880" max="15880" width="11" style="78" customWidth="1"/>
    <col min="15881" max="15881" width="9.7109375" style="78" customWidth="1"/>
    <col min="15882" max="15882" width="11.28515625" style="78" customWidth="1"/>
    <col min="15883" max="15883" width="10.42578125" style="78" customWidth="1"/>
    <col min="15884" max="15884" width="75.42578125" style="78" customWidth="1"/>
    <col min="15885" max="15885" width="45.28515625" style="78" customWidth="1"/>
    <col min="15886" max="15927" width="9.140625" style="78"/>
    <col min="15928" max="15928" width="62.28515625" style="78" customWidth="1"/>
    <col min="15929" max="16128" width="9.140625" style="78"/>
    <col min="16129" max="16129" width="4.42578125" style="78" customWidth="1"/>
    <col min="16130" max="16130" width="11.5703125" style="78" customWidth="1"/>
    <col min="16131" max="16131" width="40.42578125" style="78" customWidth="1"/>
    <col min="16132" max="16132" width="5.5703125" style="78" customWidth="1"/>
    <col min="16133" max="16133" width="8.5703125" style="78" customWidth="1"/>
    <col min="16134" max="16134" width="9.85546875" style="78" customWidth="1"/>
    <col min="16135" max="16135" width="13.85546875" style="78" customWidth="1"/>
    <col min="16136" max="16136" width="11" style="78" customWidth="1"/>
    <col min="16137" max="16137" width="9.7109375" style="78" customWidth="1"/>
    <col min="16138" max="16138" width="11.28515625" style="78" customWidth="1"/>
    <col min="16139" max="16139" width="10.42578125" style="78" customWidth="1"/>
    <col min="16140" max="16140" width="75.42578125" style="78" customWidth="1"/>
    <col min="16141" max="16141" width="45.28515625" style="78" customWidth="1"/>
    <col min="16142" max="16183" width="9.140625" style="78"/>
    <col min="16184" max="16184" width="62.28515625" style="78" customWidth="1"/>
    <col min="16185" max="16384" width="9.140625" style="78"/>
  </cols>
  <sheetData>
    <row r="1" spans="1:104" ht="15" customHeight="1" x14ac:dyDescent="0.25">
      <c r="A1" s="77" t="s">
        <v>139</v>
      </c>
      <c r="B1" s="77"/>
      <c r="C1" s="77"/>
      <c r="D1" s="77"/>
      <c r="E1" s="77"/>
      <c r="F1" s="77"/>
      <c r="G1" s="77"/>
    </row>
    <row r="2" spans="1:104" ht="3" customHeight="1" thickBot="1" x14ac:dyDescent="0.25">
      <c r="B2" s="79"/>
      <c r="C2" s="80"/>
      <c r="D2" s="80"/>
      <c r="E2" s="81"/>
      <c r="F2" s="80"/>
      <c r="G2" s="80"/>
    </row>
    <row r="3" spans="1:104" ht="13.5" customHeight="1" thickTop="1" x14ac:dyDescent="0.2">
      <c r="A3" s="82" t="s">
        <v>136</v>
      </c>
      <c r="B3" s="83"/>
      <c r="C3" s="84"/>
      <c r="D3" s="85" t="s">
        <v>138</v>
      </c>
      <c r="E3" s="86"/>
      <c r="F3" s="87"/>
      <c r="G3" s="88"/>
    </row>
    <row r="4" spans="1:104" ht="13.5" customHeight="1" thickBot="1" x14ac:dyDescent="0.25">
      <c r="A4" s="89" t="s">
        <v>19</v>
      </c>
      <c r="B4" s="90"/>
      <c r="C4" s="91"/>
      <c r="D4" s="92" t="s">
        <v>131</v>
      </c>
      <c r="E4" s="93"/>
      <c r="F4" s="94"/>
      <c r="G4" s="95"/>
    </row>
    <row r="5" spans="1:104" ht="13.5" thickTop="1" x14ac:dyDescent="0.2">
      <c r="A5" s="96"/>
    </row>
    <row r="6" spans="1:104" s="102" customFormat="1" ht="26.25" customHeight="1" x14ac:dyDescent="0.2">
      <c r="A6" s="98" t="s">
        <v>20</v>
      </c>
      <c r="B6" s="99" t="s">
        <v>21</v>
      </c>
      <c r="C6" s="99" t="s">
        <v>22</v>
      </c>
      <c r="D6" s="99" t="s">
        <v>23</v>
      </c>
      <c r="E6" s="99" t="s">
        <v>24</v>
      </c>
      <c r="F6" s="99" t="s">
        <v>25</v>
      </c>
      <c r="G6" s="100" t="s">
        <v>26</v>
      </c>
      <c r="H6" s="101" t="s">
        <v>27</v>
      </c>
      <c r="I6" s="101" t="s">
        <v>28</v>
      </c>
      <c r="J6" s="101" t="s">
        <v>29</v>
      </c>
      <c r="K6" s="101" t="s">
        <v>30</v>
      </c>
    </row>
    <row r="7" spans="1:104" ht="14.25" customHeight="1" x14ac:dyDescent="0.2">
      <c r="A7" s="103" t="s">
        <v>31</v>
      </c>
      <c r="B7" s="104" t="s">
        <v>45</v>
      </c>
      <c r="C7" s="105" t="s">
        <v>46</v>
      </c>
      <c r="D7" s="106"/>
      <c r="E7" s="107"/>
      <c r="F7" s="107"/>
      <c r="G7" s="108"/>
      <c r="H7" s="109"/>
      <c r="I7" s="110"/>
      <c r="J7" s="109"/>
      <c r="K7" s="110"/>
      <c r="O7" s="111"/>
    </row>
    <row r="8" spans="1:104" ht="22.5" x14ac:dyDescent="0.2">
      <c r="A8" s="112">
        <v>1</v>
      </c>
      <c r="B8" s="113" t="s">
        <v>47</v>
      </c>
      <c r="C8" s="114" t="s">
        <v>48</v>
      </c>
      <c r="D8" s="115" t="s">
        <v>32</v>
      </c>
      <c r="E8" s="116">
        <v>185.3</v>
      </c>
      <c r="F8" s="117"/>
      <c r="G8" s="118">
        <f>E8*F8</f>
        <v>0</v>
      </c>
      <c r="H8" s="119">
        <v>1.6619999999989001E-2</v>
      </c>
      <c r="I8" s="120">
        <f>E8*H8</f>
        <v>3.0796859999979622</v>
      </c>
      <c r="J8" s="119">
        <v>0</v>
      </c>
      <c r="K8" s="120">
        <f>E8*J8</f>
        <v>0</v>
      </c>
      <c r="O8" s="111"/>
      <c r="Z8" s="121"/>
      <c r="AA8" s="121">
        <v>1</v>
      </c>
      <c r="AB8" s="121">
        <v>1</v>
      </c>
      <c r="AC8" s="121">
        <v>1</v>
      </c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CA8" s="121">
        <v>1</v>
      </c>
      <c r="CB8" s="121">
        <v>1</v>
      </c>
      <c r="CZ8" s="78">
        <v>1</v>
      </c>
    </row>
    <row r="9" spans="1:104" ht="22.5" x14ac:dyDescent="0.2">
      <c r="A9" s="122"/>
      <c r="B9" s="123"/>
      <c r="C9" s="129" t="s">
        <v>49</v>
      </c>
      <c r="D9" s="130"/>
      <c r="E9" s="131">
        <v>185.3</v>
      </c>
      <c r="F9" s="132"/>
      <c r="G9" s="133"/>
      <c r="H9" s="134"/>
      <c r="I9" s="127"/>
      <c r="K9" s="127"/>
      <c r="M9" s="135" t="s">
        <v>49</v>
      </c>
      <c r="O9" s="11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36" t="str">
        <f>C8</f>
        <v>Bezpečnostní,protismykový nátěr povrchu komunikací červený</v>
      </c>
      <c r="BE9" s="121"/>
      <c r="BF9" s="121"/>
      <c r="BG9" s="121"/>
      <c r="BH9" s="121"/>
      <c r="BI9" s="121"/>
      <c r="BJ9" s="121"/>
      <c r="BK9" s="121"/>
    </row>
    <row r="10" spans="1:104" x14ac:dyDescent="0.2">
      <c r="A10" s="112">
        <v>2</v>
      </c>
      <c r="B10" s="113" t="s">
        <v>50</v>
      </c>
      <c r="C10" s="114" t="s">
        <v>51</v>
      </c>
      <c r="D10" s="115" t="s">
        <v>52</v>
      </c>
      <c r="E10" s="116">
        <v>10</v>
      </c>
      <c r="F10" s="117"/>
      <c r="G10" s="118">
        <f>E10*F10</f>
        <v>0</v>
      </c>
      <c r="H10" s="119">
        <v>0.226599999999962</v>
      </c>
      <c r="I10" s="120">
        <f>E10*H10</f>
        <v>2.2659999999996199</v>
      </c>
      <c r="J10" s="119">
        <v>0</v>
      </c>
      <c r="K10" s="120">
        <f>E10*J10</f>
        <v>0</v>
      </c>
      <c r="O10" s="111"/>
      <c r="Z10" s="121"/>
      <c r="AA10" s="121">
        <v>1</v>
      </c>
      <c r="AB10" s="121">
        <v>1</v>
      </c>
      <c r="AC10" s="121">
        <v>1</v>
      </c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CA10" s="121">
        <v>1</v>
      </c>
      <c r="CB10" s="121">
        <v>1</v>
      </c>
      <c r="CZ10" s="78">
        <v>1</v>
      </c>
    </row>
    <row r="11" spans="1:104" x14ac:dyDescent="0.2">
      <c r="A11" s="112">
        <v>3</v>
      </c>
      <c r="B11" s="113" t="s">
        <v>53</v>
      </c>
      <c r="C11" s="114" t="s">
        <v>54</v>
      </c>
      <c r="D11" s="115" t="s">
        <v>52</v>
      </c>
      <c r="E11" s="116">
        <v>10</v>
      </c>
      <c r="F11" s="117"/>
      <c r="G11" s="118">
        <f>E11*F11</f>
        <v>0</v>
      </c>
      <c r="H11" s="119">
        <v>1.2831000000005599</v>
      </c>
      <c r="I11" s="120">
        <f>E11*H11</f>
        <v>12.831000000005599</v>
      </c>
      <c r="J11" s="119">
        <v>0</v>
      </c>
      <c r="K11" s="120">
        <f>E11*J11</f>
        <v>0</v>
      </c>
      <c r="O11" s="111"/>
      <c r="Z11" s="121"/>
      <c r="AA11" s="121">
        <v>1</v>
      </c>
      <c r="AB11" s="121">
        <v>1</v>
      </c>
      <c r="AC11" s="121">
        <v>1</v>
      </c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CA11" s="121">
        <v>1</v>
      </c>
      <c r="CB11" s="121">
        <v>1</v>
      </c>
      <c r="CZ11" s="78">
        <v>1</v>
      </c>
    </row>
    <row r="12" spans="1:104" ht="22.5" x14ac:dyDescent="0.2">
      <c r="A12" s="112">
        <v>4</v>
      </c>
      <c r="B12" s="113" t="s">
        <v>55</v>
      </c>
      <c r="C12" s="114" t="s">
        <v>56</v>
      </c>
      <c r="D12" s="115" t="s">
        <v>57</v>
      </c>
      <c r="E12" s="116">
        <v>25.5</v>
      </c>
      <c r="F12" s="117"/>
      <c r="G12" s="118">
        <f>E12*F12</f>
        <v>0</v>
      </c>
      <c r="H12" s="119">
        <v>3.7000000000020301E-4</v>
      </c>
      <c r="I12" s="120">
        <f>E12*H12</f>
        <v>9.4350000000051771E-3</v>
      </c>
      <c r="J12" s="119">
        <v>0</v>
      </c>
      <c r="K12" s="120">
        <f>E12*J12</f>
        <v>0</v>
      </c>
      <c r="O12" s="111"/>
      <c r="Z12" s="121"/>
      <c r="AA12" s="121">
        <v>1</v>
      </c>
      <c r="AB12" s="121">
        <v>1</v>
      </c>
      <c r="AC12" s="121">
        <v>1</v>
      </c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  <c r="BI12" s="121"/>
      <c r="BJ12" s="121"/>
      <c r="BK12" s="121"/>
      <c r="CA12" s="121">
        <v>1</v>
      </c>
      <c r="CB12" s="121">
        <v>1</v>
      </c>
      <c r="CZ12" s="78">
        <v>1</v>
      </c>
    </row>
    <row r="13" spans="1:104" x14ac:dyDescent="0.2">
      <c r="A13" s="122"/>
      <c r="B13" s="123"/>
      <c r="C13" s="129" t="s">
        <v>58</v>
      </c>
      <c r="D13" s="130"/>
      <c r="E13" s="131">
        <v>8</v>
      </c>
      <c r="F13" s="132"/>
      <c r="G13" s="133"/>
      <c r="H13" s="134"/>
      <c r="I13" s="127"/>
      <c r="K13" s="127"/>
      <c r="M13" s="135" t="s">
        <v>58</v>
      </c>
      <c r="O13" s="11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36" t="str">
        <f>C12</f>
        <v>Odstranění vodorovného DZ broušením š. 12,5 cm - barva žlutá</v>
      </c>
      <c r="BE13" s="121"/>
      <c r="BF13" s="121"/>
      <c r="BG13" s="121"/>
      <c r="BH13" s="121"/>
      <c r="BI13" s="121"/>
      <c r="BJ13" s="121"/>
      <c r="BK13" s="121"/>
    </row>
    <row r="14" spans="1:104" x14ac:dyDescent="0.2">
      <c r="A14" s="122"/>
      <c r="B14" s="123"/>
      <c r="C14" s="129" t="s">
        <v>59</v>
      </c>
      <c r="D14" s="130"/>
      <c r="E14" s="131">
        <v>17.5</v>
      </c>
      <c r="F14" s="132"/>
      <c r="G14" s="133"/>
      <c r="H14" s="134"/>
      <c r="I14" s="127"/>
      <c r="K14" s="127"/>
      <c r="M14" s="135" t="s">
        <v>59</v>
      </c>
      <c r="O14" s="11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36" t="str">
        <f>C13</f>
        <v>V12c:8</v>
      </c>
      <c r="BE14" s="121"/>
      <c r="BF14" s="121"/>
      <c r="BG14" s="121"/>
      <c r="BH14" s="121"/>
      <c r="BI14" s="121"/>
      <c r="BJ14" s="121"/>
      <c r="BK14" s="121"/>
    </row>
    <row r="15" spans="1:104" x14ac:dyDescent="0.2">
      <c r="A15" s="112">
        <v>5</v>
      </c>
      <c r="B15" s="113" t="s">
        <v>60</v>
      </c>
      <c r="C15" s="114" t="s">
        <v>61</v>
      </c>
      <c r="D15" s="115" t="s">
        <v>57</v>
      </c>
      <c r="E15" s="116">
        <v>727.5</v>
      </c>
      <c r="F15" s="117"/>
      <c r="G15" s="118">
        <f>E15*F15</f>
        <v>0</v>
      </c>
      <c r="H15" s="119">
        <v>9.3000000000031903E-4</v>
      </c>
      <c r="I15" s="120">
        <f>E15*H15</f>
        <v>0.67657500000023207</v>
      </c>
      <c r="J15" s="119">
        <v>0</v>
      </c>
      <c r="K15" s="120">
        <f>E15*J15</f>
        <v>0</v>
      </c>
      <c r="O15" s="111"/>
      <c r="Z15" s="121"/>
      <c r="AA15" s="121">
        <v>1</v>
      </c>
      <c r="AB15" s="121">
        <v>1</v>
      </c>
      <c r="AC15" s="121">
        <v>1</v>
      </c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CA15" s="121">
        <v>1</v>
      </c>
      <c r="CB15" s="121">
        <v>1</v>
      </c>
      <c r="CZ15" s="78">
        <v>1</v>
      </c>
    </row>
    <row r="16" spans="1:104" x14ac:dyDescent="0.2">
      <c r="A16" s="122"/>
      <c r="B16" s="123"/>
      <c r="C16" s="129" t="s">
        <v>62</v>
      </c>
      <c r="D16" s="130"/>
      <c r="E16" s="131">
        <v>26</v>
      </c>
      <c r="F16" s="132"/>
      <c r="G16" s="133"/>
      <c r="H16" s="134"/>
      <c r="I16" s="127"/>
      <c r="K16" s="127"/>
      <c r="M16" s="135" t="s">
        <v>62</v>
      </c>
      <c r="O16" s="11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36" t="str">
        <f>C15</f>
        <v>Vodor.značení dělicích čar 25 cm plastem,nehlučné</v>
      </c>
      <c r="BE16" s="121"/>
      <c r="BF16" s="121"/>
      <c r="BG16" s="121"/>
      <c r="BH16" s="121"/>
      <c r="BI16" s="121"/>
      <c r="BJ16" s="121"/>
      <c r="BK16" s="121"/>
    </row>
    <row r="17" spans="1:104" x14ac:dyDescent="0.2">
      <c r="A17" s="122"/>
      <c r="B17" s="123"/>
      <c r="C17" s="129" t="s">
        <v>63</v>
      </c>
      <c r="D17" s="130"/>
      <c r="E17" s="131">
        <v>588.5</v>
      </c>
      <c r="F17" s="132"/>
      <c r="G17" s="133"/>
      <c r="H17" s="134"/>
      <c r="I17" s="127"/>
      <c r="K17" s="127"/>
      <c r="M17" s="135" t="s">
        <v>63</v>
      </c>
      <c r="O17" s="11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36" t="str">
        <f>C16</f>
        <v>V1a (0,25):20,5+5,5</v>
      </c>
      <c r="BE17" s="121"/>
      <c r="BF17" s="121"/>
      <c r="BG17" s="121"/>
      <c r="BH17" s="121"/>
      <c r="BI17" s="121"/>
      <c r="BJ17" s="121"/>
      <c r="BK17" s="121"/>
    </row>
    <row r="18" spans="1:104" x14ac:dyDescent="0.2">
      <c r="A18" s="122"/>
      <c r="B18" s="123"/>
      <c r="C18" s="129" t="s">
        <v>64</v>
      </c>
      <c r="D18" s="130"/>
      <c r="E18" s="131">
        <v>75</v>
      </c>
      <c r="F18" s="132"/>
      <c r="G18" s="133"/>
      <c r="H18" s="134"/>
      <c r="I18" s="127"/>
      <c r="K18" s="127"/>
      <c r="M18" s="135" t="s">
        <v>64</v>
      </c>
      <c r="O18" s="11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36" t="str">
        <f>C17</f>
        <v>V2b (3/1,5/0,25):315,5+142+131</v>
      </c>
      <c r="BE18" s="121"/>
      <c r="BF18" s="121"/>
      <c r="BG18" s="121"/>
      <c r="BH18" s="121"/>
      <c r="BI18" s="121"/>
      <c r="BJ18" s="121"/>
      <c r="BK18" s="121"/>
    </row>
    <row r="19" spans="1:104" x14ac:dyDescent="0.2">
      <c r="A19" s="122"/>
      <c r="B19" s="123"/>
      <c r="C19" s="129" t="s">
        <v>65</v>
      </c>
      <c r="D19" s="130"/>
      <c r="E19" s="131">
        <v>38</v>
      </c>
      <c r="F19" s="132"/>
      <c r="G19" s="133"/>
      <c r="H19" s="134"/>
      <c r="I19" s="127"/>
      <c r="K19" s="127"/>
      <c r="M19" s="135" t="s">
        <v>65</v>
      </c>
      <c r="O19" s="11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36" t="str">
        <f>C18</f>
        <v>V2b (1,5/1,5/0,25):1,5*(13+12+7+5+4+9)</v>
      </c>
      <c r="BE19" s="121"/>
      <c r="BF19" s="121"/>
      <c r="BG19" s="121"/>
      <c r="BH19" s="121"/>
      <c r="BI19" s="121"/>
      <c r="BJ19" s="121"/>
      <c r="BK19" s="121"/>
    </row>
    <row r="20" spans="1:104" x14ac:dyDescent="0.2">
      <c r="A20" s="112">
        <v>6</v>
      </c>
      <c r="B20" s="113" t="s">
        <v>66</v>
      </c>
      <c r="C20" s="114" t="s">
        <v>67</v>
      </c>
      <c r="D20" s="115" t="s">
        <v>57</v>
      </c>
      <c r="E20" s="116">
        <v>727.5</v>
      </c>
      <c r="F20" s="117"/>
      <c r="G20" s="118">
        <f>E20*F20</f>
        <v>0</v>
      </c>
      <c r="H20" s="119">
        <v>7.9999999999968998E-5</v>
      </c>
      <c r="I20" s="120">
        <f>E20*H20</f>
        <v>5.8199999999977443E-2</v>
      </c>
      <c r="J20" s="119">
        <v>0</v>
      </c>
      <c r="K20" s="120">
        <f>E20*J20</f>
        <v>0</v>
      </c>
      <c r="O20" s="111"/>
      <c r="Z20" s="121"/>
      <c r="AA20" s="121">
        <v>1</v>
      </c>
      <c r="AB20" s="121">
        <v>1</v>
      </c>
      <c r="AC20" s="121">
        <v>1</v>
      </c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CA20" s="121">
        <v>1</v>
      </c>
      <c r="CB20" s="121">
        <v>1</v>
      </c>
      <c r="CZ20" s="78">
        <v>1</v>
      </c>
    </row>
    <row r="21" spans="1:104" x14ac:dyDescent="0.2">
      <c r="A21" s="122"/>
      <c r="B21" s="123"/>
      <c r="C21" s="129" t="s">
        <v>62</v>
      </c>
      <c r="D21" s="130"/>
      <c r="E21" s="131">
        <v>26</v>
      </c>
      <c r="F21" s="132"/>
      <c r="G21" s="133"/>
      <c r="H21" s="134"/>
      <c r="I21" s="127"/>
      <c r="K21" s="127"/>
      <c r="M21" s="135" t="s">
        <v>62</v>
      </c>
      <c r="O21" s="11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36" t="str">
        <f>C20</f>
        <v>Příplatek za reflex. úpravu dělících čar 25 cm</v>
      </c>
      <c r="BE21" s="121"/>
      <c r="BF21" s="121"/>
      <c r="BG21" s="121"/>
      <c r="BH21" s="121"/>
      <c r="BI21" s="121"/>
      <c r="BJ21" s="121"/>
      <c r="BK21" s="121"/>
    </row>
    <row r="22" spans="1:104" x14ac:dyDescent="0.2">
      <c r="A22" s="122"/>
      <c r="B22" s="123"/>
      <c r="C22" s="129" t="s">
        <v>63</v>
      </c>
      <c r="D22" s="130"/>
      <c r="E22" s="131">
        <v>588.5</v>
      </c>
      <c r="F22" s="132"/>
      <c r="G22" s="133"/>
      <c r="H22" s="134"/>
      <c r="I22" s="127"/>
      <c r="K22" s="127"/>
      <c r="M22" s="135" t="s">
        <v>63</v>
      </c>
      <c r="O22" s="11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36" t="str">
        <f>C21</f>
        <v>V1a (0,25):20,5+5,5</v>
      </c>
      <c r="BE22" s="121"/>
      <c r="BF22" s="121"/>
      <c r="BG22" s="121"/>
      <c r="BH22" s="121"/>
      <c r="BI22" s="121"/>
      <c r="BJ22" s="121"/>
      <c r="BK22" s="121"/>
    </row>
    <row r="23" spans="1:104" x14ac:dyDescent="0.2">
      <c r="A23" s="122"/>
      <c r="B23" s="123"/>
      <c r="C23" s="129" t="s">
        <v>64</v>
      </c>
      <c r="D23" s="130"/>
      <c r="E23" s="131">
        <v>75</v>
      </c>
      <c r="F23" s="132"/>
      <c r="G23" s="133"/>
      <c r="H23" s="134"/>
      <c r="I23" s="127"/>
      <c r="K23" s="127"/>
      <c r="M23" s="135" t="s">
        <v>64</v>
      </c>
      <c r="O23" s="11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36" t="str">
        <f>C22</f>
        <v>V2b (3/1,5/0,25):315,5+142+131</v>
      </c>
      <c r="BE23" s="121"/>
      <c r="BF23" s="121"/>
      <c r="BG23" s="121"/>
      <c r="BH23" s="121"/>
      <c r="BI23" s="121"/>
      <c r="BJ23" s="121"/>
      <c r="BK23" s="121"/>
    </row>
    <row r="24" spans="1:104" x14ac:dyDescent="0.2">
      <c r="A24" s="122"/>
      <c r="B24" s="123"/>
      <c r="C24" s="129" t="s">
        <v>65</v>
      </c>
      <c r="D24" s="130"/>
      <c r="E24" s="131">
        <v>38</v>
      </c>
      <c r="F24" s="132"/>
      <c r="G24" s="133"/>
      <c r="H24" s="134"/>
      <c r="I24" s="127"/>
      <c r="K24" s="127"/>
      <c r="M24" s="135" t="s">
        <v>65</v>
      </c>
      <c r="O24" s="11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36" t="str">
        <f>C23</f>
        <v>V2b (1,5/1,5/0,25):1,5*(13+12+7+5+4+9)</v>
      </c>
      <c r="BE24" s="121"/>
      <c r="BF24" s="121"/>
      <c r="BG24" s="121"/>
      <c r="BH24" s="121"/>
      <c r="BI24" s="121"/>
      <c r="BJ24" s="121"/>
      <c r="BK24" s="121"/>
    </row>
    <row r="25" spans="1:104" ht="22.5" x14ac:dyDescent="0.2">
      <c r="A25" s="112">
        <v>7</v>
      </c>
      <c r="B25" s="113" t="s">
        <v>68</v>
      </c>
      <c r="C25" s="114" t="s">
        <v>69</v>
      </c>
      <c r="D25" s="115" t="s">
        <v>32</v>
      </c>
      <c r="E25" s="116">
        <v>17.25</v>
      </c>
      <c r="F25" s="117"/>
      <c r="G25" s="118">
        <f>E25*F25</f>
        <v>0</v>
      </c>
      <c r="H25" s="119">
        <v>3.6999999999984801E-3</v>
      </c>
      <c r="I25" s="120">
        <f>E25*H25</f>
        <v>6.3824999999973778E-2</v>
      </c>
      <c r="J25" s="119">
        <v>0</v>
      </c>
      <c r="K25" s="120">
        <f>E25*J25</f>
        <v>0</v>
      </c>
      <c r="O25" s="111"/>
      <c r="Z25" s="121"/>
      <c r="AA25" s="121">
        <v>1</v>
      </c>
      <c r="AB25" s="121">
        <v>1</v>
      </c>
      <c r="AC25" s="121">
        <v>1</v>
      </c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CA25" s="121">
        <v>1</v>
      </c>
      <c r="CB25" s="121">
        <v>1</v>
      </c>
      <c r="CZ25" s="78">
        <v>1</v>
      </c>
    </row>
    <row r="26" spans="1:104" ht="25.5" x14ac:dyDescent="0.2">
      <c r="A26" s="122"/>
      <c r="B26" s="123"/>
      <c r="C26" s="129" t="s">
        <v>70</v>
      </c>
      <c r="D26" s="130"/>
      <c r="E26" s="131">
        <v>17</v>
      </c>
      <c r="F26" s="132"/>
      <c r="G26" s="133"/>
      <c r="H26" s="134"/>
      <c r="I26" s="127"/>
      <c r="K26" s="127"/>
      <c r="M26" s="135" t="s">
        <v>70</v>
      </c>
      <c r="O26" s="11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36" t="str">
        <f>C25</f>
        <v>Vodorovné značení plastem,nehluč stopčar, zeber, symbolů, šipek a nápisů</v>
      </c>
      <c r="BE26" s="121"/>
      <c r="BF26" s="121"/>
      <c r="BG26" s="121"/>
      <c r="BH26" s="121"/>
      <c r="BI26" s="121"/>
      <c r="BJ26" s="121"/>
      <c r="BK26" s="121"/>
    </row>
    <row r="27" spans="1:104" x14ac:dyDescent="0.2">
      <c r="A27" s="122"/>
      <c r="B27" s="123"/>
      <c r="C27" s="129" t="s">
        <v>71</v>
      </c>
      <c r="D27" s="130"/>
      <c r="E27" s="131">
        <v>0.25</v>
      </c>
      <c r="F27" s="132"/>
      <c r="G27" s="133"/>
      <c r="H27" s="134"/>
      <c r="I27" s="127"/>
      <c r="K27" s="127"/>
      <c r="M27" s="135" t="s">
        <v>71</v>
      </c>
      <c r="O27" s="11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36" t="str">
        <f>C26</f>
        <v>V14 - symbol Cyklista:0,25*(29+39)</v>
      </c>
      <c r="BE27" s="121"/>
      <c r="BF27" s="121"/>
      <c r="BG27" s="121"/>
      <c r="BH27" s="121"/>
      <c r="BI27" s="121"/>
      <c r="BJ27" s="121"/>
      <c r="BK27" s="121"/>
    </row>
    <row r="28" spans="1:104" ht="22.5" x14ac:dyDescent="0.2">
      <c r="A28" s="112">
        <v>8</v>
      </c>
      <c r="B28" s="113" t="s">
        <v>72</v>
      </c>
      <c r="C28" s="114" t="s">
        <v>73</v>
      </c>
      <c r="D28" s="115" t="s">
        <v>32</v>
      </c>
      <c r="E28" s="116">
        <v>17.25</v>
      </c>
      <c r="F28" s="117"/>
      <c r="G28" s="118">
        <f>E28*F28</f>
        <v>0</v>
      </c>
      <c r="H28" s="119">
        <v>3.1999999999987599E-4</v>
      </c>
      <c r="I28" s="120">
        <f>E28*H28</f>
        <v>5.5199999999978608E-3</v>
      </c>
      <c r="J28" s="119">
        <v>0</v>
      </c>
      <c r="K28" s="120">
        <f>E28*J28</f>
        <v>0</v>
      </c>
      <c r="O28" s="111"/>
      <c r="Z28" s="121"/>
      <c r="AA28" s="121">
        <v>1</v>
      </c>
      <c r="AB28" s="121">
        <v>1</v>
      </c>
      <c r="AC28" s="121">
        <v>1</v>
      </c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CA28" s="121">
        <v>1</v>
      </c>
      <c r="CB28" s="121">
        <v>1</v>
      </c>
      <c r="CZ28" s="78">
        <v>1</v>
      </c>
    </row>
    <row r="29" spans="1:104" x14ac:dyDescent="0.2">
      <c r="A29" s="122"/>
      <c r="B29" s="123"/>
      <c r="C29" s="129" t="s">
        <v>70</v>
      </c>
      <c r="D29" s="130"/>
      <c r="E29" s="131">
        <v>17</v>
      </c>
      <c r="F29" s="132"/>
      <c r="G29" s="133"/>
      <c r="H29" s="134"/>
      <c r="I29" s="127"/>
      <c r="K29" s="127"/>
      <c r="M29" s="135" t="s">
        <v>70</v>
      </c>
      <c r="O29" s="11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36" t="str">
        <f>C28</f>
        <v>Příplatek za reflexní stopčar, zeber, symbolů, šipek a nápisů</v>
      </c>
      <c r="BE29" s="121"/>
      <c r="BF29" s="121"/>
      <c r="BG29" s="121"/>
      <c r="BH29" s="121"/>
      <c r="BI29" s="121"/>
      <c r="BJ29" s="121"/>
      <c r="BK29" s="121"/>
    </row>
    <row r="30" spans="1:104" x14ac:dyDescent="0.2">
      <c r="A30" s="122"/>
      <c r="B30" s="123"/>
      <c r="C30" s="129" t="s">
        <v>71</v>
      </c>
      <c r="D30" s="130"/>
      <c r="E30" s="131">
        <v>0.25</v>
      </c>
      <c r="F30" s="132"/>
      <c r="G30" s="133"/>
      <c r="H30" s="134"/>
      <c r="I30" s="127"/>
      <c r="K30" s="127"/>
      <c r="M30" s="135" t="s">
        <v>71</v>
      </c>
      <c r="O30" s="11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36" t="str">
        <f>C29</f>
        <v>V14 - symbol Cyklista:0,25*(29+39)</v>
      </c>
      <c r="BE30" s="121"/>
      <c r="BF30" s="121"/>
      <c r="BG30" s="121"/>
      <c r="BH30" s="121"/>
      <c r="BI30" s="121"/>
      <c r="BJ30" s="121"/>
      <c r="BK30" s="121"/>
    </row>
    <row r="31" spans="1:104" x14ac:dyDescent="0.2">
      <c r="A31" s="112">
        <v>9</v>
      </c>
      <c r="B31" s="113" t="s">
        <v>74</v>
      </c>
      <c r="C31" s="114" t="s">
        <v>75</v>
      </c>
      <c r="D31" s="115" t="s">
        <v>57</v>
      </c>
      <c r="E31" s="116">
        <v>1095.5</v>
      </c>
      <c r="F31" s="117"/>
      <c r="G31" s="118">
        <f>E31*F31</f>
        <v>0</v>
      </c>
      <c r="H31" s="119">
        <v>0</v>
      </c>
      <c r="I31" s="120">
        <f>E31*H31</f>
        <v>0</v>
      </c>
      <c r="J31" s="119">
        <v>0</v>
      </c>
      <c r="K31" s="120">
        <f>E31*J31</f>
        <v>0</v>
      </c>
      <c r="O31" s="111"/>
      <c r="Z31" s="121"/>
      <c r="AA31" s="121">
        <v>1</v>
      </c>
      <c r="AB31" s="121">
        <v>1</v>
      </c>
      <c r="AC31" s="121">
        <v>1</v>
      </c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CA31" s="121">
        <v>1</v>
      </c>
      <c r="CB31" s="121">
        <v>1</v>
      </c>
      <c r="CZ31" s="78">
        <v>1</v>
      </c>
    </row>
    <row r="32" spans="1:104" x14ac:dyDescent="0.2">
      <c r="A32" s="122"/>
      <c r="B32" s="123"/>
      <c r="C32" s="129" t="s">
        <v>62</v>
      </c>
      <c r="D32" s="130"/>
      <c r="E32" s="131">
        <v>26</v>
      </c>
      <c r="F32" s="132"/>
      <c r="G32" s="133"/>
      <c r="H32" s="134"/>
      <c r="I32" s="127"/>
      <c r="K32" s="127"/>
      <c r="M32" s="135" t="s">
        <v>62</v>
      </c>
      <c r="O32" s="11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36" t="str">
        <f>C31</f>
        <v>Předznačení pro značení dělicí čáry,vodicí proužky</v>
      </c>
      <c r="BE32" s="121"/>
      <c r="BF32" s="121"/>
      <c r="BG32" s="121"/>
      <c r="BH32" s="121"/>
      <c r="BI32" s="121"/>
      <c r="BJ32" s="121"/>
      <c r="BK32" s="121"/>
    </row>
    <row r="33" spans="1:104" x14ac:dyDescent="0.2">
      <c r="A33" s="122"/>
      <c r="B33" s="123"/>
      <c r="C33" s="129" t="s">
        <v>76</v>
      </c>
      <c r="D33" s="130"/>
      <c r="E33" s="131">
        <v>846</v>
      </c>
      <c r="F33" s="132"/>
      <c r="G33" s="133"/>
      <c r="H33" s="134"/>
      <c r="I33" s="127"/>
      <c r="K33" s="127"/>
      <c r="M33" s="135" t="s">
        <v>76</v>
      </c>
      <c r="O33" s="11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36" t="str">
        <f>C32</f>
        <v>V1a (0,25):20,5+5,5</v>
      </c>
      <c r="BE33" s="121"/>
      <c r="BF33" s="121"/>
      <c r="BG33" s="121"/>
      <c r="BH33" s="121"/>
      <c r="BI33" s="121"/>
      <c r="BJ33" s="121"/>
      <c r="BK33" s="121"/>
    </row>
    <row r="34" spans="1:104" x14ac:dyDescent="0.2">
      <c r="A34" s="122"/>
      <c r="B34" s="123"/>
      <c r="C34" s="129" t="s">
        <v>77</v>
      </c>
      <c r="D34" s="130"/>
      <c r="E34" s="131">
        <v>148.5</v>
      </c>
      <c r="F34" s="132"/>
      <c r="G34" s="133"/>
      <c r="H34" s="134"/>
      <c r="I34" s="127"/>
      <c r="K34" s="127"/>
      <c r="M34" s="135" t="s">
        <v>77</v>
      </c>
      <c r="O34" s="11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36" t="str">
        <f>C33</f>
        <v>V2b (3/1,5/0,25):437+213+196</v>
      </c>
      <c r="BE34" s="121"/>
      <c r="BF34" s="121"/>
      <c r="BG34" s="121"/>
      <c r="BH34" s="121"/>
      <c r="BI34" s="121"/>
      <c r="BJ34" s="121"/>
      <c r="BK34" s="121"/>
    </row>
    <row r="35" spans="1:104" x14ac:dyDescent="0.2">
      <c r="A35" s="122"/>
      <c r="B35" s="123"/>
      <c r="C35" s="129" t="s">
        <v>78</v>
      </c>
      <c r="D35" s="130"/>
      <c r="E35" s="131">
        <v>75</v>
      </c>
      <c r="F35" s="132"/>
      <c r="G35" s="133"/>
      <c r="H35" s="134"/>
      <c r="I35" s="127"/>
      <c r="K35" s="127"/>
      <c r="M35" s="135" t="s">
        <v>78</v>
      </c>
      <c r="O35" s="11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36" t="str">
        <f>C34</f>
        <v>V2b (1,5/1,5/0,25):25,5+10,5+17+23,5+37,5+34,5</v>
      </c>
      <c r="BE35" s="121"/>
      <c r="BF35" s="121"/>
      <c r="BG35" s="121"/>
      <c r="BH35" s="121"/>
      <c r="BI35" s="121"/>
      <c r="BJ35" s="121"/>
      <c r="BK35" s="121"/>
    </row>
    <row r="36" spans="1:104" ht="22.5" x14ac:dyDescent="0.2">
      <c r="A36" s="112">
        <v>10</v>
      </c>
      <c r="B36" s="113" t="s">
        <v>79</v>
      </c>
      <c r="C36" s="114" t="s">
        <v>80</v>
      </c>
      <c r="D36" s="115" t="s">
        <v>32</v>
      </c>
      <c r="E36" s="116">
        <v>17.25</v>
      </c>
      <c r="F36" s="117"/>
      <c r="G36" s="118">
        <f>E36*F36</f>
        <v>0</v>
      </c>
      <c r="H36" s="119">
        <v>0</v>
      </c>
      <c r="I36" s="120">
        <f>E36*H36</f>
        <v>0</v>
      </c>
      <c r="J36" s="119">
        <v>0</v>
      </c>
      <c r="K36" s="120">
        <f>E36*J36</f>
        <v>0</v>
      </c>
      <c r="O36" s="111"/>
      <c r="Z36" s="121"/>
      <c r="AA36" s="121">
        <v>1</v>
      </c>
      <c r="AB36" s="121">
        <v>1</v>
      </c>
      <c r="AC36" s="121">
        <v>1</v>
      </c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CA36" s="121">
        <v>1</v>
      </c>
      <c r="CB36" s="121">
        <v>1</v>
      </c>
      <c r="CZ36" s="78">
        <v>1</v>
      </c>
    </row>
    <row r="37" spans="1:104" x14ac:dyDescent="0.2">
      <c r="A37" s="122"/>
      <c r="B37" s="123"/>
      <c r="C37" s="129" t="s">
        <v>70</v>
      </c>
      <c r="D37" s="130"/>
      <c r="E37" s="131">
        <v>17</v>
      </c>
      <c r="F37" s="132"/>
      <c r="G37" s="133"/>
      <c r="H37" s="134"/>
      <c r="I37" s="127"/>
      <c r="K37" s="127"/>
      <c r="M37" s="135" t="s">
        <v>70</v>
      </c>
      <c r="O37" s="11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36" t="str">
        <f>C36</f>
        <v>Předznačení pro značení stopčar, zeber, symbolů, šipek a nápisů</v>
      </c>
      <c r="BE37" s="121"/>
      <c r="BF37" s="121"/>
      <c r="BG37" s="121"/>
      <c r="BH37" s="121"/>
      <c r="BI37" s="121"/>
      <c r="BJ37" s="121"/>
      <c r="BK37" s="121"/>
    </row>
    <row r="38" spans="1:104" x14ac:dyDescent="0.2">
      <c r="A38" s="122"/>
      <c r="B38" s="123"/>
      <c r="C38" s="129" t="s">
        <v>71</v>
      </c>
      <c r="D38" s="130"/>
      <c r="E38" s="131">
        <v>0.25</v>
      </c>
      <c r="F38" s="132"/>
      <c r="G38" s="133"/>
      <c r="H38" s="134"/>
      <c r="I38" s="127"/>
      <c r="K38" s="127"/>
      <c r="M38" s="135" t="s">
        <v>71</v>
      </c>
      <c r="O38" s="11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36" t="str">
        <f>C37</f>
        <v>V14 - symbol Cyklista:0,25*(29+39)</v>
      </c>
      <c r="BE38" s="121"/>
      <c r="BF38" s="121"/>
      <c r="BG38" s="121"/>
      <c r="BH38" s="121"/>
      <c r="BI38" s="121"/>
      <c r="BJ38" s="121"/>
      <c r="BK38" s="121"/>
    </row>
    <row r="39" spans="1:104" x14ac:dyDescent="0.2">
      <c r="A39" s="112">
        <v>11</v>
      </c>
      <c r="B39" s="113" t="s">
        <v>81</v>
      </c>
      <c r="C39" s="114" t="s">
        <v>82</v>
      </c>
      <c r="D39" s="115" t="s">
        <v>52</v>
      </c>
      <c r="E39" s="116">
        <v>3</v>
      </c>
      <c r="F39" s="117"/>
      <c r="G39" s="118">
        <f>E39*F39</f>
        <v>0</v>
      </c>
      <c r="H39" s="119">
        <v>0</v>
      </c>
      <c r="I39" s="120">
        <f>E39*H39</f>
        <v>0</v>
      </c>
      <c r="J39" s="119">
        <v>-8.1999999999993606E-2</v>
      </c>
      <c r="K39" s="120">
        <f>E39*J39</f>
        <v>-0.24599999999998082</v>
      </c>
      <c r="O39" s="111"/>
      <c r="Z39" s="121"/>
      <c r="AA39" s="121">
        <v>1</v>
      </c>
      <c r="AB39" s="121">
        <v>1</v>
      </c>
      <c r="AC39" s="121">
        <v>1</v>
      </c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CA39" s="121">
        <v>1</v>
      </c>
      <c r="CB39" s="121">
        <v>1</v>
      </c>
      <c r="CZ39" s="78">
        <v>1</v>
      </c>
    </row>
    <row r="40" spans="1:104" x14ac:dyDescent="0.2">
      <c r="A40" s="122"/>
      <c r="B40" s="123"/>
      <c r="C40" s="124" t="s">
        <v>83</v>
      </c>
      <c r="D40" s="125"/>
      <c r="E40" s="125"/>
      <c r="F40" s="125"/>
      <c r="G40" s="126"/>
      <c r="I40" s="127"/>
      <c r="K40" s="127"/>
      <c r="L40" s="128" t="s">
        <v>83</v>
      </c>
      <c r="O40" s="11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</row>
    <row r="41" spans="1:104" x14ac:dyDescent="0.2">
      <c r="A41" s="112">
        <v>12</v>
      </c>
      <c r="B41" s="113" t="s">
        <v>84</v>
      </c>
      <c r="C41" s="114" t="s">
        <v>85</v>
      </c>
      <c r="D41" s="115" t="s">
        <v>52</v>
      </c>
      <c r="E41" s="116">
        <v>3</v>
      </c>
      <c r="F41" s="117"/>
      <c r="G41" s="118">
        <f>E41*F41</f>
        <v>0</v>
      </c>
      <c r="H41" s="119">
        <v>0</v>
      </c>
      <c r="I41" s="120">
        <f>E41*H41</f>
        <v>0</v>
      </c>
      <c r="J41" s="119">
        <v>-3.9999999999977796E-3</v>
      </c>
      <c r="K41" s="120">
        <f>E41*J41</f>
        <v>-1.1999999999993339E-2</v>
      </c>
      <c r="O41" s="111"/>
      <c r="Z41" s="121"/>
      <c r="AA41" s="121">
        <v>1</v>
      </c>
      <c r="AB41" s="121">
        <v>1</v>
      </c>
      <c r="AC41" s="121">
        <v>1</v>
      </c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CA41" s="121">
        <v>1</v>
      </c>
      <c r="CB41" s="121">
        <v>1</v>
      </c>
      <c r="CZ41" s="78">
        <v>1</v>
      </c>
    </row>
    <row r="42" spans="1:104" x14ac:dyDescent="0.2">
      <c r="A42" s="122"/>
      <c r="B42" s="123"/>
      <c r="C42" s="124" t="s">
        <v>86</v>
      </c>
      <c r="D42" s="125"/>
      <c r="E42" s="125"/>
      <c r="F42" s="125"/>
      <c r="G42" s="126"/>
      <c r="I42" s="127"/>
      <c r="K42" s="127"/>
      <c r="L42" s="128" t="s">
        <v>86</v>
      </c>
      <c r="O42" s="11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</row>
    <row r="43" spans="1:104" x14ac:dyDescent="0.2">
      <c r="A43" s="112">
        <v>13</v>
      </c>
      <c r="B43" s="113" t="s">
        <v>87</v>
      </c>
      <c r="C43" s="114" t="s">
        <v>88</v>
      </c>
      <c r="D43" s="115" t="s">
        <v>52</v>
      </c>
      <c r="E43" s="116">
        <v>10</v>
      </c>
      <c r="F43" s="117"/>
      <c r="G43" s="118">
        <f>E43*F43</f>
        <v>0</v>
      </c>
      <c r="H43" s="119">
        <v>1.51000000000039E-2</v>
      </c>
      <c r="I43" s="120">
        <f>E43*H43</f>
        <v>0.15100000000003899</v>
      </c>
      <c r="J43" s="119"/>
      <c r="K43" s="120">
        <f>E43*J43</f>
        <v>0</v>
      </c>
      <c r="O43" s="111"/>
      <c r="Z43" s="121"/>
      <c r="AA43" s="121">
        <v>3</v>
      </c>
      <c r="AB43" s="121">
        <v>0</v>
      </c>
      <c r="AC43" s="121" t="s">
        <v>87</v>
      </c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CA43" s="121">
        <v>3</v>
      </c>
      <c r="CB43" s="121">
        <v>0</v>
      </c>
      <c r="CZ43" s="78">
        <v>1</v>
      </c>
    </row>
    <row r="44" spans="1:104" x14ac:dyDescent="0.2">
      <c r="A44" s="122"/>
      <c r="B44" s="123"/>
      <c r="C44" s="129" t="s">
        <v>89</v>
      </c>
      <c r="D44" s="130"/>
      <c r="E44" s="131">
        <v>9</v>
      </c>
      <c r="F44" s="132"/>
      <c r="G44" s="133"/>
      <c r="H44" s="134"/>
      <c r="I44" s="127"/>
      <c r="K44" s="127"/>
      <c r="M44" s="135" t="s">
        <v>89</v>
      </c>
      <c r="O44" s="11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36" t="str">
        <f>C43</f>
        <v>Značka dopr inf IP14a-25b, 1000/1500 fól1, EG7letá</v>
      </c>
      <c r="BE44" s="121"/>
      <c r="BF44" s="121"/>
      <c r="BG44" s="121"/>
      <c r="BH44" s="121"/>
      <c r="BI44" s="121"/>
      <c r="BJ44" s="121"/>
      <c r="BK44" s="121"/>
    </row>
    <row r="45" spans="1:104" x14ac:dyDescent="0.2">
      <c r="A45" s="122"/>
      <c r="B45" s="123"/>
      <c r="C45" s="129" t="s">
        <v>90</v>
      </c>
      <c r="D45" s="130"/>
      <c r="E45" s="131">
        <v>1</v>
      </c>
      <c r="F45" s="132"/>
      <c r="G45" s="133"/>
      <c r="H45" s="134"/>
      <c r="I45" s="127"/>
      <c r="K45" s="127"/>
      <c r="M45" s="135" t="s">
        <v>90</v>
      </c>
      <c r="O45" s="11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36" t="str">
        <f>C44</f>
        <v>IP20a + C12a:9</v>
      </c>
      <c r="BE45" s="121"/>
      <c r="BF45" s="121"/>
      <c r="BG45" s="121"/>
      <c r="BH45" s="121"/>
      <c r="BI45" s="121"/>
      <c r="BJ45" s="121"/>
      <c r="BK45" s="121"/>
    </row>
    <row r="46" spans="1:104" x14ac:dyDescent="0.2">
      <c r="A46" s="112">
        <v>14</v>
      </c>
      <c r="B46" s="113" t="s">
        <v>91</v>
      </c>
      <c r="C46" s="114" t="s">
        <v>92</v>
      </c>
      <c r="D46" s="115" t="s">
        <v>52</v>
      </c>
      <c r="E46" s="116">
        <v>20</v>
      </c>
      <c r="F46" s="117"/>
      <c r="G46" s="118">
        <f>E46*F46</f>
        <v>0</v>
      </c>
      <c r="H46" s="119">
        <v>0</v>
      </c>
      <c r="I46" s="120">
        <f>E46*H46</f>
        <v>0</v>
      </c>
      <c r="J46" s="119"/>
      <c r="K46" s="120">
        <f>E46*J46</f>
        <v>0</v>
      </c>
      <c r="O46" s="111"/>
      <c r="Z46" s="121"/>
      <c r="AA46" s="121">
        <v>3</v>
      </c>
      <c r="AB46" s="121">
        <v>1</v>
      </c>
      <c r="AC46" s="121">
        <v>404459505</v>
      </c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CA46" s="121">
        <v>3</v>
      </c>
      <c r="CB46" s="121">
        <v>1</v>
      </c>
      <c r="CZ46" s="78">
        <v>1</v>
      </c>
    </row>
    <row r="47" spans="1:104" x14ac:dyDescent="0.2">
      <c r="A47" s="112">
        <v>15</v>
      </c>
      <c r="B47" s="113" t="s">
        <v>93</v>
      </c>
      <c r="C47" s="114" t="s">
        <v>94</v>
      </c>
      <c r="D47" s="115" t="s">
        <v>52</v>
      </c>
      <c r="E47" s="116">
        <v>20</v>
      </c>
      <c r="F47" s="117"/>
      <c r="G47" s="118">
        <f>E47*F47</f>
        <v>0</v>
      </c>
      <c r="H47" s="119">
        <v>9.9999999999989E-5</v>
      </c>
      <c r="I47" s="120">
        <f>E47*H47</f>
        <v>1.9999999999997802E-3</v>
      </c>
      <c r="J47" s="119"/>
      <c r="K47" s="120">
        <f>E47*J47</f>
        <v>0</v>
      </c>
      <c r="O47" s="111"/>
      <c r="Z47" s="121"/>
      <c r="AA47" s="121">
        <v>3</v>
      </c>
      <c r="AB47" s="121">
        <v>0</v>
      </c>
      <c r="AC47" s="121">
        <v>40450205</v>
      </c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CA47" s="121">
        <v>3</v>
      </c>
      <c r="CB47" s="121">
        <v>0</v>
      </c>
      <c r="CZ47" s="78">
        <v>1</v>
      </c>
    </row>
    <row r="48" spans="1:104" x14ac:dyDescent="0.2">
      <c r="A48" s="112">
        <v>16</v>
      </c>
      <c r="B48" s="113" t="s">
        <v>95</v>
      </c>
      <c r="C48" s="114" t="s">
        <v>96</v>
      </c>
      <c r="D48" s="115" t="s">
        <v>52</v>
      </c>
      <c r="E48" s="116">
        <v>40</v>
      </c>
      <c r="F48" s="117"/>
      <c r="G48" s="118">
        <f>E48*F48</f>
        <v>0</v>
      </c>
      <c r="H48" s="119">
        <v>3.99999999999956E-4</v>
      </c>
      <c r="I48" s="120">
        <f>E48*H48</f>
        <v>1.5999999999998241E-2</v>
      </c>
      <c r="J48" s="119"/>
      <c r="K48" s="120">
        <f>E48*J48</f>
        <v>0</v>
      </c>
      <c r="O48" s="111"/>
      <c r="Z48" s="121"/>
      <c r="AA48" s="121">
        <v>3</v>
      </c>
      <c r="AB48" s="121">
        <v>0</v>
      </c>
      <c r="AC48" s="121">
        <v>40450207</v>
      </c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CA48" s="121">
        <v>3</v>
      </c>
      <c r="CB48" s="121">
        <v>0</v>
      </c>
      <c r="CZ48" s="78">
        <v>1</v>
      </c>
    </row>
    <row r="49" spans="1:104" x14ac:dyDescent="0.2">
      <c r="A49" s="112">
        <v>17</v>
      </c>
      <c r="B49" s="113" t="s">
        <v>97</v>
      </c>
      <c r="C49" s="114" t="s">
        <v>98</v>
      </c>
      <c r="D49" s="115" t="s">
        <v>52</v>
      </c>
      <c r="E49" s="116">
        <v>20</v>
      </c>
      <c r="F49" s="117"/>
      <c r="G49" s="118">
        <f>E49*F49</f>
        <v>0</v>
      </c>
      <c r="H49" s="119">
        <v>3.0000000000001098E-3</v>
      </c>
      <c r="I49" s="120">
        <f>E49*H49</f>
        <v>6.0000000000002197E-2</v>
      </c>
      <c r="J49" s="119"/>
      <c r="K49" s="120">
        <f>E49*J49</f>
        <v>0</v>
      </c>
      <c r="O49" s="111"/>
      <c r="Z49" s="121"/>
      <c r="AA49" s="121">
        <v>3</v>
      </c>
      <c r="AB49" s="121">
        <v>0</v>
      </c>
      <c r="AC49" s="121">
        <v>40450230</v>
      </c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CA49" s="121">
        <v>3</v>
      </c>
      <c r="CB49" s="121">
        <v>0</v>
      </c>
      <c r="CZ49" s="78">
        <v>1</v>
      </c>
    </row>
    <row r="50" spans="1:104" x14ac:dyDescent="0.2">
      <c r="A50" s="137" t="s">
        <v>33</v>
      </c>
      <c r="B50" s="138" t="s">
        <v>45</v>
      </c>
      <c r="C50" s="139" t="s">
        <v>46</v>
      </c>
      <c r="D50" s="140"/>
      <c r="E50" s="141"/>
      <c r="F50" s="141"/>
      <c r="G50" s="142">
        <f>SUM(G7:G49)</f>
        <v>0</v>
      </c>
      <c r="H50" s="143"/>
      <c r="I50" s="144">
        <f>SUM(I7:I49)</f>
        <v>19.2192410000034</v>
      </c>
      <c r="J50" s="145"/>
      <c r="K50" s="144">
        <f>SUM(K7:K49)</f>
        <v>-0.25799999999997414</v>
      </c>
      <c r="O50" s="111"/>
      <c r="X50" s="146">
        <f>K50</f>
        <v>-0.25799999999997414</v>
      </c>
      <c r="Y50" s="146">
        <f>I50</f>
        <v>19.2192410000034</v>
      </c>
      <c r="Z50" s="147">
        <f>G50</f>
        <v>0</v>
      </c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48"/>
      <c r="BB50" s="148"/>
      <c r="BC50" s="148"/>
      <c r="BD50" s="148"/>
      <c r="BE50" s="148"/>
      <c r="BF50" s="148"/>
      <c r="BG50" s="121"/>
      <c r="BH50" s="121"/>
      <c r="BI50" s="121"/>
      <c r="BJ50" s="121"/>
      <c r="BK50" s="121"/>
    </row>
    <row r="51" spans="1:104" ht="14.25" customHeight="1" x14ac:dyDescent="0.2">
      <c r="A51" s="103" t="s">
        <v>31</v>
      </c>
      <c r="B51" s="104" t="s">
        <v>99</v>
      </c>
      <c r="C51" s="105" t="s">
        <v>100</v>
      </c>
      <c r="D51" s="106"/>
      <c r="E51" s="107"/>
      <c r="F51" s="107"/>
      <c r="G51" s="108"/>
      <c r="H51" s="109"/>
      <c r="I51" s="110"/>
      <c r="J51" s="109"/>
      <c r="K51" s="110"/>
      <c r="O51" s="111"/>
    </row>
    <row r="52" spans="1:104" x14ac:dyDescent="0.2">
      <c r="A52" s="112">
        <v>18</v>
      </c>
      <c r="B52" s="113" t="s">
        <v>101</v>
      </c>
      <c r="C52" s="114" t="s">
        <v>102</v>
      </c>
      <c r="D52" s="115" t="s">
        <v>103</v>
      </c>
      <c r="E52" s="116">
        <v>1</v>
      </c>
      <c r="F52" s="117"/>
      <c r="G52" s="118">
        <f>E52*F52</f>
        <v>0</v>
      </c>
      <c r="H52" s="119">
        <v>0</v>
      </c>
      <c r="I52" s="120">
        <f>E52*H52</f>
        <v>0</v>
      </c>
      <c r="J52" s="119"/>
      <c r="K52" s="120">
        <f>E52*J52</f>
        <v>0</v>
      </c>
      <c r="O52" s="111"/>
      <c r="Z52" s="121"/>
      <c r="AA52" s="121">
        <v>12</v>
      </c>
      <c r="AB52" s="121">
        <v>0</v>
      </c>
      <c r="AC52" s="121">
        <v>25</v>
      </c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CA52" s="121">
        <v>12</v>
      </c>
      <c r="CB52" s="121">
        <v>0</v>
      </c>
      <c r="CZ52" s="78">
        <v>1</v>
      </c>
    </row>
    <row r="53" spans="1:104" x14ac:dyDescent="0.2">
      <c r="A53" s="112">
        <v>19</v>
      </c>
      <c r="B53" s="113" t="s">
        <v>104</v>
      </c>
      <c r="C53" s="114" t="s">
        <v>105</v>
      </c>
      <c r="D53" s="115" t="s">
        <v>103</v>
      </c>
      <c r="E53" s="116">
        <v>1</v>
      </c>
      <c r="F53" s="117"/>
      <c r="G53" s="118">
        <f>E53*F53</f>
        <v>0</v>
      </c>
      <c r="H53" s="119">
        <v>0</v>
      </c>
      <c r="I53" s="120">
        <f>E53*H53</f>
        <v>0</v>
      </c>
      <c r="J53" s="119"/>
      <c r="K53" s="120">
        <f>E53*J53</f>
        <v>0</v>
      </c>
      <c r="O53" s="111"/>
      <c r="Z53" s="121"/>
      <c r="AA53" s="121">
        <v>12</v>
      </c>
      <c r="AB53" s="121">
        <v>0</v>
      </c>
      <c r="AC53" s="121">
        <v>26</v>
      </c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CA53" s="121">
        <v>12</v>
      </c>
      <c r="CB53" s="121">
        <v>0</v>
      </c>
      <c r="CZ53" s="78">
        <v>1</v>
      </c>
    </row>
    <row r="54" spans="1:104" x14ac:dyDescent="0.2">
      <c r="A54" s="112">
        <v>20</v>
      </c>
      <c r="B54" s="113" t="s">
        <v>106</v>
      </c>
      <c r="C54" s="114" t="s">
        <v>107</v>
      </c>
      <c r="D54" s="115" t="s">
        <v>108</v>
      </c>
      <c r="E54" s="116">
        <v>5</v>
      </c>
      <c r="F54" s="117"/>
      <c r="G54" s="118">
        <f>E54*F54</f>
        <v>0</v>
      </c>
      <c r="H54" s="119">
        <v>0</v>
      </c>
      <c r="I54" s="120">
        <f>E54*H54</f>
        <v>0</v>
      </c>
      <c r="J54" s="119"/>
      <c r="K54" s="120">
        <f>E54*J54</f>
        <v>0</v>
      </c>
      <c r="O54" s="111"/>
      <c r="Z54" s="121"/>
      <c r="AA54" s="121">
        <v>12</v>
      </c>
      <c r="AB54" s="121">
        <v>0</v>
      </c>
      <c r="AC54" s="121">
        <v>27</v>
      </c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CA54" s="121">
        <v>12</v>
      </c>
      <c r="CB54" s="121">
        <v>0</v>
      </c>
      <c r="CZ54" s="78">
        <v>1</v>
      </c>
    </row>
    <row r="55" spans="1:104" x14ac:dyDescent="0.2">
      <c r="A55" s="137" t="s">
        <v>33</v>
      </c>
      <c r="B55" s="138" t="s">
        <v>99</v>
      </c>
      <c r="C55" s="139" t="s">
        <v>100</v>
      </c>
      <c r="D55" s="140"/>
      <c r="E55" s="141"/>
      <c r="F55" s="141"/>
      <c r="G55" s="142">
        <f>SUM(G51:G54)</f>
        <v>0</v>
      </c>
      <c r="H55" s="143"/>
      <c r="I55" s="144">
        <f>SUM(I51:I54)</f>
        <v>0</v>
      </c>
      <c r="J55" s="145"/>
      <c r="K55" s="144">
        <f>SUM(K51:K54)</f>
        <v>0</v>
      </c>
      <c r="O55" s="111"/>
      <c r="X55" s="146">
        <f>K55</f>
        <v>0</v>
      </c>
      <c r="Y55" s="146">
        <f>I55</f>
        <v>0</v>
      </c>
      <c r="Z55" s="147">
        <f>G55</f>
        <v>0</v>
      </c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48"/>
      <c r="BB55" s="148"/>
      <c r="BC55" s="148"/>
      <c r="BD55" s="148"/>
      <c r="BE55" s="148"/>
      <c r="BF55" s="148"/>
      <c r="BG55" s="121"/>
      <c r="BH55" s="121"/>
      <c r="BI55" s="121"/>
      <c r="BJ55" s="121"/>
      <c r="BK55" s="121"/>
    </row>
    <row r="56" spans="1:104" ht="14.25" customHeight="1" x14ac:dyDescent="0.2">
      <c r="A56" s="103" t="s">
        <v>31</v>
      </c>
      <c r="B56" s="104" t="s">
        <v>109</v>
      </c>
      <c r="C56" s="105" t="s">
        <v>110</v>
      </c>
      <c r="D56" s="106"/>
      <c r="E56" s="107"/>
      <c r="F56" s="107"/>
      <c r="G56" s="108"/>
      <c r="H56" s="109"/>
      <c r="I56" s="110"/>
      <c r="J56" s="109"/>
      <c r="K56" s="110"/>
      <c r="O56" s="111"/>
    </row>
    <row r="57" spans="1:104" x14ac:dyDescent="0.2">
      <c r="A57" s="112">
        <v>21</v>
      </c>
      <c r="B57" s="113" t="s">
        <v>111</v>
      </c>
      <c r="C57" s="114" t="s">
        <v>112</v>
      </c>
      <c r="D57" s="115" t="s">
        <v>113</v>
      </c>
      <c r="E57" s="116">
        <v>19.189241000003399</v>
      </c>
      <c r="F57" s="117"/>
      <c r="G57" s="118">
        <f>E57*F57</f>
        <v>0</v>
      </c>
      <c r="H57" s="119">
        <v>0</v>
      </c>
      <c r="I57" s="120">
        <f>E57*H57</f>
        <v>0</v>
      </c>
      <c r="J57" s="119"/>
      <c r="K57" s="120">
        <f>E57*J57</f>
        <v>0</v>
      </c>
      <c r="O57" s="111"/>
      <c r="Z57" s="121"/>
      <c r="AA57" s="121">
        <v>7</v>
      </c>
      <c r="AB57" s="121">
        <v>1</v>
      </c>
      <c r="AC57" s="121">
        <v>2</v>
      </c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CA57" s="121">
        <v>7</v>
      </c>
      <c r="CB57" s="121">
        <v>1</v>
      </c>
      <c r="CZ57" s="78">
        <v>1</v>
      </c>
    </row>
    <row r="58" spans="1:104" x14ac:dyDescent="0.2">
      <c r="A58" s="137" t="s">
        <v>33</v>
      </c>
      <c r="B58" s="138" t="s">
        <v>109</v>
      </c>
      <c r="C58" s="139" t="s">
        <v>110</v>
      </c>
      <c r="D58" s="140"/>
      <c r="E58" s="141"/>
      <c r="F58" s="141"/>
      <c r="G58" s="142">
        <f>SUM(G56:G57)</f>
        <v>0</v>
      </c>
      <c r="H58" s="143"/>
      <c r="I58" s="144">
        <f>SUM(I56:I57)</f>
        <v>0</v>
      </c>
      <c r="J58" s="145"/>
      <c r="K58" s="144">
        <f>SUM(K56:K57)</f>
        <v>0</v>
      </c>
      <c r="O58" s="111"/>
      <c r="X58" s="146">
        <f>K58</f>
        <v>0</v>
      </c>
      <c r="Y58" s="146">
        <f>I58</f>
        <v>0</v>
      </c>
      <c r="Z58" s="147">
        <f>G58</f>
        <v>0</v>
      </c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48"/>
      <c r="BB58" s="148"/>
      <c r="BC58" s="148"/>
      <c r="BD58" s="148"/>
      <c r="BE58" s="148"/>
      <c r="BF58" s="148"/>
      <c r="BG58" s="121"/>
      <c r="BH58" s="121"/>
      <c r="BI58" s="121"/>
      <c r="BJ58" s="121"/>
      <c r="BK58" s="121"/>
    </row>
    <row r="59" spans="1:104" ht="14.25" customHeight="1" x14ac:dyDescent="0.2">
      <c r="A59" s="103" t="s">
        <v>31</v>
      </c>
      <c r="B59" s="104" t="s">
        <v>114</v>
      </c>
      <c r="C59" s="105" t="s">
        <v>115</v>
      </c>
      <c r="D59" s="106"/>
      <c r="E59" s="107"/>
      <c r="F59" s="107"/>
      <c r="G59" s="108"/>
      <c r="H59" s="109"/>
      <c r="I59" s="110"/>
      <c r="J59" s="109"/>
      <c r="K59" s="110"/>
      <c r="O59" s="111"/>
    </row>
    <row r="60" spans="1:104" x14ac:dyDescent="0.2">
      <c r="A60" s="112">
        <v>22</v>
      </c>
      <c r="B60" s="113" t="s">
        <v>116</v>
      </c>
      <c r="C60" s="114" t="s">
        <v>117</v>
      </c>
      <c r="D60" s="115" t="s">
        <v>113</v>
      </c>
      <c r="E60" s="116">
        <v>0.25800000000000001</v>
      </c>
      <c r="F60" s="117"/>
      <c r="G60" s="118">
        <f>E60*F60</f>
        <v>0</v>
      </c>
      <c r="H60" s="119">
        <v>0</v>
      </c>
      <c r="I60" s="120">
        <f>E60*H60</f>
        <v>0</v>
      </c>
      <c r="J60" s="119">
        <v>0</v>
      </c>
      <c r="K60" s="120">
        <f>E60*J60</f>
        <v>0</v>
      </c>
      <c r="O60" s="111"/>
      <c r="Z60" s="121"/>
      <c r="AA60" s="121">
        <v>1</v>
      </c>
      <c r="AB60" s="121">
        <v>3</v>
      </c>
      <c r="AC60" s="121">
        <v>3</v>
      </c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CA60" s="121">
        <v>1</v>
      </c>
      <c r="CB60" s="121">
        <v>3</v>
      </c>
      <c r="CZ60" s="78">
        <v>1</v>
      </c>
    </row>
    <row r="61" spans="1:104" x14ac:dyDescent="0.2">
      <c r="A61" s="122"/>
      <c r="B61" s="123"/>
      <c r="C61" s="124"/>
      <c r="D61" s="125"/>
      <c r="E61" s="125"/>
      <c r="F61" s="125"/>
      <c r="G61" s="126"/>
      <c r="I61" s="127"/>
      <c r="K61" s="127"/>
      <c r="L61" s="128"/>
      <c r="O61" s="11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</row>
    <row r="62" spans="1:104" x14ac:dyDescent="0.2">
      <c r="A62" s="137" t="s">
        <v>33</v>
      </c>
      <c r="B62" s="138" t="s">
        <v>114</v>
      </c>
      <c r="C62" s="139" t="s">
        <v>115</v>
      </c>
      <c r="D62" s="140"/>
      <c r="E62" s="141"/>
      <c r="F62" s="141"/>
      <c r="G62" s="142">
        <f>SUM(G59:G61)</f>
        <v>0</v>
      </c>
      <c r="H62" s="143"/>
      <c r="I62" s="144">
        <f>SUM(I59:I61)</f>
        <v>0</v>
      </c>
      <c r="J62" s="145"/>
      <c r="K62" s="144">
        <f>SUM(K59:K61)</f>
        <v>0</v>
      </c>
      <c r="O62" s="111"/>
      <c r="X62" s="146">
        <f>K62</f>
        <v>0</v>
      </c>
      <c r="Y62" s="146">
        <f>I62</f>
        <v>0</v>
      </c>
      <c r="Z62" s="147">
        <f>G62</f>
        <v>0</v>
      </c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48"/>
      <c r="BB62" s="148"/>
      <c r="BC62" s="148"/>
      <c r="BD62" s="148"/>
      <c r="BE62" s="148"/>
      <c r="BF62" s="148"/>
      <c r="BG62" s="121"/>
      <c r="BH62" s="121"/>
      <c r="BI62" s="121"/>
      <c r="BJ62" s="121"/>
      <c r="BK62" s="121"/>
    </row>
    <row r="63" spans="1:104" ht="14.25" customHeight="1" x14ac:dyDescent="0.2">
      <c r="A63" s="103" t="s">
        <v>31</v>
      </c>
      <c r="B63" s="104" t="s">
        <v>118</v>
      </c>
      <c r="C63" s="105" t="s">
        <v>119</v>
      </c>
      <c r="D63" s="106"/>
      <c r="E63" s="107"/>
      <c r="F63" s="107"/>
      <c r="G63" s="108"/>
      <c r="H63" s="109"/>
      <c r="I63" s="110"/>
      <c r="J63" s="109"/>
      <c r="K63" s="110"/>
      <c r="O63" s="111"/>
    </row>
    <row r="64" spans="1:104" x14ac:dyDescent="0.2">
      <c r="A64" s="112">
        <v>23</v>
      </c>
      <c r="B64" s="113" t="s">
        <v>120</v>
      </c>
      <c r="C64" s="114" t="s">
        <v>121</v>
      </c>
      <c r="D64" s="115" t="s">
        <v>113</v>
      </c>
      <c r="E64" s="116">
        <v>0.25800000000000001</v>
      </c>
      <c r="F64" s="117"/>
      <c r="G64" s="118">
        <f>E64*F64</f>
        <v>0</v>
      </c>
      <c r="H64" s="119">
        <v>0</v>
      </c>
      <c r="I64" s="120">
        <f>E64*H64</f>
        <v>0</v>
      </c>
      <c r="J64" s="119">
        <v>0</v>
      </c>
      <c r="K64" s="120">
        <f>E64*J64</f>
        <v>0</v>
      </c>
      <c r="O64" s="111"/>
      <c r="Z64" s="121"/>
      <c r="AA64" s="121">
        <v>1</v>
      </c>
      <c r="AB64" s="121">
        <v>3</v>
      </c>
      <c r="AC64" s="121">
        <v>3</v>
      </c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CA64" s="121">
        <v>1</v>
      </c>
      <c r="CB64" s="121">
        <v>3</v>
      </c>
      <c r="CZ64" s="78">
        <v>1</v>
      </c>
    </row>
    <row r="65" spans="1:104" x14ac:dyDescent="0.2">
      <c r="A65" s="112">
        <v>24</v>
      </c>
      <c r="B65" s="113" t="s">
        <v>122</v>
      </c>
      <c r="C65" s="114" t="s">
        <v>123</v>
      </c>
      <c r="D65" s="115" t="s">
        <v>113</v>
      </c>
      <c r="E65" s="116">
        <v>2.3220000000000001</v>
      </c>
      <c r="F65" s="117"/>
      <c r="G65" s="118">
        <f>E65*F65</f>
        <v>0</v>
      </c>
      <c r="H65" s="119">
        <v>0</v>
      </c>
      <c r="I65" s="120">
        <f>E65*H65</f>
        <v>0</v>
      </c>
      <c r="J65" s="119">
        <v>0</v>
      </c>
      <c r="K65" s="120">
        <f>E65*J65</f>
        <v>0</v>
      </c>
      <c r="O65" s="111"/>
      <c r="Z65" s="121"/>
      <c r="AA65" s="121">
        <v>1</v>
      </c>
      <c r="AB65" s="121">
        <v>3</v>
      </c>
      <c r="AC65" s="121">
        <v>3</v>
      </c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  <c r="BI65" s="121"/>
      <c r="BJ65" s="121"/>
      <c r="BK65" s="121"/>
      <c r="CA65" s="121">
        <v>1</v>
      </c>
      <c r="CB65" s="121">
        <v>3</v>
      </c>
      <c r="CZ65" s="78">
        <v>1</v>
      </c>
    </row>
    <row r="66" spans="1:104" x14ac:dyDescent="0.2">
      <c r="A66" s="122"/>
      <c r="B66" s="123"/>
      <c r="C66" s="129" t="s">
        <v>124</v>
      </c>
      <c r="D66" s="130"/>
      <c r="E66" s="131">
        <v>2.3220000000000001</v>
      </c>
      <c r="F66" s="132"/>
      <c r="G66" s="133"/>
      <c r="H66" s="134"/>
      <c r="I66" s="127"/>
      <c r="K66" s="127"/>
      <c r="M66" s="135" t="s">
        <v>124</v>
      </c>
      <c r="O66" s="11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36" t="str">
        <f>C65</f>
        <v>Příplatek za dopravu suti po suchu za další 1 km</v>
      </c>
      <c r="BE66" s="121"/>
      <c r="BF66" s="121"/>
      <c r="BG66" s="121"/>
      <c r="BH66" s="121"/>
      <c r="BI66" s="121"/>
      <c r="BJ66" s="121"/>
      <c r="BK66" s="121"/>
    </row>
    <row r="67" spans="1:104" x14ac:dyDescent="0.2">
      <c r="A67" s="112">
        <v>25</v>
      </c>
      <c r="B67" s="113" t="s">
        <v>125</v>
      </c>
      <c r="C67" s="114" t="s">
        <v>126</v>
      </c>
      <c r="D67" s="115" t="s">
        <v>113</v>
      </c>
      <c r="E67" s="116">
        <v>0.25800000000000001</v>
      </c>
      <c r="F67" s="117"/>
      <c r="G67" s="118">
        <f>E67*F67</f>
        <v>0</v>
      </c>
      <c r="H67" s="119">
        <v>0</v>
      </c>
      <c r="I67" s="120">
        <f>E67*H67</f>
        <v>0</v>
      </c>
      <c r="J67" s="119">
        <v>0</v>
      </c>
      <c r="K67" s="120">
        <f>E67*J67</f>
        <v>0</v>
      </c>
      <c r="O67" s="111"/>
      <c r="Z67" s="121"/>
      <c r="AA67" s="121">
        <v>1</v>
      </c>
      <c r="AB67" s="121">
        <v>3</v>
      </c>
      <c r="AC67" s="121">
        <v>3</v>
      </c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CA67" s="121">
        <v>1</v>
      </c>
      <c r="CB67" s="121">
        <v>3</v>
      </c>
      <c r="CZ67" s="78">
        <v>1</v>
      </c>
    </row>
    <row r="68" spans="1:104" x14ac:dyDescent="0.2">
      <c r="A68" s="122"/>
      <c r="B68" s="123"/>
      <c r="C68" s="129" t="s">
        <v>127</v>
      </c>
      <c r="D68" s="130"/>
      <c r="E68" s="131">
        <v>0.25800000000000001</v>
      </c>
      <c r="F68" s="132"/>
      <c r="G68" s="133"/>
      <c r="H68" s="134"/>
      <c r="I68" s="127"/>
      <c r="K68" s="127"/>
      <c r="M68" s="135" t="s">
        <v>127</v>
      </c>
      <c r="O68" s="11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36" t="str">
        <f>C67</f>
        <v>Nakládání suti na dopravní prostředky</v>
      </c>
      <c r="BE68" s="121"/>
      <c r="BF68" s="121"/>
      <c r="BG68" s="121"/>
      <c r="BH68" s="121"/>
      <c r="BI68" s="121"/>
      <c r="BJ68" s="121"/>
      <c r="BK68" s="121"/>
    </row>
    <row r="69" spans="1:104" x14ac:dyDescent="0.2">
      <c r="A69" s="137" t="s">
        <v>33</v>
      </c>
      <c r="B69" s="138" t="s">
        <v>118</v>
      </c>
      <c r="C69" s="139" t="s">
        <v>119</v>
      </c>
      <c r="D69" s="140"/>
      <c r="E69" s="141"/>
      <c r="F69" s="141"/>
      <c r="G69" s="142">
        <f>SUM(G63:G68)</f>
        <v>0</v>
      </c>
      <c r="H69" s="143"/>
      <c r="I69" s="144">
        <f>SUM(I63:I68)</f>
        <v>0</v>
      </c>
      <c r="J69" s="145"/>
      <c r="K69" s="144">
        <f>SUM(K63:K68)</f>
        <v>0</v>
      </c>
      <c r="O69" s="111"/>
      <c r="X69" s="146">
        <f>K69</f>
        <v>0</v>
      </c>
      <c r="Y69" s="146">
        <f>I69</f>
        <v>0</v>
      </c>
      <c r="Z69" s="147">
        <f>G69</f>
        <v>0</v>
      </c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48"/>
      <c r="BB69" s="148"/>
      <c r="BC69" s="148"/>
      <c r="BD69" s="148"/>
      <c r="BE69" s="148"/>
      <c r="BF69" s="148"/>
      <c r="BG69" s="121"/>
      <c r="BH69" s="121"/>
      <c r="BI69" s="121"/>
      <c r="BJ69" s="121"/>
      <c r="BK69" s="121"/>
    </row>
    <row r="70" spans="1:104" x14ac:dyDescent="0.2">
      <c r="A70" s="149" t="s">
        <v>34</v>
      </c>
      <c r="B70" s="150" t="s">
        <v>35</v>
      </c>
      <c r="C70" s="151"/>
      <c r="D70" s="152"/>
      <c r="E70" s="153"/>
      <c r="F70" s="153"/>
      <c r="G70" s="154">
        <f>SUM(Z7:Z70)</f>
        <v>0</v>
      </c>
      <c r="H70" s="155"/>
      <c r="I70" s="156">
        <f>SUM(Y7:Y70)</f>
        <v>19.2192410000034</v>
      </c>
      <c r="J70" s="155"/>
      <c r="K70" s="156">
        <f>SUM(X7:X70)</f>
        <v>-0.25799999999997414</v>
      </c>
      <c r="O70" s="111"/>
      <c r="BA70" s="157"/>
      <c r="BB70" s="157"/>
      <c r="BC70" s="157"/>
      <c r="BD70" s="157"/>
      <c r="BE70" s="157"/>
      <c r="BF70" s="157"/>
    </row>
    <row r="71" spans="1:104" x14ac:dyDescent="0.2">
      <c r="E71" s="78"/>
    </row>
    <row r="72" spans="1:104" x14ac:dyDescent="0.2">
      <c r="A72" s="158"/>
      <c r="E72" s="78"/>
    </row>
    <row r="73" spans="1:104" x14ac:dyDescent="0.2">
      <c r="A73" s="159"/>
      <c r="B73" s="160"/>
      <c r="C73" s="161" t="s">
        <v>36</v>
      </c>
      <c r="D73" s="160"/>
      <c r="E73" s="160"/>
      <c r="F73" s="160"/>
      <c r="G73" s="162" t="s">
        <v>37</v>
      </c>
    </row>
    <row r="74" spans="1:104" x14ac:dyDescent="0.2">
      <c r="A74" s="163"/>
      <c r="B74" s="164"/>
      <c r="C74" s="165" t="s">
        <v>128</v>
      </c>
      <c r="D74" s="166"/>
      <c r="E74" s="167"/>
      <c r="F74" s="167"/>
      <c r="G74" s="168">
        <v>0</v>
      </c>
    </row>
    <row r="75" spans="1:104" x14ac:dyDescent="0.2">
      <c r="A75" s="163"/>
      <c r="B75" s="164"/>
      <c r="C75" s="165" t="s">
        <v>38</v>
      </c>
      <c r="D75" s="166"/>
      <c r="E75" s="167"/>
      <c r="F75" s="167"/>
      <c r="G75" s="168">
        <v>0</v>
      </c>
    </row>
    <row r="76" spans="1:104" x14ac:dyDescent="0.2">
      <c r="A76" s="163"/>
      <c r="B76" s="164"/>
      <c r="C76" s="165" t="s">
        <v>39</v>
      </c>
      <c r="D76" s="166"/>
      <c r="E76" s="167"/>
      <c r="F76" s="167"/>
      <c r="G76" s="168">
        <v>0</v>
      </c>
    </row>
    <row r="77" spans="1:104" x14ac:dyDescent="0.2">
      <c r="A77" s="163"/>
      <c r="B77" s="164"/>
      <c r="C77" s="165" t="s">
        <v>40</v>
      </c>
      <c r="D77" s="166"/>
      <c r="E77" s="167"/>
      <c r="F77" s="167"/>
      <c r="G77" s="168">
        <v>0</v>
      </c>
    </row>
    <row r="78" spans="1:104" x14ac:dyDescent="0.2">
      <c r="A78" s="163"/>
      <c r="B78" s="164"/>
      <c r="C78" s="165" t="s">
        <v>41</v>
      </c>
      <c r="D78" s="166"/>
      <c r="E78" s="167"/>
      <c r="F78" s="167"/>
      <c r="G78" s="168"/>
    </row>
    <row r="79" spans="1:104" x14ac:dyDescent="0.2">
      <c r="A79" s="163"/>
      <c r="B79" s="164"/>
      <c r="C79" s="165" t="s">
        <v>42</v>
      </c>
      <c r="D79" s="166"/>
      <c r="E79" s="167"/>
      <c r="F79" s="167"/>
      <c r="G79" s="168">
        <v>0</v>
      </c>
    </row>
    <row r="80" spans="1:104" x14ac:dyDescent="0.2">
      <c r="A80" s="163"/>
      <c r="B80" s="164"/>
      <c r="C80" s="165" t="s">
        <v>43</v>
      </c>
      <c r="D80" s="166"/>
      <c r="E80" s="167"/>
      <c r="F80" s="167"/>
      <c r="G80" s="168"/>
    </row>
    <row r="81" spans="1:7" x14ac:dyDescent="0.2">
      <c r="A81" s="163"/>
      <c r="B81" s="164"/>
      <c r="C81" s="165" t="s">
        <v>44</v>
      </c>
      <c r="D81" s="166"/>
      <c r="E81" s="167"/>
      <c r="F81" s="167"/>
      <c r="G81" s="168">
        <v>0</v>
      </c>
    </row>
    <row r="82" spans="1:7" x14ac:dyDescent="0.2">
      <c r="A82" s="169"/>
      <c r="B82" s="170" t="s">
        <v>37</v>
      </c>
      <c r="C82" s="171"/>
      <c r="D82" s="172"/>
      <c r="E82" s="173"/>
      <c r="F82" s="173"/>
      <c r="G82" s="174">
        <f>SUM(G74:G81)</f>
        <v>0</v>
      </c>
    </row>
    <row r="83" spans="1:7" x14ac:dyDescent="0.2">
      <c r="E83" s="78"/>
    </row>
    <row r="84" spans="1:7" x14ac:dyDescent="0.2">
      <c r="E84" s="78"/>
    </row>
    <row r="85" spans="1:7" x14ac:dyDescent="0.2">
      <c r="E85" s="78"/>
    </row>
    <row r="86" spans="1:7" x14ac:dyDescent="0.2">
      <c r="E86" s="78"/>
    </row>
    <row r="87" spans="1:7" x14ac:dyDescent="0.2">
      <c r="E87" s="78"/>
    </row>
    <row r="88" spans="1:7" x14ac:dyDescent="0.2">
      <c r="E88" s="78"/>
    </row>
    <row r="89" spans="1:7" x14ac:dyDescent="0.2">
      <c r="E89" s="78"/>
    </row>
    <row r="90" spans="1:7" x14ac:dyDescent="0.2">
      <c r="E90" s="78"/>
    </row>
    <row r="91" spans="1:7" x14ac:dyDescent="0.2">
      <c r="E91" s="78"/>
    </row>
    <row r="92" spans="1:7" x14ac:dyDescent="0.2">
      <c r="E92" s="78"/>
    </row>
    <row r="93" spans="1:7" x14ac:dyDescent="0.2">
      <c r="E93" s="78"/>
    </row>
    <row r="94" spans="1:7" x14ac:dyDescent="0.2">
      <c r="E94" s="78"/>
    </row>
    <row r="95" spans="1:7" x14ac:dyDescent="0.2">
      <c r="E95" s="78"/>
    </row>
    <row r="96" spans="1:7" x14ac:dyDescent="0.2">
      <c r="E96" s="78"/>
    </row>
    <row r="97" spans="5:5" x14ac:dyDescent="0.2">
      <c r="E97" s="78"/>
    </row>
    <row r="98" spans="5:5" x14ac:dyDescent="0.2">
      <c r="E98" s="78"/>
    </row>
    <row r="99" spans="5:5" x14ac:dyDescent="0.2">
      <c r="E99" s="78"/>
    </row>
    <row r="100" spans="5:5" x14ac:dyDescent="0.2">
      <c r="E100" s="78"/>
    </row>
    <row r="101" spans="5:5" x14ac:dyDescent="0.2">
      <c r="E101" s="78"/>
    </row>
    <row r="102" spans="5:5" x14ac:dyDescent="0.2">
      <c r="E102" s="78"/>
    </row>
    <row r="103" spans="5:5" x14ac:dyDescent="0.2">
      <c r="E103" s="78"/>
    </row>
    <row r="104" spans="5:5" x14ac:dyDescent="0.2">
      <c r="E104" s="78"/>
    </row>
    <row r="105" spans="5:5" x14ac:dyDescent="0.2">
      <c r="E105" s="78"/>
    </row>
    <row r="106" spans="5:5" x14ac:dyDescent="0.2">
      <c r="E106" s="78"/>
    </row>
    <row r="107" spans="5:5" x14ac:dyDescent="0.2">
      <c r="E107" s="78"/>
    </row>
    <row r="108" spans="5:5" x14ac:dyDescent="0.2">
      <c r="E108" s="78"/>
    </row>
    <row r="109" spans="5:5" x14ac:dyDescent="0.2">
      <c r="E109" s="78"/>
    </row>
    <row r="110" spans="5:5" x14ac:dyDescent="0.2">
      <c r="E110" s="78"/>
    </row>
    <row r="111" spans="5:5" x14ac:dyDescent="0.2">
      <c r="E111" s="78"/>
    </row>
    <row r="112" spans="5:5" x14ac:dyDescent="0.2">
      <c r="E112" s="78"/>
    </row>
    <row r="113" spans="5:5" x14ac:dyDescent="0.2">
      <c r="E113" s="78"/>
    </row>
    <row r="114" spans="5:5" x14ac:dyDescent="0.2">
      <c r="E114" s="78"/>
    </row>
    <row r="115" spans="5:5" x14ac:dyDescent="0.2">
      <c r="E115" s="78"/>
    </row>
    <row r="116" spans="5:5" x14ac:dyDescent="0.2">
      <c r="E116" s="78"/>
    </row>
    <row r="117" spans="5:5" x14ac:dyDescent="0.2">
      <c r="E117" s="78"/>
    </row>
    <row r="118" spans="5:5" x14ac:dyDescent="0.2">
      <c r="E118" s="78"/>
    </row>
    <row r="119" spans="5:5" x14ac:dyDescent="0.2">
      <c r="E119" s="78"/>
    </row>
    <row r="120" spans="5:5" x14ac:dyDescent="0.2">
      <c r="E120" s="78"/>
    </row>
    <row r="121" spans="5:5" x14ac:dyDescent="0.2">
      <c r="E121" s="78"/>
    </row>
    <row r="122" spans="5:5" x14ac:dyDescent="0.2">
      <c r="E122" s="78"/>
    </row>
    <row r="123" spans="5:5" x14ac:dyDescent="0.2">
      <c r="E123" s="78"/>
    </row>
    <row r="124" spans="5:5" x14ac:dyDescent="0.2">
      <c r="E124" s="78"/>
    </row>
    <row r="125" spans="5:5" x14ac:dyDescent="0.2">
      <c r="E125" s="78"/>
    </row>
    <row r="126" spans="5:5" x14ac:dyDescent="0.2">
      <c r="E126" s="78"/>
    </row>
    <row r="127" spans="5:5" x14ac:dyDescent="0.2">
      <c r="E127" s="78"/>
    </row>
    <row r="128" spans="5:5" x14ac:dyDescent="0.2">
      <c r="E128" s="78"/>
    </row>
    <row r="129" spans="1:7" x14ac:dyDescent="0.2">
      <c r="E129" s="78"/>
    </row>
    <row r="130" spans="1:7" x14ac:dyDescent="0.2">
      <c r="E130" s="78"/>
    </row>
    <row r="131" spans="1:7" x14ac:dyDescent="0.2">
      <c r="E131" s="78"/>
    </row>
    <row r="132" spans="1:7" x14ac:dyDescent="0.2">
      <c r="E132" s="78"/>
    </row>
    <row r="133" spans="1:7" x14ac:dyDescent="0.2">
      <c r="E133" s="78"/>
    </row>
    <row r="134" spans="1:7" x14ac:dyDescent="0.2">
      <c r="E134" s="78"/>
    </row>
    <row r="135" spans="1:7" x14ac:dyDescent="0.2">
      <c r="A135" s="175"/>
      <c r="B135" s="175"/>
    </row>
    <row r="136" spans="1:7" x14ac:dyDescent="0.2">
      <c r="C136" s="176"/>
      <c r="D136" s="176"/>
      <c r="E136" s="177"/>
      <c r="F136" s="176"/>
      <c r="G136" s="178"/>
    </row>
    <row r="137" spans="1:7" x14ac:dyDescent="0.2">
      <c r="A137" s="175"/>
      <c r="B137" s="175"/>
    </row>
    <row r="1054" spans="1:7" x14ac:dyDescent="0.2">
      <c r="A1054" s="179"/>
      <c r="B1054" s="180"/>
      <c r="C1054" s="181" t="s">
        <v>38</v>
      </c>
      <c r="D1054" s="182"/>
      <c r="F1054" s="97"/>
      <c r="G1054" s="127">
        <v>100000</v>
      </c>
    </row>
    <row r="1055" spans="1:7" x14ac:dyDescent="0.2">
      <c r="A1055" s="179"/>
      <c r="B1055" s="180"/>
      <c r="C1055" s="181" t="s">
        <v>39</v>
      </c>
      <c r="D1055" s="182"/>
      <c r="F1055" s="97"/>
      <c r="G1055" s="127">
        <v>100000</v>
      </c>
    </row>
    <row r="1056" spans="1:7" x14ac:dyDescent="0.2">
      <c r="A1056" s="179"/>
      <c r="B1056" s="180"/>
      <c r="C1056" s="181" t="s">
        <v>40</v>
      </c>
      <c r="D1056" s="182"/>
      <c r="F1056" s="97"/>
      <c r="G1056" s="127">
        <v>100000</v>
      </c>
    </row>
    <row r="1057" spans="1:7" x14ac:dyDescent="0.2">
      <c r="A1057" s="179"/>
      <c r="B1057" s="180"/>
      <c r="C1057" s="181" t="s">
        <v>41</v>
      </c>
      <c r="D1057" s="182"/>
      <c r="F1057" s="97"/>
      <c r="G1057" s="127">
        <v>100000</v>
      </c>
    </row>
    <row r="1058" spans="1:7" x14ac:dyDescent="0.2">
      <c r="A1058" s="179"/>
      <c r="B1058" s="180"/>
      <c r="C1058" s="181" t="s">
        <v>42</v>
      </c>
      <c r="D1058" s="182"/>
      <c r="F1058" s="97"/>
      <c r="G1058" s="127">
        <v>100000</v>
      </c>
    </row>
    <row r="1059" spans="1:7" x14ac:dyDescent="0.2">
      <c r="A1059" s="179"/>
      <c r="B1059" s="180"/>
      <c r="C1059" s="181" t="s">
        <v>43</v>
      </c>
      <c r="D1059" s="182"/>
      <c r="F1059" s="97"/>
      <c r="G1059" s="127">
        <v>100000</v>
      </c>
    </row>
    <row r="1060" spans="1:7" x14ac:dyDescent="0.2">
      <c r="A1060" s="179"/>
      <c r="B1060" s="180"/>
      <c r="C1060" s="181" t="s">
        <v>44</v>
      </c>
      <c r="D1060" s="182"/>
      <c r="F1060" s="97"/>
      <c r="G1060" s="127">
        <v>100000</v>
      </c>
    </row>
  </sheetData>
  <mergeCells count="29">
    <mergeCell ref="C66:D66"/>
    <mergeCell ref="C68:D68"/>
    <mergeCell ref="C61:G61"/>
    <mergeCell ref="C37:D37"/>
    <mergeCell ref="C38:D38"/>
    <mergeCell ref="C40:G40"/>
    <mergeCell ref="C42:G42"/>
    <mergeCell ref="C44:D44"/>
    <mergeCell ref="C45:D45"/>
    <mergeCell ref="C29:D29"/>
    <mergeCell ref="C30:D30"/>
    <mergeCell ref="C32:D32"/>
    <mergeCell ref="C33:D33"/>
    <mergeCell ref="C34:D34"/>
    <mergeCell ref="C35:D35"/>
    <mergeCell ref="C21:D21"/>
    <mergeCell ref="C22:D22"/>
    <mergeCell ref="C23:D23"/>
    <mergeCell ref="C24:D24"/>
    <mergeCell ref="C26:D26"/>
    <mergeCell ref="C27:D27"/>
    <mergeCell ref="A1:G1"/>
    <mergeCell ref="C9:D9"/>
    <mergeCell ref="C13:D13"/>
    <mergeCell ref="C14:D14"/>
    <mergeCell ref="C16:D16"/>
    <mergeCell ref="C17:D17"/>
    <mergeCell ref="C18:D18"/>
    <mergeCell ref="C19:D19"/>
  </mergeCells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35</vt:i4>
      </vt:variant>
    </vt:vector>
  </HeadingPairs>
  <TitlesOfParts>
    <vt:vector size="37" baseType="lpstr">
      <vt:lpstr>Stavba</vt:lpstr>
      <vt:lpstr>101 20-374-101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'101 20-374-101 '!Názvy_tisku</vt:lpstr>
      <vt:lpstr>Stavba!Objednatel</vt:lpstr>
      <vt:lpstr>Stavba!Objekt</vt:lpstr>
      <vt:lpstr>'101 20-374-101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SloupecCC</vt:lpstr>
      <vt:lpstr>SloupecCDH</vt:lpstr>
      <vt:lpstr>SloupecCisloPol</vt:lpstr>
      <vt:lpstr>SloupecCH</vt:lpstr>
      <vt:lpstr>SloupecJC</vt:lpstr>
      <vt:lpstr>SloupecJDH</vt:lpstr>
      <vt:lpstr>SloupecJDM</vt:lpstr>
      <vt:lpstr>SloupecJH</vt:lpstr>
      <vt:lpstr>SloupecMJ</vt:lpstr>
      <vt:lpstr>SloupecMnozstvi</vt:lpstr>
      <vt:lpstr>SloupecNazPol</vt:lpstr>
      <vt:lpstr>SloupecPC</vt:lpstr>
      <vt:lpstr>Stavba!StavbaCelkem</vt:lpstr>
      <vt:lpstr>VRN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Fianta - MF Projekt</dc:creator>
  <cp:lastModifiedBy>Michal Fianta - MF Projekt</cp:lastModifiedBy>
  <dcterms:created xsi:type="dcterms:W3CDTF">2021-02-16T11:56:28Z</dcterms:created>
  <dcterms:modified xsi:type="dcterms:W3CDTF">2021-02-16T12:00:46Z</dcterms:modified>
</cp:coreProperties>
</file>