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2"/>
  </bookViews>
  <sheets>
    <sheet name="Stavba" sheetId="1" r:id="rId1"/>
    <sheet name="01 01 " sheetId="2" r:id="rId2"/>
    <sheet name="01 02 " sheetId="3" r:id="rId3"/>
  </sheets>
  <externalReferences>
    <externalReference r:id="rId6"/>
  </externalReferences>
  <definedNames>
    <definedName name="AAA" localSheetId="2">#REF!</definedName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 localSheetId="2">#REF!</definedName>
    <definedName name="Dodavka0">#REF!</definedName>
    <definedName name="dpsc" localSheetId="0">'Stavba'!$C$9</definedName>
    <definedName name="dpsc">#REF!</definedName>
    <definedName name="HSV">#REF!</definedName>
    <definedName name="HSV_" localSheetId="2">#REF!</definedName>
    <definedName name="HSV_">#REF!</definedName>
    <definedName name="HSV0" localSheetId="2">#REF!</definedName>
    <definedName name="HSV0">#REF!</definedName>
    <definedName name="HZS">#REF!</definedName>
    <definedName name="HZS0" localSheetId="2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 localSheetId="2">#REF!</definedName>
    <definedName name="Mont_">#REF!</definedName>
    <definedName name="Montaz0" localSheetId="2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'01 01 '!$A$1:$K$134</definedName>
    <definedName name="_xlnm.Print_Area" localSheetId="2">'01 02 '!$A$1:$K$63</definedName>
    <definedName name="_xlnm.Print_Area" localSheetId="0">'Stavba'!$A$1:$I$42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#REF!</definedName>
    <definedName name="PSV_">#REF!</definedName>
    <definedName name="PSV0" localSheetId="2">#REF!</definedName>
    <definedName name="PSV0">#REF!</definedName>
    <definedName name="SazbaDPH1" localSheetId="2">'[1]Stavba'!$D$19</definedName>
    <definedName name="SazbaDPH1">'Stavba'!$D$19</definedName>
    <definedName name="SazbaDPH2" localSheetId="2">'[1]Stavba'!$D$21</definedName>
    <definedName name="SazbaDPH2">'Stavba'!$D$21</definedName>
    <definedName name="SloupecCC" localSheetId="2">'01 02 '!$G$6</definedName>
    <definedName name="SloupecCC">'01 01 '!$G$6</definedName>
    <definedName name="SloupecCDH" localSheetId="2">'01 02 '!$K$6</definedName>
    <definedName name="SloupecCDH">'01 01 '!$K$6</definedName>
    <definedName name="SloupecCisloPol" localSheetId="2">'01 02 '!$B$6</definedName>
    <definedName name="SloupecCisloPol">'01 01 '!$B$6</definedName>
    <definedName name="SloupecCH" localSheetId="2">'01 02 '!$I$6</definedName>
    <definedName name="SloupecCH">'01 01 '!$I$6</definedName>
    <definedName name="SloupecJC" localSheetId="2">'01 02 '!$F$6</definedName>
    <definedName name="SloupecJC">'01 01 '!$F$6</definedName>
    <definedName name="SloupecJDH" localSheetId="2">'01 02 '!$J$6</definedName>
    <definedName name="SloupecJDH">'01 01 '!$J$6</definedName>
    <definedName name="SloupecJDM" localSheetId="2">'01 02 '!$J$6</definedName>
    <definedName name="SloupecJDM">'01 01 '!$J$6</definedName>
    <definedName name="SloupecJH" localSheetId="2">'01 02 '!$H$6</definedName>
    <definedName name="SloupecJH">'01 01 '!$H$6</definedName>
    <definedName name="SloupecMJ" localSheetId="2">'01 02 '!$D$6</definedName>
    <definedName name="SloupecMJ">'01 01 '!$D$6</definedName>
    <definedName name="SloupecMnozstvi" localSheetId="2">'01 02 '!$E$6</definedName>
    <definedName name="SloupecMnozstvi">'01 01 '!$E$6</definedName>
    <definedName name="SloupecNazPol" localSheetId="2">'01 02 '!$C$6</definedName>
    <definedName name="SloupecNazPol">'01 01 '!$C$6</definedName>
    <definedName name="SloupecPC" localSheetId="2">'01 02 '!$A$6</definedName>
    <definedName name="SloupecPC">'01 01 '!$A$6</definedName>
    <definedName name="solver_lin" localSheetId="1" hidden="1">0</definedName>
    <definedName name="solver_lin" localSheetId="2" hidden="1">0</definedName>
    <definedName name="solver_num" localSheetId="1" hidden="1">0</definedName>
    <definedName name="solver_num" localSheetId="2" hidden="1">0</definedName>
    <definedName name="solver_opt" localSheetId="1" hidden="1">#REF!</definedName>
    <definedName name="solver_opt" localSheetId="2" hidden="1">#REF!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tavbaCelkem" localSheetId="0">'Stavba'!$F$32</definedName>
    <definedName name="StavbaCelkem">#REF!</definedName>
    <definedName name="Typ" localSheetId="2">#REF!</definedName>
    <definedName name="Typ">#REF!</definedName>
    <definedName name="VRN" localSheetId="2">'01 02 '!$G$63</definedName>
    <definedName name="VRN">'01 01 '!$G$134</definedName>
    <definedName name="VRNKc">#REF!</definedName>
    <definedName name="VRNNazev" localSheetId="2">'01 02 '!$A$62</definedName>
    <definedName name="VRNNazev">'01 01 '!$A$133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'01 01 '!$1:$6</definedName>
    <definedName name="_xlnm.Print_Titles" localSheetId="2">'01 02 '!$1:$6</definedName>
  </definedNames>
  <calcPr calcId="152511"/>
  <extLst/>
</workbook>
</file>

<file path=xl/sharedStrings.xml><?xml version="1.0" encoding="utf-8"?>
<sst xmlns="http://schemas.openxmlformats.org/spreadsheetml/2006/main" count="536" uniqueCount="307">
  <si>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</si>
  <si>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</si>
  <si>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</si>
  <si>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</si>
  <si>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</si>
  <si>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</si>
  <si>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</si>
  <si>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</si>
  <si>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</si>
  <si>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</si>
  <si>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</si>
  <si>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</si>
  <si>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</si>
  <si>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</si>
  <si>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</si>
  <si>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</si>
  <si>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</si>
  <si>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</si>
  <si>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</si>
  <si>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</si>
  <si>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Položkový rozpočet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</si>
  <si>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</si>
  <si>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</si>
  <si>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</si>
  <si>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</si>
  <si>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</si>
  <si>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</si>
  <si>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</si>
  <si>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</si>
  <si>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</si>
  <si>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</si>
  <si>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</si>
  <si>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</si>
  <si>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</si>
  <si>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</si>
  <si>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</si>
  <si>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</si>
  <si>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</si>
  <si>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</si>
  <si>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</si>
  <si>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</si>
  <si>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Vedlejší rozpočtové náklady</t>
  </si>
  <si>
    <t>Celkem</t>
  </si>
  <si>
    <t>Název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</si>
  <si>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</si>
  <si>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</si>
  <si>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</si>
  <si>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</si>
  <si>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</si>
  <si>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</si>
  <si>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</si>
  <si>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122202201R00</t>
  </si>
  <si>
    <t>Odkopávky pro silnice v hor. 3 do 100 m3</t>
  </si>
  <si>
    <t>m3</t>
  </si>
  <si>
    <t>230*0,43</t>
  </si>
  <si>
    <t>52*0,43</t>
  </si>
  <si>
    <t>45*0,34</t>
  </si>
  <si>
    <t>28*0,41</t>
  </si>
  <si>
    <t>122207119R00</t>
  </si>
  <si>
    <t>Příplatek za lepivost horniny 3</t>
  </si>
  <si>
    <t>130001101R00</t>
  </si>
  <si>
    <t>Příplatek za ztížené hloubení v blízkosti vedení</t>
  </si>
  <si>
    <t>148,04*0,05</t>
  </si>
  <si>
    <t>139601102R00</t>
  </si>
  <si>
    <t>Ruční výkop jam, rýh a šachet v hornině tř. 3</t>
  </si>
  <si>
    <t>0,2*0,2*0,8*14</t>
  </si>
  <si>
    <t>162701105R00</t>
  </si>
  <si>
    <t>Vodorovné přemístění výkopku z hor.1-4 do 10000 m</t>
  </si>
  <si>
    <t>148,04+0,448-4</t>
  </si>
  <si>
    <t>171201201R00</t>
  </si>
  <si>
    <t>Uložení sypaniny na skládku</t>
  </si>
  <si>
    <t>180402111R00</t>
  </si>
  <si>
    <t>Založení trávníku parkového výsevem v rovině</t>
  </si>
  <si>
    <t>181101102R00</t>
  </si>
  <si>
    <t>Úprava pláně v zářezech v hor. 1-4, se zhutněním</t>
  </si>
  <si>
    <t>230+52+41+28</t>
  </si>
  <si>
    <t>181301101R00</t>
  </si>
  <si>
    <t>Rozprostření ornice, rovina, tl. do 10 cm do 500m2</t>
  </si>
  <si>
    <t>185803111R00</t>
  </si>
  <si>
    <t>Ošetření trávníku v rovině</t>
  </si>
  <si>
    <t>R01</t>
  </si>
  <si>
    <t>Poplatek za uložení zeminy</t>
  </si>
  <si>
    <t>00572400</t>
  </si>
  <si>
    <t>Směs travní parková sídlištní</t>
  </si>
  <si>
    <t>kg</t>
  </si>
  <si>
    <t>10*0,03</t>
  </si>
  <si>
    <t>3</t>
  </si>
  <si>
    <t>Svislé a kompletní konstrukce</t>
  </si>
  <si>
    <t>274313611R00</t>
  </si>
  <si>
    <t>Beton základových pasů prostý B 20 (C 16/20)</t>
  </si>
  <si>
    <t>767914130R00</t>
  </si>
  <si>
    <t>Montáž oplocení rámového H do 2,0 m</t>
  </si>
  <si>
    <t>m</t>
  </si>
  <si>
    <t>NAB 55896</t>
  </si>
  <si>
    <t>Dodání stěnových zábran   v.1,0m vč. spojovacího materiálu</t>
  </si>
  <si>
    <t>998152132R00</t>
  </si>
  <si>
    <t xml:space="preserve">Přesun hmot, oplocení monolit. příplatek do 1 km </t>
  </si>
  <si>
    <t>t</t>
  </si>
  <si>
    <t>57</t>
  </si>
  <si>
    <t>Kryty štěrkových a živičných komunikací</t>
  </si>
  <si>
    <t>569903321R00</t>
  </si>
  <si>
    <t>Zřízení zemních krajnic bez zhutnění</t>
  </si>
  <si>
    <t>50*0,08</t>
  </si>
  <si>
    <t>573211111R00</t>
  </si>
  <si>
    <t>Postřik živičný spojovací z asfaltu 0,5-0,7 kg/m2</t>
  </si>
  <si>
    <t>82,1*0,5</t>
  </si>
  <si>
    <t>577141312R00</t>
  </si>
  <si>
    <t>Beton asfalt. ACO 8 CH,ACO 11,ACO 16, do 3 m, 5 cm</t>
  </si>
  <si>
    <t>919722212R00</t>
  </si>
  <si>
    <t>Dilatační spáry řezané příčné 9 mm,zalítí za tepla</t>
  </si>
  <si>
    <t>82,1+(6*0,5)</t>
  </si>
  <si>
    <t>NAB 9950</t>
  </si>
  <si>
    <t>Dodání dopravní značky  vč. kompl a osazení</t>
  </si>
  <si>
    <t>kus</t>
  </si>
  <si>
    <t>998225111R00</t>
  </si>
  <si>
    <t xml:space="preserve">Přesun hmot pro pozemní komunikace, kryt živičný </t>
  </si>
  <si>
    <t>59</t>
  </si>
  <si>
    <t>Dlažby a předlažby komunikací</t>
  </si>
  <si>
    <t>564751111R00</t>
  </si>
  <si>
    <t>Podklad z kameniva drceného vel.32-63 mm,tl. 15 cm</t>
  </si>
  <si>
    <t>230+52</t>
  </si>
  <si>
    <t>564752111R00</t>
  </si>
  <si>
    <t>Podklad z kam.drceného 0-63 s výplň.kamen. 15 cm</t>
  </si>
  <si>
    <t>45+28</t>
  </si>
  <si>
    <t>564851111R00</t>
  </si>
  <si>
    <t>Podklad ze štěrkodrti fr.16-32 tloušťky 15 cm</t>
  </si>
  <si>
    <t>567211210R00</t>
  </si>
  <si>
    <t>Podklad z prostého betonu tř. II  tloušťky 10 cm</t>
  </si>
  <si>
    <t>596215021R00</t>
  </si>
  <si>
    <t>Kladení zámkové dlažby tl. 6 cm do drtě tl. 3 cm</t>
  </si>
  <si>
    <t>596215041R00</t>
  </si>
  <si>
    <t>Kladení zámkové dlažby tl. 8 cm do drtě tl. 5 cm</t>
  </si>
  <si>
    <t>230</t>
  </si>
  <si>
    <t>596291111R00</t>
  </si>
  <si>
    <t>Řezání zámkové dlažby tl. 60 mm</t>
  </si>
  <si>
    <t>25</t>
  </si>
  <si>
    <t>596291113R00</t>
  </si>
  <si>
    <t>Řezání zámkové dlažby tl. 80 mm</t>
  </si>
  <si>
    <t>596921112R00</t>
  </si>
  <si>
    <t>Kladení bet.veget. dlaždic,lože 30 mm,pl.do 100 m2</t>
  </si>
  <si>
    <t>915711111R00</t>
  </si>
  <si>
    <t>Vodorovné značení střík.barvou dělících čar 12 cm</t>
  </si>
  <si>
    <t>13*4,5</t>
  </si>
  <si>
    <t>5*1,8</t>
  </si>
  <si>
    <t>915721111R00</t>
  </si>
  <si>
    <t>Vodorovné značení střík.barvou stopčar,zeber atd.</t>
  </si>
  <si>
    <t>915791111R00</t>
  </si>
  <si>
    <t>Předznačení pro začení dělící čáry, vodící proužky</t>
  </si>
  <si>
    <t>915791112R00</t>
  </si>
  <si>
    <t>Předznačení pro začení stopčáry, zebry, nápisů</t>
  </si>
  <si>
    <t>917862111R00</t>
  </si>
  <si>
    <t>Osazení stojat. obrub. bet. s opěrou,lože z B 12,5</t>
  </si>
  <si>
    <t>50+84,1+2+2+113,4</t>
  </si>
  <si>
    <t>NAB -2218</t>
  </si>
  <si>
    <t>Dlažba 20/20/8 - drenážní</t>
  </si>
  <si>
    <t>230*1,02</t>
  </si>
  <si>
    <t>NAB 500-0001</t>
  </si>
  <si>
    <t>Odrubník nájezdový ABO 100/15/15</t>
  </si>
  <si>
    <t>84,1*1,01</t>
  </si>
  <si>
    <t>NAB 500-0002</t>
  </si>
  <si>
    <t>Obrubník přechodový ABO 100/15/25 LV, PV</t>
  </si>
  <si>
    <t>4*1,01</t>
  </si>
  <si>
    <t>NAB 67390001</t>
  </si>
  <si>
    <t>Textílie jutařská  S300 g/m2, vč. pokládky</t>
  </si>
  <si>
    <t>(230+52+41+28)*1,05</t>
  </si>
  <si>
    <t>583414034</t>
  </si>
  <si>
    <t>Kamenivo drcené frakce  4/8  B záyp mezer drenážní dlažby</t>
  </si>
  <si>
    <t>230*0,04*1,2</t>
  </si>
  <si>
    <t>59217421</t>
  </si>
  <si>
    <t>Obrubník chodníkový ABO 14-10 1000/100/250</t>
  </si>
  <si>
    <t>113,4*1,01</t>
  </si>
  <si>
    <t>59217450</t>
  </si>
  <si>
    <t>Obrubník silniční  ABO 100/15/25 II</t>
  </si>
  <si>
    <t>50*1,01</t>
  </si>
  <si>
    <t>5924511900</t>
  </si>
  <si>
    <t>Dlažba  20x20x6 cm přírodní</t>
  </si>
  <si>
    <t>(44,5+28)*1,02</t>
  </si>
  <si>
    <t>59245267</t>
  </si>
  <si>
    <t>Dlažba  červená pro nevidomé 20x10x6</t>
  </si>
  <si>
    <t>0,5*1,02</t>
  </si>
  <si>
    <t>59248122</t>
  </si>
  <si>
    <t>Dlažba vegetační  60/40/8 II nat</t>
  </si>
  <si>
    <t>236*1,02</t>
  </si>
  <si>
    <t>998223011R00</t>
  </si>
  <si>
    <t xml:space="preserve">Přesun hmot pro pozemní komunikace, kryt dlážděný </t>
  </si>
  <si>
    <t>8</t>
  </si>
  <si>
    <t>Trubní vedení</t>
  </si>
  <si>
    <t>899231111R00</t>
  </si>
  <si>
    <t>Výšková úprava vstupu do 20 cm, zvýšení mříže</t>
  </si>
  <si>
    <t>899331111R00</t>
  </si>
  <si>
    <t>Výšková úprava vstupu do 20 cm, zvýšení poklopu</t>
  </si>
  <si>
    <t>59213110</t>
  </si>
  <si>
    <t>Žlab plnostěnný železobet.  100x20x17 cm vč.montáže, ochrana kabelů</t>
  </si>
  <si>
    <t>59213235</t>
  </si>
  <si>
    <t>Přikrývka AZD 20-50  50x20x3 cm vč.montáže</t>
  </si>
  <si>
    <t>85*2</t>
  </si>
  <si>
    <t>998274101R00</t>
  </si>
  <si>
    <t xml:space="preserve">Přesun hmot pro trubní vedení betonové,otevř.výkop </t>
  </si>
  <si>
    <t>9</t>
  </si>
  <si>
    <t>Ostatní konstrukce, bourání</t>
  </si>
  <si>
    <t>111251111R00</t>
  </si>
  <si>
    <t>Drcení ořezaných větví průměru do 10 cm</t>
  </si>
  <si>
    <t>112101101R00</t>
  </si>
  <si>
    <t>Kácení stromů listnatých o průměru kmene 10-30 cm</t>
  </si>
  <si>
    <t>112201101R00</t>
  </si>
  <si>
    <t>Odstranění pařezů pod úrovní, o průměru 10 - 30 cm</t>
  </si>
  <si>
    <t>113106231R00</t>
  </si>
  <si>
    <t>Rozebrání dlažeb ze zámkové dlažby v kamenivu</t>
  </si>
  <si>
    <t>113107122R00</t>
  </si>
  <si>
    <t>Odstranění podkladu pl. 200 m2,kam.drcené tl.20 cm</t>
  </si>
  <si>
    <t>113151114R00</t>
  </si>
  <si>
    <t>Fréz.živič.krytu pl.do 500 m2,pruh do 75 cm,tl.5cm</t>
  </si>
  <si>
    <t>113202111R00</t>
  </si>
  <si>
    <t>Vytrhání obrub z krajníků nebo obrubníků stojatých</t>
  </si>
  <si>
    <t>113204111R00</t>
  </si>
  <si>
    <t>Vytrhání obrub záhonových</t>
  </si>
  <si>
    <t>1,5+1,2</t>
  </si>
  <si>
    <t>919731121R00</t>
  </si>
  <si>
    <t>Zarovnání styčné plochy živičné tl. do 5 cm</t>
  </si>
  <si>
    <t>919735111R00</t>
  </si>
  <si>
    <t>Řezání stávajícího živičného krytu tl. do 5 cm</t>
  </si>
  <si>
    <t>979054451U00</t>
  </si>
  <si>
    <t>Očištění vybourané zámk dlaždice</t>
  </si>
  <si>
    <t>979082213R00</t>
  </si>
  <si>
    <t>Vodorovná doprava suti po suchu do 1 km</t>
  </si>
  <si>
    <t>979082219R00</t>
  </si>
  <si>
    <t>Příplatek za dopravu suti po suchu za další 1 km</t>
  </si>
  <si>
    <t>17,648*9</t>
  </si>
  <si>
    <t>NAB 8999</t>
  </si>
  <si>
    <t>Demontáž stáv. sušáků</t>
  </si>
  <si>
    <t>97902-4441.R00</t>
  </si>
  <si>
    <t>Očištění vybour. obrubníků všech loží a výplní</t>
  </si>
  <si>
    <t>84,1+2,7</t>
  </si>
  <si>
    <t>97908-7212.R00</t>
  </si>
  <si>
    <t>Nakládání suti na dopravní prostředky</t>
  </si>
  <si>
    <t>NAB -0001.T00</t>
  </si>
  <si>
    <t>Poplatek za ulož. suti, bet., obrub.,dlažby a výfr</t>
  </si>
  <si>
    <t>01</t>
  </si>
  <si>
    <t xml:space="preserve">01 </t>
  </si>
  <si>
    <t>01 Rozšíření parkovacích míst a chodníky</t>
  </si>
  <si>
    <t>07</t>
  </si>
  <si>
    <t>Provozní vlivy</t>
  </si>
  <si>
    <t>073</t>
  </si>
  <si>
    <t>Ztížený pohyb vozidel v centrech měst</t>
  </si>
  <si>
    <t>soubor</t>
  </si>
  <si>
    <t>Náklady vznikající z důvodu ztíženého pohybu vozidel při husté dopravě ve městech nebo omezeného vjezdu do center velkoměst, historických center apod.</t>
  </si>
  <si>
    <t>Projednání a zajištění případného zvláštního užívání komunikací a užívání veřejných ploch včetně úhrady vyměřených poplatků a nájemného.</t>
  </si>
  <si>
    <t>Náklady a poplatky spojené s užíváním veřejných ploch a prostranství, zábory vč.vyřízení potřebných dokladů na příslušných úřadech pokud jsou stavebními pracemi nebo souvisejícími činnostmi dotčeny, a to včetně užívání ploch v souvislosti s uložením stavebního materiálu nebo stavebního odpadu.</t>
  </si>
  <si>
    <t>F2010</t>
  </si>
  <si>
    <t>Průzkumné práce</t>
  </si>
  <si>
    <t>NAB-55205</t>
  </si>
  <si>
    <t>Vytyčení stavby a geodetické práce</t>
  </si>
  <si>
    <t>Soubor vytyčení a geodetické práce pro objekty SO01 a SO03</t>
  </si>
  <si>
    <t>NAB-55206</t>
  </si>
  <si>
    <t>Zátěžové zkoušky na pláni</t>
  </si>
  <si>
    <t>NAB-55207</t>
  </si>
  <si>
    <t>Vytyčení inž. sítí</t>
  </si>
  <si>
    <t>Soubor vytyčení sítí pro objekty SO01 a SO03</t>
  </si>
  <si>
    <t>F2030</t>
  </si>
  <si>
    <t>Inženýrská činnost</t>
  </si>
  <si>
    <t>0452</t>
  </si>
  <si>
    <t>Kompletační a koordinační činnost</t>
  </si>
  <si>
    <t>Jedná se o zajišťování:</t>
  </si>
  <si>
    <t>* činností souvisejících se zakázkou-tj.účastí všech zainteresovaných osob ve všech fázích přípravy,realizace i dokončení zakázky,komplexního vyzkoušení a měření, odstranění vad díla podléhajících záruční lhůtě.</t>
  </si>
  <si>
    <t>* poradenství (technická pomoc,aj.)</t>
  </si>
  <si>
    <t>* podkladů (výkresů,rozpočtů,posudků,zkoušek,protokolů apod.)včetně zakreslování změn do výkresů, ke kterým došlo v průběhu výstavby.</t>
  </si>
  <si>
    <t>* účasti zástupců zainteresovaných stran na jednáních,zkouškách,odevzdávání a přebírání konstrukcí,objektů a celků.</t>
  </si>
  <si>
    <t>* kontroly činností na staveništi,výše uvedených činností i souvisejících správních činností</t>
  </si>
  <si>
    <t>Dokumentace skutečného provedení stavby včetně   vyhotovení v listinné formě a  v elektronické formě na CD v počtech a formátu dle SOD. Náklady na geodetické vytýčení vč.nákladů na vypracování podkladů pro zápis do katastru v počtu a formě dle SOD.</t>
  </si>
  <si>
    <t>Předání záručních listů, popř. návodů k obsluze v českém jazyce nebo v úředně ověřeném překladu.</t>
  </si>
  <si>
    <t>Zajištění a předání atestů a dokladů o požadovaných vlastnostech výrobků k předání předmětu veřejné zakázky ( vč.případných prohlášení o shodě dle zákona č. 22/1997 Sb. O technických požadavcích na výrobky).</t>
  </si>
  <si>
    <t>Zajištění a provedení všech nutných zkoušek dle norem ČSN případně jiných norem, revizí vztahujících se k prováděnému předmětu veřejné zakázky, vč. pořízení protokolů,revizních zpráv.</t>
  </si>
  <si>
    <t>Oznámení zahájení stavebních prací správcům sítí před zahájením prací v souladu s projektovou dokumentací, platnými rozhodnutími a vyjádřeními.</t>
  </si>
  <si>
    <t>Předložení dokladů o nezávadném zneškodňování odpadu.</t>
  </si>
  <si>
    <t>Vypracování dílenské dokumentace dle nutnosti,potřeb nebo i na vyžádání investora.</t>
  </si>
  <si>
    <t>Koordinační činnost spočívá především v koordinaci prací a dodávek mezi dodavateli, stanovením pořadí případně souběžného provádění provádění prací. Týká se veškerých činností souvisejících se zakázkou.</t>
  </si>
  <si>
    <t>Dle požadavků investora.</t>
  </si>
  <si>
    <t>F2040</t>
  </si>
  <si>
    <t>0329</t>
  </si>
  <si>
    <t>Náklady na provoz a údržbu vybavení staveniště  </t>
  </si>
  <si>
    <t>Zahrnuje náklady na provoz a údržbu veškerého vybavení staveniště.</t>
  </si>
  <si>
    <t xml:space="preserve">Náklady na vybavení objektů zařízení staveniště, ostraha staveniště,  náklady na potřebný úklid v prostorách zařízení staveniště, náklady na nutnou údržbu a opravy na objektech zařízení staveniště . </t>
  </si>
  <si>
    <t>0342</t>
  </si>
  <si>
    <t>Oplocení staveniště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</si>
  <si>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 Náklady na zřízení oplocení v=1,8 m a náklady na zřízení mezideponií. Náklady na vybavení staveniště bezpečnostními prvky v souladu s platnou legislativou BOZP.</t>
  </si>
  <si>
    <t>0344</t>
  </si>
  <si>
    <t>Dopravní značení na staveništi  i v jeho bezprostředním okolí</t>
  </si>
  <si>
    <t>Jedná se o dopravní značení na staveništi a v jeho bezprostřední m okolí, včetně značení staveniště pro probíhající provoz investora nebo třetích osob.</t>
  </si>
  <si>
    <t>Zajištění dopravního značení k dopravním omezením, projednání s dotčenými orgány, jejich údržba, přemísťování po dobu realizace díla a následné odstranění po předání díla.</t>
  </si>
  <si>
    <t>0345</t>
  </si>
  <si>
    <t>Informační tabule stavby</t>
  </si>
  <si>
    <t>Zohledňuje náklady na vyrobení a osazení informačních tabulí (označení) stavby.</t>
  </si>
  <si>
    <t>Označení stavby,investora,….</t>
  </si>
  <si>
    <t>Řádné vyznačení obvodu staveniště informačními a výstražnými tabulkami dle platných předpisů BOZP.</t>
  </si>
  <si>
    <t>Informační tabule (velikost, vzhled a umístění) dle vzoru - viz obchodní podmínky</t>
  </si>
  <si>
    <t>0391</t>
  </si>
  <si>
    <t>Rozebrání, bourání a odvoz zařízení staveniště</t>
  </si>
  <si>
    <t>Postihuje náklady na rozebrání, bourání a odvoz veškerého zařízení staveniště (jsou zde zahrnuty veškeré náklady této povahy mimo úpravu terénu do původního stavu).</t>
  </si>
  <si>
    <t>0392</t>
  </si>
  <si>
    <t>Úprava terénu</t>
  </si>
  <si>
    <t>Jedná se o náklady za práce, jejichž smyslem je uvedení místa zařízení staveniště do původního stavu.</t>
  </si>
  <si>
    <t>Uvedení všech povrchů dotčených stavbou do původního stavu (komunikace,chodníky,zeleň,příkopy,propustky…)</t>
  </si>
  <si>
    <t>02 VRN</t>
  </si>
  <si>
    <t>KOM-257 Rozšíření parkovacích míst a chodníky,ul.Peřinkova</t>
  </si>
  <si>
    <t>02</t>
  </si>
  <si>
    <t>Rozšíření parkovacích míst a chodníky</t>
  </si>
  <si>
    <t>VRN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</si>
</sst>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8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4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2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6" xfId="20" applyFont="1" applyFill="1" applyBorder="1" applyAlignment="1">
      <alignment horizontal="left"/>
      <protection/>
    </xf>
    <xf numFmtId="0" fontId="0" fillId="3" borderId="17" xfId="20" applyFont="1" applyFill="1" applyBorder="1" applyAlignment="1">
      <alignment horizontal="center"/>
      <protection/>
    </xf>
    <xf numFmtId="0" fontId="10" fillId="3" borderId="17" xfId="20" applyFont="1" applyFill="1" applyBorder="1">
      <alignment/>
      <protection/>
    </xf>
    <xf numFmtId="49" fontId="0" fillId="3" borderId="18" xfId="20" applyNumberFormat="1" applyFill="1" applyBorder="1">
      <alignment/>
      <protection/>
    </xf>
    <xf numFmtId="0" fontId="0" fillId="3" borderId="17" xfId="20" applyFill="1" applyBorder="1" applyAlignment="1">
      <alignment horizontal="right"/>
      <protection/>
    </xf>
    <xf numFmtId="0" fontId="0" fillId="3" borderId="17" xfId="20" applyFill="1" applyBorder="1">
      <alignment/>
      <protection/>
    </xf>
    <xf numFmtId="0" fontId="0" fillId="3" borderId="19" xfId="20" applyFill="1" applyBorder="1">
      <alignment/>
      <protection/>
    </xf>
    <xf numFmtId="49" fontId="0" fillId="3" borderId="20" xfId="20" applyNumberFormat="1" applyFont="1" applyFill="1" applyBorder="1" applyAlignment="1">
      <alignment horizontal="left"/>
      <protection/>
    </xf>
    <xf numFmtId="0" fontId="0" fillId="3" borderId="21" xfId="20" applyFont="1" applyFill="1" applyBorder="1" applyAlignment="1">
      <alignment horizontal="center"/>
      <protection/>
    </xf>
    <xf numFmtId="0" fontId="10" fillId="3" borderId="21" xfId="20" applyFont="1" applyFill="1" applyBorder="1">
      <alignment/>
      <protection/>
    </xf>
    <xf numFmtId="49" fontId="0" fillId="3" borderId="22" xfId="20" applyNumberFormat="1" applyFill="1" applyBorder="1">
      <alignment/>
      <protection/>
    </xf>
    <xf numFmtId="0" fontId="0" fillId="3" borderId="21" xfId="20" applyFill="1" applyBorder="1" applyAlignment="1">
      <alignment horizontal="right"/>
      <protection/>
    </xf>
    <xf numFmtId="0" fontId="0" fillId="3" borderId="21" xfId="20" applyFill="1" applyBorder="1">
      <alignment/>
      <protection/>
    </xf>
    <xf numFmtId="0" fontId="0" fillId="3" borderId="23" xfId="20" applyFont="1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3" fillId="3" borderId="13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3" xfId="20" applyNumberFormat="1" applyFont="1" applyFill="1" applyBorder="1" applyAlignment="1">
      <alignment horizontal="center" wrapText="1"/>
      <protection/>
    </xf>
    <xf numFmtId="0" fontId="3" fillId="3" borderId="13" xfId="20" applyFont="1" applyFill="1" applyBorder="1" applyAlignment="1">
      <alignment horizontal="center" wrapText="1"/>
      <protection/>
    </xf>
    <xf numFmtId="0" fontId="0" fillId="3" borderId="13" xfId="20" applyFont="1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NumberFormat="1" applyFill="1" applyBorder="1" applyAlignment="1">
      <alignment horizontal="right"/>
      <protection/>
    </xf>
    <xf numFmtId="0" fontId="0" fillId="2" borderId="5" xfId="20" applyNumberFormat="1" applyFill="1" applyBorder="1">
      <alignment/>
      <protection/>
    </xf>
    <xf numFmtId="0" fontId="0" fillId="2" borderId="6" xfId="20" applyNumberFormat="1" applyFill="1" applyBorder="1">
      <alignment/>
      <protection/>
    </xf>
    <xf numFmtId="0" fontId="0" fillId="2" borderId="14" xfId="20" applyNumberFormat="1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14" xfId="20" applyFill="1" applyBorder="1">
      <alignment/>
      <protection/>
    </xf>
    <xf numFmtId="0" fontId="12" fillId="0" borderId="0" xfId="20" applyFont="1">
      <alignment/>
      <protection/>
    </xf>
    <xf numFmtId="0" fontId="13" fillId="0" borderId="15" xfId="20" applyFont="1" applyBorder="1" applyAlignment="1">
      <alignment horizontal="center" vertical="top"/>
      <protection/>
    </xf>
    <xf numFmtId="49" fontId="13" fillId="0" borderId="15" xfId="20" applyNumberFormat="1" applyFont="1" applyBorder="1" applyAlignment="1">
      <alignment horizontal="left" vertical="top" shrinkToFit="1"/>
      <protection/>
    </xf>
    <xf numFmtId="0" fontId="13" fillId="0" borderId="15" xfId="20" applyFont="1" applyBorder="1" applyAlignment="1">
      <alignment vertical="top" wrapText="1"/>
      <protection/>
    </xf>
    <xf numFmtId="49" fontId="13" fillId="0" borderId="15" xfId="20" applyNumberFormat="1" applyFont="1" applyBorder="1" applyAlignment="1">
      <alignment horizontal="center" shrinkToFit="1"/>
      <protection/>
    </xf>
    <xf numFmtId="4" fontId="13" fillId="0" borderId="15" xfId="20" applyNumberFormat="1" applyFont="1" applyBorder="1" applyAlignment="1">
      <alignment horizontal="right" shrinkToFit="1"/>
      <protection/>
    </xf>
    <xf numFmtId="4" fontId="13" fillId="0" borderId="15" xfId="20" applyNumberFormat="1" applyFont="1" applyFill="1" applyBorder="1" applyAlignment="1" applyProtection="1">
      <alignment horizontal="right"/>
      <protection locked="0"/>
    </xf>
    <xf numFmtId="4" fontId="13" fillId="0" borderId="15" xfId="20" applyNumberFormat="1" applyFont="1" applyBorder="1">
      <alignment/>
      <protection/>
    </xf>
    <xf numFmtId="165" fontId="13" fillId="0" borderId="15" xfId="20" applyNumberFormat="1" applyFont="1" applyBorder="1">
      <alignment/>
      <protection/>
    </xf>
    <xf numFmtId="4" fontId="13" fillId="0" borderId="14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24" xfId="20" applyFont="1" applyBorder="1" applyAlignment="1">
      <alignment horizontal="center"/>
      <protection/>
    </xf>
    <xf numFmtId="49" fontId="3" fillId="0" borderId="24" xfId="20" applyNumberFormat="1" applyFont="1" applyBorder="1" applyAlignment="1">
      <alignment horizontal="left"/>
      <protection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" fontId="17" fillId="5" borderId="25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49" fontId="3" fillId="6" borderId="6" xfId="20" applyNumberFormat="1" applyFont="1" applyFill="1" applyBorder="1">
      <alignment/>
      <protection/>
    </xf>
    <xf numFmtId="0" fontId="3" fillId="6" borderId="7" xfId="20" applyFont="1" applyFill="1" applyBorder="1" applyAlignment="1">
      <alignment horizontal="center"/>
      <protection/>
    </xf>
    <xf numFmtId="0" fontId="4" fillId="6" borderId="7" xfId="20" applyFont="1" applyFill="1" applyBorder="1" applyAlignment="1">
      <alignment horizontal="center"/>
      <protection/>
    </xf>
    <xf numFmtId="0" fontId="3" fillId="6" borderId="7" xfId="20" applyNumberFormat="1" applyFont="1" applyFill="1" applyBorder="1" applyAlignment="1">
      <alignment horizontal="center"/>
      <protection/>
    </xf>
    <xf numFmtId="0" fontId="3" fillId="6" borderId="14" xfId="20" applyFont="1" applyFill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49" fontId="7" fillId="0" borderId="2" xfId="20" applyNumberFormat="1" applyFont="1" applyBorder="1" applyAlignment="1">
      <alignment horizontal="left"/>
      <protection/>
    </xf>
    <xf numFmtId="0" fontId="0" fillId="0" borderId="2" xfId="20" applyFont="1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2" xfId="20" applyNumberFormat="1" applyBorder="1" applyAlignment="1">
      <alignment horizontal="right"/>
      <protection/>
    </xf>
    <xf numFmtId="3" fontId="0" fillId="0" borderId="3" xfId="20" applyNumberFormat="1" applyFont="1" applyBorder="1">
      <alignment/>
      <protection/>
    </xf>
    <xf numFmtId="0" fontId="0" fillId="2" borderId="26" xfId="20" applyFill="1" applyBorder="1" applyAlignment="1">
      <alignment horizontal="center"/>
      <protection/>
    </xf>
    <xf numFmtId="49" fontId="10" fillId="2" borderId="27" xfId="20" applyNumberFormat="1" applyFont="1" applyFill="1" applyBorder="1" applyAlignment="1">
      <alignment horizontal="left"/>
      <protection/>
    </xf>
    <xf numFmtId="0" fontId="10" fillId="2" borderId="27" xfId="20" applyFont="1" applyFill="1" applyBorder="1">
      <alignment/>
      <protection/>
    </xf>
    <xf numFmtId="0" fontId="0" fillId="2" borderId="27" xfId="20" applyFill="1" applyBorder="1" applyAlignment="1">
      <alignment horizontal="center"/>
      <protection/>
    </xf>
    <xf numFmtId="4" fontId="0" fillId="2" borderId="27" xfId="20" applyNumberFormat="1" applyFill="1" applyBorder="1" applyAlignment="1">
      <alignment horizontal="right"/>
      <protection/>
    </xf>
    <xf numFmtId="3" fontId="7" fillId="2" borderId="28" xfId="20" applyNumberFormat="1" applyFont="1" applyFill="1" applyBorder="1">
      <alignment/>
      <protection/>
    </xf>
    <xf numFmtId="0" fontId="21" fillId="0" borderId="0" xfId="20" applyFont="1" applyAlignment="1">
      <alignment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0" xfId="20" applyNumberFormat="1" applyBorder="1" applyAlignment="1">
      <alignment horizontal="right"/>
      <protection/>
    </xf>
    <xf numFmtId="4" fontId="0" fillId="0" borderId="5" xfId="20" applyNumberFormat="1" applyFont="1" applyBorder="1">
      <alignment/>
      <protection/>
    </xf>
    <xf numFmtId="4" fontId="0" fillId="0" borderId="7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9" fontId="17" fillId="5" borderId="31" xfId="20" applyNumberFormat="1" applyFont="1" applyFill="1" applyBorder="1" applyAlignment="1">
      <alignment horizontal="left" wrapText="1"/>
      <protection/>
    </xf>
    <xf numFmtId="49" fontId="18" fillId="0" borderId="32" xfId="0" applyNumberFormat="1" applyFont="1" applyBorder="1" applyAlignment="1">
      <alignment horizontal="left" wrapText="1"/>
    </xf>
    <xf numFmtId="0" fontId="6" fillId="0" borderId="0" xfId="20" applyFont="1" applyAlignment="1">
      <alignment horizontal="left"/>
      <protection/>
    </xf>
    <xf numFmtId="0" fontId="14" fillId="5" borderId="4" xfId="20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 wrapText="1"/>
    </xf>
    <xf numFmtId="0" fontId="15" fillId="0" borderId="5" xfId="0" applyNumberFormat="1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>
        <row r="19">
          <cell r="D19">
            <v>9</v>
          </cell>
        </row>
        <row r="21">
          <cell r="D21">
            <v>19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showGridLines="0" zoomScale="75" zoomScaleNormal="75" zoomScaleSheetLayoutView="75" workbookViewId="0" topLeftCell="A1">
      <selection activeCell="H32" sqref="H32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</cols>
  <sheetData>
    <row r="1" ht="12" customHeight="1"/>
    <row r="2" spans="2:10" ht="17.25" customHeight="1">
      <c r="B2" s="2"/>
      <c r="C2" s="3" t="s">
        <v>0</v>
      </c>
      <c r="E2" s="4"/>
      <c r="F2" s="3"/>
      <c r="G2" s="5"/>
      <c r="H2" s="6" t="s">
        <v>1</v>
      </c>
      <c r="I2" s="7">
        <f ca="1">TODAY()</f>
        <v>44488</v>
      </c>
      <c r="J2" s="2"/>
    </row>
    <row r="3" spans="3:4" ht="6" customHeight="1">
      <c r="C3" s="8"/>
      <c r="D3" s="9" t="s">
        <v>2</v>
      </c>
    </row>
    <row r="4" ht="4.5" customHeight="1"/>
    <row r="5" spans="3:14" ht="13.5" customHeight="1">
      <c r="C5" s="10" t="s">
        <v>3</v>
      </c>
      <c r="D5" s="11" t="s">
        <v>303</v>
      </c>
      <c r="E5" s="12"/>
      <c r="F5" s="13"/>
      <c r="G5" s="14"/>
      <c r="H5" s="13"/>
      <c r="N5" s="7"/>
    </row>
    <row r="7" spans="3:10" ht="12.75">
      <c r="C7" s="15" t="s">
        <v>4</v>
      </c>
      <c r="D7" s="16"/>
      <c r="H7" s="17" t="s">
        <v>5</v>
      </c>
      <c r="I7" s="16"/>
      <c r="J7" s="16"/>
    </row>
    <row r="8" spans="4:10" ht="12.75">
      <c r="D8" s="16"/>
      <c r="H8" s="17" t="s">
        <v>6</v>
      </c>
      <c r="I8" s="16"/>
      <c r="J8" s="16"/>
    </row>
    <row r="9" spans="3:9" ht="12.75">
      <c r="C9" s="17"/>
      <c r="D9" s="16"/>
      <c r="H9" s="17"/>
      <c r="I9" s="16"/>
    </row>
    <row r="10" spans="8:9" ht="12.75">
      <c r="H10" s="17"/>
      <c r="I10" s="16"/>
    </row>
    <row r="11" spans="3:10" ht="12.75">
      <c r="C11" s="15" t="s">
        <v>7</v>
      </c>
      <c r="D11" s="16"/>
      <c r="H11" s="17" t="s">
        <v>5</v>
      </c>
      <c r="I11" s="16"/>
      <c r="J11" s="16"/>
    </row>
    <row r="12" spans="4:10" ht="12.75">
      <c r="D12" s="16"/>
      <c r="H12" s="17" t="s">
        <v>6</v>
      </c>
      <c r="I12" s="16"/>
      <c r="J12" s="16"/>
    </row>
    <row r="13" spans="3:9" ht="12.75" customHeight="1">
      <c r="C13" s="17"/>
      <c r="D13" s="16"/>
      <c r="I13" s="17"/>
    </row>
    <row r="14" ht="0.75" customHeight="1" hidden="1">
      <c r="I14" s="17"/>
    </row>
    <row r="15" ht="4.5" customHeight="1">
      <c r="I15" s="17"/>
    </row>
    <row r="16" ht="4.5" customHeight="1"/>
    <row r="17" ht="3.75" customHeight="1"/>
    <row r="18" spans="2:10" ht="13.5" customHeight="1">
      <c r="B18" s="18"/>
      <c r="C18" s="19"/>
      <c r="D18" s="19"/>
      <c r="E18" s="20"/>
      <c r="F18" s="21"/>
      <c r="G18" s="22"/>
      <c r="H18" s="23"/>
      <c r="I18" s="24" t="s">
        <v>8</v>
      </c>
      <c r="J18" s="25"/>
    </row>
    <row r="19" spans="2:10" ht="15" customHeight="1">
      <c r="B19" s="26" t="s">
        <v>9</v>
      </c>
      <c r="C19" s="27"/>
      <c r="D19" s="28">
        <v>15</v>
      </c>
      <c r="E19" s="29" t="s">
        <v>10</v>
      </c>
      <c r="F19" s="30"/>
      <c r="G19" s="31"/>
      <c r="H19" s="184">
        <f>CEILING(G32,1)</f>
        <v>0</v>
      </c>
      <c r="I19" s="185"/>
      <c r="J19" s="32"/>
    </row>
    <row r="20" spans="2:10" ht="12.75">
      <c r="B20" s="26" t="s">
        <v>11</v>
      </c>
      <c r="C20" s="27"/>
      <c r="D20" s="28">
        <f>SazbaDPH1</f>
        <v>15</v>
      </c>
      <c r="E20" s="29" t="s">
        <v>10</v>
      </c>
      <c r="F20" s="33"/>
      <c r="G20" s="34"/>
      <c r="H20" s="186">
        <f>ROUND(H19*D20/100,1)</f>
        <v>0</v>
      </c>
      <c r="I20" s="187"/>
      <c r="J20" s="35"/>
    </row>
    <row r="21" spans="2:10" ht="12.75">
      <c r="B21" s="26" t="s">
        <v>9</v>
      </c>
      <c r="C21" s="27"/>
      <c r="D21" s="28">
        <v>21</v>
      </c>
      <c r="E21" s="29" t="s">
        <v>10</v>
      </c>
      <c r="F21" s="33"/>
      <c r="G21" s="34"/>
      <c r="H21" s="186">
        <f>CEILING(H32,1)</f>
        <v>0</v>
      </c>
      <c r="I21" s="187"/>
      <c r="J21" s="35"/>
    </row>
    <row r="22" spans="2:10" ht="13.5" thickBot="1">
      <c r="B22" s="26" t="s">
        <v>11</v>
      </c>
      <c r="C22" s="27"/>
      <c r="D22" s="28">
        <f>SazbaDPH2</f>
        <v>21</v>
      </c>
      <c r="E22" s="29" t="s">
        <v>10</v>
      </c>
      <c r="F22" s="36"/>
      <c r="G22" s="37"/>
      <c r="H22" s="188">
        <f>ROUND(H21*D21/100,1)</f>
        <v>0</v>
      </c>
      <c r="I22" s="189"/>
      <c r="J22" s="35"/>
    </row>
    <row r="23" spans="2:10" ht="16.5" thickBot="1">
      <c r="B23" s="38" t="s">
        <v>12</v>
      </c>
      <c r="C23" s="39"/>
      <c r="D23" s="39"/>
      <c r="E23" s="40"/>
      <c r="F23" s="41"/>
      <c r="G23" s="42"/>
      <c r="H23" s="190">
        <f>SUM(SUM(H19:I22))</f>
        <v>0</v>
      </c>
      <c r="I23" s="191"/>
      <c r="J23" s="43"/>
    </row>
    <row r="26" ht="1.5" customHeight="1"/>
    <row r="27" spans="2:11" ht="15.75" customHeight="1">
      <c r="B27" s="12" t="s">
        <v>13</v>
      </c>
      <c r="C27" s="44"/>
      <c r="D27" s="44"/>
      <c r="E27" s="44"/>
      <c r="F27" s="44"/>
      <c r="G27" s="44"/>
      <c r="H27" s="44"/>
      <c r="I27" s="44"/>
      <c r="J27" s="44"/>
      <c r="K27" s="45"/>
    </row>
    <row r="28" ht="5.25" customHeight="1">
      <c r="K28" s="45"/>
    </row>
    <row r="29" spans="2:9" ht="24" customHeight="1">
      <c r="B29" s="46" t="s">
        <v>14</v>
      </c>
      <c r="C29" s="47"/>
      <c r="D29" s="47"/>
      <c r="E29" s="48"/>
      <c r="F29" s="49" t="s">
        <v>15</v>
      </c>
      <c r="G29" s="50" t="str">
        <f>CONCATENATE("Základ DPH ",SazbaDPH1," %")</f>
        <v>Základ DPH 15 %</v>
      </c>
      <c r="H29" s="51" t="str">
        <f>CONCATENATE("Základ DPH ",SazbaDPH2," %")</f>
        <v>Základ DPH 21 %</v>
      </c>
      <c r="I29" s="52" t="s">
        <v>16</v>
      </c>
    </row>
    <row r="30" spans="2:9" ht="12.75">
      <c r="B30" s="53" t="s">
        <v>237</v>
      </c>
      <c r="C30" s="54" t="s">
        <v>305</v>
      </c>
      <c r="D30" s="55"/>
      <c r="E30" s="56"/>
      <c r="F30" s="57">
        <f>G30+H30+I30</f>
        <v>0</v>
      </c>
      <c r="G30" s="58">
        <v>0</v>
      </c>
      <c r="H30" s="59">
        <f>'01 01 '!G129</f>
        <v>0</v>
      </c>
      <c r="I30" s="59">
        <f>(G30*SazbaDPH1)/100+(H30*SazbaDPH2)/100</f>
        <v>0</v>
      </c>
    </row>
    <row r="31" spans="2:9" ht="12.75">
      <c r="B31" s="53" t="s">
        <v>304</v>
      </c>
      <c r="C31" s="54" t="s">
        <v>306</v>
      </c>
      <c r="D31" s="55"/>
      <c r="E31" s="56"/>
      <c r="F31" s="57">
        <f>G31+H31+I31</f>
        <v>0</v>
      </c>
      <c r="G31" s="58">
        <v>0</v>
      </c>
      <c r="H31" s="59">
        <f>'01 02 '!G58</f>
        <v>0</v>
      </c>
      <c r="I31" s="59">
        <f>(G31*SazbaDPH1)/100+(H31*SazbaDPH2)/100</f>
        <v>0</v>
      </c>
    </row>
    <row r="32" spans="2:9" ht="17.25" customHeight="1">
      <c r="B32" s="60" t="s">
        <v>17</v>
      </c>
      <c r="C32" s="61"/>
      <c r="D32" s="62"/>
      <c r="E32" s="63"/>
      <c r="F32" s="64">
        <f>SUM(F30:F31)</f>
        <v>0</v>
      </c>
      <c r="G32" s="65">
        <f>SUM(G30:G31)</f>
        <v>0</v>
      </c>
      <c r="H32" s="66">
        <f>SUM(H30:H31)</f>
        <v>0</v>
      </c>
      <c r="I32" s="66">
        <f>SUM(I30:I31)</f>
        <v>0</v>
      </c>
    </row>
    <row r="33" spans="2:10" ht="12.75">
      <c r="B33" s="67"/>
      <c r="C33" s="67"/>
      <c r="D33" s="67"/>
      <c r="E33" s="67"/>
      <c r="F33" s="67"/>
      <c r="G33" s="67"/>
      <c r="H33" s="67"/>
      <c r="I33" s="67"/>
      <c r="J33" s="67"/>
    </row>
    <row r="34" spans="2:10" ht="12.75">
      <c r="B34" s="67"/>
      <c r="C34" s="67"/>
      <c r="D34" s="67"/>
      <c r="E34" s="67"/>
      <c r="F34" s="67"/>
      <c r="G34" s="67"/>
      <c r="H34" s="67"/>
      <c r="I34" s="67"/>
      <c r="J34" s="67"/>
    </row>
    <row r="35" spans="2:10" ht="12.75">
      <c r="B35" s="67"/>
      <c r="C35" s="67"/>
      <c r="D35" s="67"/>
      <c r="E35" s="67"/>
      <c r="F35" s="67"/>
      <c r="G35" s="67"/>
      <c r="H35" s="67"/>
      <c r="I35" s="67"/>
      <c r="J35" s="67"/>
    </row>
    <row r="36" spans="2:10" ht="12.75">
      <c r="B36" s="67"/>
      <c r="C36" s="67"/>
      <c r="D36" s="67"/>
      <c r="E36" s="67"/>
      <c r="F36" s="67"/>
      <c r="G36" s="67"/>
      <c r="H36" s="67"/>
      <c r="I36" s="67"/>
      <c r="J36" s="67"/>
    </row>
    <row r="37" spans="2:10" ht="12.75">
      <c r="B37" s="67"/>
      <c r="C37" s="67"/>
      <c r="D37" s="67"/>
      <c r="E37" s="67"/>
      <c r="F37" s="67"/>
      <c r="G37" s="67"/>
      <c r="H37" s="67"/>
      <c r="I37" s="67"/>
      <c r="J37" s="67"/>
    </row>
    <row r="41" spans="3:6" ht="12.75">
      <c r="C41" s="68"/>
      <c r="F41" s="68"/>
    </row>
    <row r="42" spans="3:10" ht="12.75">
      <c r="C42" s="69"/>
      <c r="D42" s="70" t="s">
        <v>18</v>
      </c>
      <c r="E42" s="71"/>
      <c r="F42" s="71"/>
      <c r="G42" s="72"/>
      <c r="H42" s="69" t="s">
        <v>19</v>
      </c>
      <c r="I42" s="72"/>
      <c r="J42" s="1"/>
    </row>
  </sheetData>
  <mergeCells count="5">
    <mergeCell ref="H19:I19"/>
    <mergeCell ref="H20:I20"/>
    <mergeCell ref="H21:I21"/>
    <mergeCell ref="H22:I22"/>
    <mergeCell ref="H23:I2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12"/>
  <sheetViews>
    <sheetView showGridLines="0" showZeros="0" workbookViewId="0" topLeftCell="A1">
      <selection activeCell="L6" sqref="L6"/>
    </sheetView>
  </sheetViews>
  <sheetFormatPr defaultColWidth="9.00390625" defaultRowHeight="12.75"/>
  <cols>
    <col min="1" max="1" width="4.375" style="73" customWidth="1"/>
    <col min="2" max="2" width="11.625" style="73" customWidth="1"/>
    <col min="3" max="3" width="40.375" style="73" customWidth="1"/>
    <col min="4" max="4" width="5.625" style="73" customWidth="1"/>
    <col min="5" max="5" width="8.625" style="93" customWidth="1"/>
    <col min="6" max="6" width="9.875" style="73" customWidth="1"/>
    <col min="7" max="7" width="13.875" style="73" customWidth="1"/>
    <col min="8" max="8" width="11.00390625" style="73" hidden="1" customWidth="1"/>
    <col min="9" max="9" width="9.75390625" style="73" hidden="1" customWidth="1"/>
    <col min="10" max="10" width="11.25390625" style="73" hidden="1" customWidth="1"/>
    <col min="11" max="11" width="10.375" style="73" hidden="1" customWidth="1"/>
    <col min="12" max="12" width="75.375" style="73" customWidth="1"/>
    <col min="13" max="13" width="45.25390625" style="73" customWidth="1"/>
    <col min="14" max="55" width="9.125" style="73" customWidth="1"/>
    <col min="56" max="56" width="62.25390625" style="73" customWidth="1"/>
    <col min="57" max="16384" width="9.125" style="73" customWidth="1"/>
  </cols>
  <sheetData>
    <row r="1" spans="1:7" ht="15" customHeight="1">
      <c r="A1" s="194" t="s">
        <v>20</v>
      </c>
      <c r="B1" s="194"/>
      <c r="C1" s="194"/>
      <c r="D1" s="194"/>
      <c r="E1" s="194"/>
      <c r="F1" s="194"/>
      <c r="G1" s="194"/>
    </row>
    <row r="2" spans="2:7" ht="3" customHeight="1" thickBot="1">
      <c r="B2" s="74"/>
      <c r="C2" s="75"/>
      <c r="D2" s="75"/>
      <c r="E2" s="76"/>
      <c r="F2" s="75"/>
      <c r="G2" s="75"/>
    </row>
    <row r="3" spans="1:7" ht="13.5" customHeight="1" thickTop="1">
      <c r="A3" s="77" t="s">
        <v>21</v>
      </c>
      <c r="B3" s="78"/>
      <c r="C3" s="79"/>
      <c r="D3" s="80" t="s">
        <v>238</v>
      </c>
      <c r="E3" s="81"/>
      <c r="F3" s="82"/>
      <c r="G3" s="83"/>
    </row>
    <row r="4" spans="1:7" ht="13.5" customHeight="1" thickBot="1">
      <c r="A4" s="84" t="s">
        <v>22</v>
      </c>
      <c r="B4" s="85"/>
      <c r="C4" s="86"/>
      <c r="D4" s="87" t="s">
        <v>239</v>
      </c>
      <c r="E4" s="88"/>
      <c r="F4" s="89"/>
      <c r="G4" s="90"/>
    </row>
    <row r="5" spans="1:7" ht="13.5" thickTop="1">
      <c r="A5" s="91"/>
      <c r="B5" s="92"/>
      <c r="C5" s="92"/>
      <c r="G5" s="94"/>
    </row>
    <row r="6" spans="1:11" s="100" customFormat="1" ht="26.25" customHeight="1">
      <c r="A6" s="95" t="s">
        <v>23</v>
      </c>
      <c r="B6" s="96" t="s">
        <v>24</v>
      </c>
      <c r="C6" s="96" t="s">
        <v>25</v>
      </c>
      <c r="D6" s="96" t="s">
        <v>26</v>
      </c>
      <c r="E6" s="97" t="s">
        <v>27</v>
      </c>
      <c r="F6" s="96" t="s">
        <v>28</v>
      </c>
      <c r="G6" s="98" t="s">
        <v>29</v>
      </c>
      <c r="H6" s="99" t="s">
        <v>30</v>
      </c>
      <c r="I6" s="99" t="s">
        <v>31</v>
      </c>
      <c r="J6" s="99" t="s">
        <v>32</v>
      </c>
      <c r="K6" s="99" t="s">
        <v>33</v>
      </c>
    </row>
    <row r="7" spans="1:15" ht="14.25" customHeight="1">
      <c r="A7" s="101" t="s">
        <v>34</v>
      </c>
      <c r="B7" s="102" t="s">
        <v>35</v>
      </c>
      <c r="C7" s="103" t="s">
        <v>36</v>
      </c>
      <c r="D7" s="104"/>
      <c r="E7" s="105"/>
      <c r="F7" s="105"/>
      <c r="G7" s="106"/>
      <c r="H7" s="107"/>
      <c r="I7" s="108"/>
      <c r="J7" s="109"/>
      <c r="K7" s="110"/>
      <c r="O7" s="111"/>
    </row>
    <row r="8" spans="1:104" ht="12.75">
      <c r="A8" s="112">
        <v>1</v>
      </c>
      <c r="B8" s="113" t="s">
        <v>51</v>
      </c>
      <c r="C8" s="114" t="s">
        <v>52</v>
      </c>
      <c r="D8" s="115" t="s">
        <v>53</v>
      </c>
      <c r="E8" s="116">
        <v>148.04</v>
      </c>
      <c r="F8" s="117"/>
      <c r="G8" s="118">
        <f>E8*F8</f>
        <v>0</v>
      </c>
      <c r="H8" s="119">
        <v>0</v>
      </c>
      <c r="I8" s="120">
        <f>E8*H8</f>
        <v>0</v>
      </c>
      <c r="J8" s="119">
        <v>0</v>
      </c>
      <c r="K8" s="120">
        <f>E8*J8</f>
        <v>0</v>
      </c>
      <c r="O8" s="111"/>
      <c r="Z8" s="121"/>
      <c r="AA8" s="121">
        <v>1</v>
      </c>
      <c r="AB8" s="121">
        <v>1</v>
      </c>
      <c r="AC8" s="121">
        <v>1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CA8" s="121">
        <v>1</v>
      </c>
      <c r="CB8" s="121">
        <v>1</v>
      </c>
      <c r="CZ8" s="73">
        <v>1</v>
      </c>
    </row>
    <row r="9" spans="1:63" ht="12.75">
      <c r="A9" s="122"/>
      <c r="B9" s="123"/>
      <c r="C9" s="192" t="s">
        <v>54</v>
      </c>
      <c r="D9" s="193"/>
      <c r="E9" s="126">
        <v>98.9</v>
      </c>
      <c r="F9" s="127"/>
      <c r="G9" s="128"/>
      <c r="H9" s="129"/>
      <c r="I9" s="124"/>
      <c r="J9" s="130"/>
      <c r="K9" s="124"/>
      <c r="M9" s="131" t="s">
        <v>54</v>
      </c>
      <c r="O9" s="11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32" t="str">
        <f>C8</f>
        <v>Odkopávky pro silnice v hor. 3 do 100 m3</v>
      </c>
      <c r="BE9" s="121"/>
      <c r="BF9" s="121"/>
      <c r="BG9" s="121"/>
      <c r="BH9" s="121"/>
      <c r="BI9" s="121"/>
      <c r="BJ9" s="121"/>
      <c r="BK9" s="121"/>
    </row>
    <row r="10" spans="1:63" ht="12.75">
      <c r="A10" s="122"/>
      <c r="B10" s="123"/>
      <c r="C10" s="192" t="s">
        <v>55</v>
      </c>
      <c r="D10" s="193"/>
      <c r="E10" s="126">
        <v>22.36</v>
      </c>
      <c r="F10" s="127"/>
      <c r="G10" s="128"/>
      <c r="H10" s="129"/>
      <c r="I10" s="124"/>
      <c r="J10" s="130"/>
      <c r="K10" s="124"/>
      <c r="M10" s="131" t="s">
        <v>55</v>
      </c>
      <c r="O10" s="11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32" t="str">
        <f>C9</f>
        <v>230*0,43</v>
      </c>
      <c r="BE10" s="121"/>
      <c r="BF10" s="121"/>
      <c r="BG10" s="121"/>
      <c r="BH10" s="121"/>
      <c r="BI10" s="121"/>
      <c r="BJ10" s="121"/>
      <c r="BK10" s="121"/>
    </row>
    <row r="11" spans="1:63" ht="12.75">
      <c r="A11" s="122"/>
      <c r="B11" s="123"/>
      <c r="C11" s="192" t="s">
        <v>56</v>
      </c>
      <c r="D11" s="193"/>
      <c r="E11" s="126">
        <v>15.3</v>
      </c>
      <c r="F11" s="127"/>
      <c r="G11" s="128"/>
      <c r="H11" s="129"/>
      <c r="I11" s="124"/>
      <c r="J11" s="130"/>
      <c r="K11" s="124"/>
      <c r="M11" s="131" t="s">
        <v>56</v>
      </c>
      <c r="O11" s="11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32" t="str">
        <f>C10</f>
        <v>52*0,43</v>
      </c>
      <c r="BE11" s="121"/>
      <c r="BF11" s="121"/>
      <c r="BG11" s="121"/>
      <c r="BH11" s="121"/>
      <c r="BI11" s="121"/>
      <c r="BJ11" s="121"/>
      <c r="BK11" s="121"/>
    </row>
    <row r="12" spans="1:63" ht="12.75">
      <c r="A12" s="122"/>
      <c r="B12" s="123"/>
      <c r="C12" s="192" t="s">
        <v>57</v>
      </c>
      <c r="D12" s="193"/>
      <c r="E12" s="126">
        <v>11.48</v>
      </c>
      <c r="F12" s="127"/>
      <c r="G12" s="128"/>
      <c r="H12" s="129"/>
      <c r="I12" s="124"/>
      <c r="J12" s="130"/>
      <c r="K12" s="124"/>
      <c r="M12" s="131" t="s">
        <v>57</v>
      </c>
      <c r="O12" s="11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32" t="str">
        <f>C11</f>
        <v>45*0,34</v>
      </c>
      <c r="BE12" s="121"/>
      <c r="BF12" s="121"/>
      <c r="BG12" s="121"/>
      <c r="BH12" s="121"/>
      <c r="BI12" s="121"/>
      <c r="BJ12" s="121"/>
      <c r="BK12" s="121"/>
    </row>
    <row r="13" spans="1:104" ht="12.75">
      <c r="A13" s="112">
        <v>2</v>
      </c>
      <c r="B13" s="113" t="s">
        <v>58</v>
      </c>
      <c r="C13" s="114" t="s">
        <v>59</v>
      </c>
      <c r="D13" s="115" t="s">
        <v>53</v>
      </c>
      <c r="E13" s="116">
        <v>148.04</v>
      </c>
      <c r="F13" s="117"/>
      <c r="G13" s="118">
        <f>E13*F13</f>
        <v>0</v>
      </c>
      <c r="H13" s="119">
        <v>0</v>
      </c>
      <c r="I13" s="120">
        <f>E13*H13</f>
        <v>0</v>
      </c>
      <c r="J13" s="119">
        <v>0</v>
      </c>
      <c r="K13" s="120">
        <f>E13*J13</f>
        <v>0</v>
      </c>
      <c r="O13" s="111"/>
      <c r="Z13" s="121"/>
      <c r="AA13" s="121">
        <v>1</v>
      </c>
      <c r="AB13" s="121">
        <v>1</v>
      </c>
      <c r="AC13" s="121">
        <v>1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CA13" s="121">
        <v>1</v>
      </c>
      <c r="CB13" s="121">
        <v>1</v>
      </c>
      <c r="CZ13" s="73">
        <v>1</v>
      </c>
    </row>
    <row r="14" spans="1:104" ht="12.75">
      <c r="A14" s="112">
        <v>3</v>
      </c>
      <c r="B14" s="113" t="s">
        <v>60</v>
      </c>
      <c r="C14" s="114" t="s">
        <v>61</v>
      </c>
      <c r="D14" s="115" t="s">
        <v>53</v>
      </c>
      <c r="E14" s="116">
        <v>7.402</v>
      </c>
      <c r="F14" s="117"/>
      <c r="G14" s="118">
        <f>E14*F14</f>
        <v>0</v>
      </c>
      <c r="H14" s="119">
        <v>0</v>
      </c>
      <c r="I14" s="120">
        <f>E14*H14</f>
        <v>0</v>
      </c>
      <c r="J14" s="119">
        <v>0</v>
      </c>
      <c r="K14" s="120">
        <f>E14*J14</f>
        <v>0</v>
      </c>
      <c r="O14" s="111"/>
      <c r="Z14" s="121"/>
      <c r="AA14" s="121">
        <v>1</v>
      </c>
      <c r="AB14" s="121">
        <v>1</v>
      </c>
      <c r="AC14" s="121">
        <v>1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CA14" s="121">
        <v>1</v>
      </c>
      <c r="CB14" s="121">
        <v>1</v>
      </c>
      <c r="CZ14" s="73">
        <v>1</v>
      </c>
    </row>
    <row r="15" spans="1:63" ht="12.75">
      <c r="A15" s="122"/>
      <c r="B15" s="123"/>
      <c r="C15" s="192" t="s">
        <v>62</v>
      </c>
      <c r="D15" s="193"/>
      <c r="E15" s="126">
        <v>7.402</v>
      </c>
      <c r="F15" s="127"/>
      <c r="G15" s="128"/>
      <c r="H15" s="129"/>
      <c r="I15" s="124"/>
      <c r="J15" s="130"/>
      <c r="K15" s="124"/>
      <c r="M15" s="131" t="s">
        <v>62</v>
      </c>
      <c r="O15" s="11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32" t="e">
        <f>#REF!</f>
        <v>#REF!</v>
      </c>
      <c r="BE15" s="121"/>
      <c r="BF15" s="121"/>
      <c r="BG15" s="121"/>
      <c r="BH15" s="121"/>
      <c r="BI15" s="121"/>
      <c r="BJ15" s="121"/>
      <c r="BK15" s="121"/>
    </row>
    <row r="16" spans="1:104" ht="12.75">
      <c r="A16" s="112">
        <v>4</v>
      </c>
      <c r="B16" s="113" t="s">
        <v>63</v>
      </c>
      <c r="C16" s="114" t="s">
        <v>64</v>
      </c>
      <c r="D16" s="115" t="s">
        <v>53</v>
      </c>
      <c r="E16" s="116">
        <v>0.448</v>
      </c>
      <c r="F16" s="117"/>
      <c r="G16" s="118">
        <f>E16*F16</f>
        <v>0</v>
      </c>
      <c r="H16" s="119">
        <v>0</v>
      </c>
      <c r="I16" s="120">
        <f>E16*H16</f>
        <v>0</v>
      </c>
      <c r="J16" s="119">
        <v>0</v>
      </c>
      <c r="K16" s="120">
        <f>E16*J16</f>
        <v>0</v>
      </c>
      <c r="O16" s="111"/>
      <c r="Z16" s="121"/>
      <c r="AA16" s="121">
        <v>1</v>
      </c>
      <c r="AB16" s="121">
        <v>1</v>
      </c>
      <c r="AC16" s="121">
        <v>1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CA16" s="121">
        <v>1</v>
      </c>
      <c r="CB16" s="121">
        <v>1</v>
      </c>
      <c r="CZ16" s="73">
        <v>1</v>
      </c>
    </row>
    <row r="17" spans="1:63" ht="12.75">
      <c r="A17" s="122"/>
      <c r="B17" s="123"/>
      <c r="C17" s="192" t="s">
        <v>65</v>
      </c>
      <c r="D17" s="193"/>
      <c r="E17" s="126">
        <v>0.448</v>
      </c>
      <c r="F17" s="127"/>
      <c r="G17" s="128"/>
      <c r="H17" s="129"/>
      <c r="I17" s="124"/>
      <c r="J17" s="130"/>
      <c r="K17" s="124"/>
      <c r="M17" s="131" t="s">
        <v>65</v>
      </c>
      <c r="O17" s="11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32" t="e">
        <f>#REF!</f>
        <v>#REF!</v>
      </c>
      <c r="BE17" s="121"/>
      <c r="BF17" s="121"/>
      <c r="BG17" s="121"/>
      <c r="BH17" s="121"/>
      <c r="BI17" s="121"/>
      <c r="BJ17" s="121"/>
      <c r="BK17" s="121"/>
    </row>
    <row r="18" spans="1:104" ht="12.75">
      <c r="A18" s="112">
        <v>5</v>
      </c>
      <c r="B18" s="113" t="s">
        <v>66</v>
      </c>
      <c r="C18" s="114" t="s">
        <v>67</v>
      </c>
      <c r="D18" s="115" t="s">
        <v>53</v>
      </c>
      <c r="E18" s="116">
        <v>144.488</v>
      </c>
      <c r="F18" s="117"/>
      <c r="G18" s="118">
        <f>E18*F18</f>
        <v>0</v>
      </c>
      <c r="H18" s="119">
        <v>0</v>
      </c>
      <c r="I18" s="120">
        <f>E18*H18</f>
        <v>0</v>
      </c>
      <c r="J18" s="119">
        <v>0</v>
      </c>
      <c r="K18" s="120">
        <f>E18*J18</f>
        <v>0</v>
      </c>
      <c r="O18" s="111"/>
      <c r="Z18" s="121"/>
      <c r="AA18" s="121">
        <v>1</v>
      </c>
      <c r="AB18" s="121">
        <v>1</v>
      </c>
      <c r="AC18" s="121">
        <v>1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CA18" s="121">
        <v>1</v>
      </c>
      <c r="CB18" s="121">
        <v>1</v>
      </c>
      <c r="CZ18" s="73">
        <v>1</v>
      </c>
    </row>
    <row r="19" spans="1:63" ht="12.75">
      <c r="A19" s="122"/>
      <c r="B19" s="123"/>
      <c r="C19" s="192" t="s">
        <v>68</v>
      </c>
      <c r="D19" s="193"/>
      <c r="E19" s="126">
        <v>144.488</v>
      </c>
      <c r="F19" s="127"/>
      <c r="G19" s="128"/>
      <c r="H19" s="129"/>
      <c r="I19" s="124"/>
      <c r="J19" s="130"/>
      <c r="K19" s="124"/>
      <c r="M19" s="131" t="s">
        <v>68</v>
      </c>
      <c r="O19" s="11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32" t="str">
        <f>C18</f>
        <v>Vodorovné přemístění výkopku z hor.1-4 do 10000 m</v>
      </c>
      <c r="BE19" s="121"/>
      <c r="BF19" s="121"/>
      <c r="BG19" s="121"/>
      <c r="BH19" s="121"/>
      <c r="BI19" s="121"/>
      <c r="BJ19" s="121"/>
      <c r="BK19" s="121"/>
    </row>
    <row r="20" spans="1:104" ht="12.75">
      <c r="A20" s="112">
        <v>6</v>
      </c>
      <c r="B20" s="113" t="s">
        <v>69</v>
      </c>
      <c r="C20" s="114" t="s">
        <v>70</v>
      </c>
      <c r="D20" s="115" t="s">
        <v>53</v>
      </c>
      <c r="E20" s="116">
        <v>143.128</v>
      </c>
      <c r="F20" s="117"/>
      <c r="G20" s="118">
        <f>E20*F20</f>
        <v>0</v>
      </c>
      <c r="H20" s="119">
        <v>0</v>
      </c>
      <c r="I20" s="120">
        <f>E20*H20</f>
        <v>0</v>
      </c>
      <c r="J20" s="119">
        <v>0</v>
      </c>
      <c r="K20" s="120">
        <f>E20*J20</f>
        <v>0</v>
      </c>
      <c r="O20" s="111"/>
      <c r="Z20" s="121"/>
      <c r="AA20" s="121">
        <v>1</v>
      </c>
      <c r="AB20" s="121">
        <v>1</v>
      </c>
      <c r="AC20" s="121">
        <v>1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CA20" s="121">
        <v>1</v>
      </c>
      <c r="CB20" s="121">
        <v>1</v>
      </c>
      <c r="CZ20" s="73">
        <v>1</v>
      </c>
    </row>
    <row r="21" spans="1:104" ht="12.75">
      <c r="A21" s="112">
        <v>7</v>
      </c>
      <c r="B21" s="113" t="s">
        <v>71</v>
      </c>
      <c r="C21" s="114" t="s">
        <v>72</v>
      </c>
      <c r="D21" s="115" t="s">
        <v>37</v>
      </c>
      <c r="E21" s="116">
        <v>10</v>
      </c>
      <c r="F21" s="117"/>
      <c r="G21" s="118">
        <f>E21*F21</f>
        <v>0</v>
      </c>
      <c r="H21" s="119">
        <v>0</v>
      </c>
      <c r="I21" s="120">
        <f>E21*H21</f>
        <v>0</v>
      </c>
      <c r="J21" s="119">
        <v>0</v>
      </c>
      <c r="K21" s="120">
        <f>E21*J21</f>
        <v>0</v>
      </c>
      <c r="O21" s="111"/>
      <c r="Z21" s="121"/>
      <c r="AA21" s="121">
        <v>1</v>
      </c>
      <c r="AB21" s="121">
        <v>1</v>
      </c>
      <c r="AC21" s="121">
        <v>1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CA21" s="121">
        <v>1</v>
      </c>
      <c r="CB21" s="121">
        <v>1</v>
      </c>
      <c r="CZ21" s="73">
        <v>1</v>
      </c>
    </row>
    <row r="22" spans="1:104" ht="12.75">
      <c r="A22" s="112">
        <v>8</v>
      </c>
      <c r="B22" s="113" t="s">
        <v>73</v>
      </c>
      <c r="C22" s="114" t="s">
        <v>74</v>
      </c>
      <c r="D22" s="115" t="s">
        <v>37</v>
      </c>
      <c r="E22" s="116">
        <v>351</v>
      </c>
      <c r="F22" s="117"/>
      <c r="G22" s="118">
        <f>E22*F22</f>
        <v>0</v>
      </c>
      <c r="H22" s="119">
        <v>0</v>
      </c>
      <c r="I22" s="120">
        <f>E22*H22</f>
        <v>0</v>
      </c>
      <c r="J22" s="119">
        <v>0</v>
      </c>
      <c r="K22" s="120">
        <f>E22*J22</f>
        <v>0</v>
      </c>
      <c r="O22" s="111"/>
      <c r="Z22" s="121"/>
      <c r="AA22" s="121">
        <v>1</v>
      </c>
      <c r="AB22" s="121">
        <v>1</v>
      </c>
      <c r="AC22" s="121">
        <v>1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CA22" s="121">
        <v>1</v>
      </c>
      <c r="CB22" s="121">
        <v>1</v>
      </c>
      <c r="CZ22" s="73">
        <v>1</v>
      </c>
    </row>
    <row r="23" spans="1:63" ht="12.75">
      <c r="A23" s="122"/>
      <c r="B23" s="123"/>
      <c r="C23" s="192" t="s">
        <v>75</v>
      </c>
      <c r="D23" s="193"/>
      <c r="E23" s="126">
        <v>351</v>
      </c>
      <c r="F23" s="127"/>
      <c r="G23" s="128"/>
      <c r="H23" s="129"/>
      <c r="I23" s="124"/>
      <c r="J23" s="130"/>
      <c r="K23" s="124"/>
      <c r="M23" s="131" t="s">
        <v>75</v>
      </c>
      <c r="O23" s="11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32" t="str">
        <f>C22</f>
        <v>Úprava pláně v zářezech v hor. 1-4, se zhutněním</v>
      </c>
      <c r="BE23" s="121"/>
      <c r="BF23" s="121"/>
      <c r="BG23" s="121"/>
      <c r="BH23" s="121"/>
      <c r="BI23" s="121"/>
      <c r="BJ23" s="121"/>
      <c r="BK23" s="121"/>
    </row>
    <row r="24" spans="1:104" ht="12.75">
      <c r="A24" s="112">
        <v>9</v>
      </c>
      <c r="B24" s="113" t="s">
        <v>76</v>
      </c>
      <c r="C24" s="114" t="s">
        <v>77</v>
      </c>
      <c r="D24" s="115" t="s">
        <v>37</v>
      </c>
      <c r="E24" s="116">
        <v>10</v>
      </c>
      <c r="F24" s="117"/>
      <c r="G24" s="118">
        <f>E24*F24</f>
        <v>0</v>
      </c>
      <c r="H24" s="119">
        <v>0</v>
      </c>
      <c r="I24" s="120">
        <f>E24*H24</f>
        <v>0</v>
      </c>
      <c r="J24" s="119">
        <v>0</v>
      </c>
      <c r="K24" s="120">
        <f>E24*J24</f>
        <v>0</v>
      </c>
      <c r="O24" s="111"/>
      <c r="Z24" s="121"/>
      <c r="AA24" s="121">
        <v>1</v>
      </c>
      <c r="AB24" s="121">
        <v>1</v>
      </c>
      <c r="AC24" s="121">
        <v>1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CA24" s="121">
        <v>1</v>
      </c>
      <c r="CB24" s="121">
        <v>1</v>
      </c>
      <c r="CZ24" s="73">
        <v>1</v>
      </c>
    </row>
    <row r="25" spans="1:104" ht="12.75">
      <c r="A25" s="112">
        <v>10</v>
      </c>
      <c r="B25" s="113" t="s">
        <v>78</v>
      </c>
      <c r="C25" s="114" t="s">
        <v>79</v>
      </c>
      <c r="D25" s="115" t="s">
        <v>37</v>
      </c>
      <c r="E25" s="116">
        <v>10</v>
      </c>
      <c r="F25" s="117"/>
      <c r="G25" s="118">
        <f>E25*F25</f>
        <v>0</v>
      </c>
      <c r="H25" s="119">
        <v>0</v>
      </c>
      <c r="I25" s="120">
        <f>E25*H25</f>
        <v>0</v>
      </c>
      <c r="J25" s="119">
        <v>0</v>
      </c>
      <c r="K25" s="120">
        <f>E25*J25</f>
        <v>0</v>
      </c>
      <c r="O25" s="111"/>
      <c r="Z25" s="121"/>
      <c r="AA25" s="121">
        <v>1</v>
      </c>
      <c r="AB25" s="121">
        <v>1</v>
      </c>
      <c r="AC25" s="121">
        <v>1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CA25" s="121">
        <v>1</v>
      </c>
      <c r="CB25" s="121">
        <v>1</v>
      </c>
      <c r="CZ25" s="73">
        <v>1</v>
      </c>
    </row>
    <row r="26" spans="1:104" ht="12.75">
      <c r="A26" s="112">
        <v>11</v>
      </c>
      <c r="B26" s="113" t="s">
        <v>80</v>
      </c>
      <c r="C26" s="114" t="s">
        <v>81</v>
      </c>
      <c r="D26" s="115" t="s">
        <v>53</v>
      </c>
      <c r="E26" s="116">
        <v>144.488</v>
      </c>
      <c r="F26" s="117"/>
      <c r="G26" s="118">
        <f>E26*F26</f>
        <v>0</v>
      </c>
      <c r="H26" s="119">
        <v>0</v>
      </c>
      <c r="I26" s="120">
        <f>E26*H26</f>
        <v>0</v>
      </c>
      <c r="J26" s="119"/>
      <c r="K26" s="120">
        <f>E26*J26</f>
        <v>0</v>
      </c>
      <c r="O26" s="111"/>
      <c r="Z26" s="121"/>
      <c r="AA26" s="121">
        <v>12</v>
      </c>
      <c r="AB26" s="121">
        <v>0</v>
      </c>
      <c r="AC26" s="121">
        <v>1</v>
      </c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CA26" s="121">
        <v>12</v>
      </c>
      <c r="CB26" s="121">
        <v>0</v>
      </c>
      <c r="CZ26" s="73">
        <v>1</v>
      </c>
    </row>
    <row r="27" spans="1:104" ht="12.75">
      <c r="A27" s="112">
        <v>12</v>
      </c>
      <c r="B27" s="113" t="s">
        <v>82</v>
      </c>
      <c r="C27" s="114" t="s">
        <v>83</v>
      </c>
      <c r="D27" s="115" t="s">
        <v>84</v>
      </c>
      <c r="E27" s="116">
        <v>0.3</v>
      </c>
      <c r="F27" s="117"/>
      <c r="G27" s="118">
        <f>E27*F27</f>
        <v>0</v>
      </c>
      <c r="H27" s="119">
        <v>0</v>
      </c>
      <c r="I27" s="120">
        <f>E27*H27</f>
        <v>0</v>
      </c>
      <c r="J27" s="119"/>
      <c r="K27" s="120">
        <f>E27*J27</f>
        <v>0</v>
      </c>
      <c r="O27" s="111"/>
      <c r="Z27" s="121"/>
      <c r="AA27" s="121">
        <v>3</v>
      </c>
      <c r="AB27" s="121">
        <v>1</v>
      </c>
      <c r="AC27" s="121">
        <v>572400</v>
      </c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CA27" s="121">
        <v>3</v>
      </c>
      <c r="CB27" s="121">
        <v>1</v>
      </c>
      <c r="CZ27" s="73">
        <v>1</v>
      </c>
    </row>
    <row r="28" spans="1:63" ht="12.75">
      <c r="A28" s="122"/>
      <c r="B28" s="123"/>
      <c r="C28" s="192" t="s">
        <v>85</v>
      </c>
      <c r="D28" s="193"/>
      <c r="E28" s="126">
        <v>0.3</v>
      </c>
      <c r="F28" s="127"/>
      <c r="G28" s="128"/>
      <c r="H28" s="129"/>
      <c r="I28" s="124"/>
      <c r="J28" s="130"/>
      <c r="K28" s="124"/>
      <c r="M28" s="131" t="s">
        <v>85</v>
      </c>
      <c r="O28" s="11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32" t="str">
        <f>C27</f>
        <v>Směs travní parková sídlištní</v>
      </c>
      <c r="BE28" s="121"/>
      <c r="BF28" s="121"/>
      <c r="BG28" s="121"/>
      <c r="BH28" s="121"/>
      <c r="BI28" s="121"/>
      <c r="BJ28" s="121"/>
      <c r="BK28" s="121"/>
    </row>
    <row r="29" spans="1:63" ht="12.75">
      <c r="A29" s="133" t="s">
        <v>38</v>
      </c>
      <c r="B29" s="134" t="s">
        <v>35</v>
      </c>
      <c r="C29" s="135" t="s">
        <v>36</v>
      </c>
      <c r="D29" s="136"/>
      <c r="E29" s="137"/>
      <c r="F29" s="137"/>
      <c r="G29" s="138">
        <f>SUM(G7:G28)</f>
        <v>0</v>
      </c>
      <c r="H29" s="139"/>
      <c r="I29" s="140">
        <f>SUM(I7:I28)</f>
        <v>0</v>
      </c>
      <c r="J29" s="141"/>
      <c r="K29" s="140">
        <f>SUM(K7:K28)</f>
        <v>0</v>
      </c>
      <c r="O29" s="111"/>
      <c r="X29" s="142">
        <f>K29</f>
        <v>0</v>
      </c>
      <c r="Y29" s="142">
        <f>I29</f>
        <v>0</v>
      </c>
      <c r="Z29" s="143">
        <f>G29</f>
        <v>0</v>
      </c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44"/>
      <c r="BB29" s="144"/>
      <c r="BC29" s="144"/>
      <c r="BD29" s="144"/>
      <c r="BE29" s="144"/>
      <c r="BF29" s="144"/>
      <c r="BG29" s="121"/>
      <c r="BH29" s="121"/>
      <c r="BI29" s="121"/>
      <c r="BJ29" s="121"/>
      <c r="BK29" s="121"/>
    </row>
    <row r="30" spans="1:15" ht="14.25" customHeight="1">
      <c r="A30" s="101" t="s">
        <v>34</v>
      </c>
      <c r="B30" s="102" t="s">
        <v>86</v>
      </c>
      <c r="C30" s="103" t="s">
        <v>87</v>
      </c>
      <c r="D30" s="104"/>
      <c r="E30" s="105"/>
      <c r="F30" s="105"/>
      <c r="G30" s="106"/>
      <c r="H30" s="107"/>
      <c r="I30" s="108"/>
      <c r="J30" s="109"/>
      <c r="K30" s="110"/>
      <c r="O30" s="111"/>
    </row>
    <row r="31" spans="1:104" ht="12.75">
      <c r="A31" s="112">
        <v>13</v>
      </c>
      <c r="B31" s="113" t="s">
        <v>88</v>
      </c>
      <c r="C31" s="114" t="s">
        <v>89</v>
      </c>
      <c r="D31" s="115" t="s">
        <v>53</v>
      </c>
      <c r="E31" s="116">
        <v>0.448</v>
      </c>
      <c r="F31" s="117"/>
      <c r="G31" s="118">
        <f>E31*F31</f>
        <v>0</v>
      </c>
      <c r="H31" s="119">
        <v>2.5828</v>
      </c>
      <c r="I31" s="120">
        <f>E31*H31</f>
        <v>1.1570944</v>
      </c>
      <c r="J31" s="119">
        <v>0</v>
      </c>
      <c r="K31" s="120">
        <f>E31*J31</f>
        <v>0</v>
      </c>
      <c r="O31" s="111"/>
      <c r="Z31" s="121"/>
      <c r="AA31" s="121">
        <v>1</v>
      </c>
      <c r="AB31" s="121">
        <v>1</v>
      </c>
      <c r="AC31" s="121">
        <v>1</v>
      </c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CA31" s="121">
        <v>1</v>
      </c>
      <c r="CB31" s="121">
        <v>1</v>
      </c>
      <c r="CZ31" s="73">
        <v>1</v>
      </c>
    </row>
    <row r="32" spans="1:63" ht="12.75">
      <c r="A32" s="122"/>
      <c r="B32" s="123"/>
      <c r="C32" s="192" t="s">
        <v>65</v>
      </c>
      <c r="D32" s="193"/>
      <c r="E32" s="126">
        <v>0.448</v>
      </c>
      <c r="F32" s="127"/>
      <c r="G32" s="128"/>
      <c r="H32" s="129"/>
      <c r="I32" s="124"/>
      <c r="J32" s="130"/>
      <c r="K32" s="124"/>
      <c r="M32" s="131" t="s">
        <v>65</v>
      </c>
      <c r="O32" s="11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32" t="str">
        <f>C31</f>
        <v>Beton základových pasů prostý B 20 (C 16/20)</v>
      </c>
      <c r="BE32" s="121"/>
      <c r="BF32" s="121"/>
      <c r="BG32" s="121"/>
      <c r="BH32" s="121"/>
      <c r="BI32" s="121"/>
      <c r="BJ32" s="121"/>
      <c r="BK32" s="121"/>
    </row>
    <row r="33" spans="1:104" ht="12.75">
      <c r="A33" s="112">
        <v>14</v>
      </c>
      <c r="B33" s="113" t="s">
        <v>90</v>
      </c>
      <c r="C33" s="114" t="s">
        <v>91</v>
      </c>
      <c r="D33" s="115" t="s">
        <v>92</v>
      </c>
      <c r="E33" s="116">
        <v>15</v>
      </c>
      <c r="F33" s="117"/>
      <c r="G33" s="118">
        <f>E33*F33</f>
        <v>0</v>
      </c>
      <c r="H33" s="119">
        <v>0</v>
      </c>
      <c r="I33" s="120">
        <f>E33*H33</f>
        <v>0</v>
      </c>
      <c r="J33" s="119">
        <v>0</v>
      </c>
      <c r="K33" s="120">
        <f>E33*J33</f>
        <v>0</v>
      </c>
      <c r="O33" s="111"/>
      <c r="Z33" s="121"/>
      <c r="AA33" s="121">
        <v>1</v>
      </c>
      <c r="AB33" s="121">
        <v>7</v>
      </c>
      <c r="AC33" s="121">
        <v>7</v>
      </c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CA33" s="121">
        <v>1</v>
      </c>
      <c r="CB33" s="121">
        <v>7</v>
      </c>
      <c r="CZ33" s="73">
        <v>1</v>
      </c>
    </row>
    <row r="34" spans="1:104" ht="22.5">
      <c r="A34" s="112">
        <v>15</v>
      </c>
      <c r="B34" s="113" t="s">
        <v>93</v>
      </c>
      <c r="C34" s="114" t="s">
        <v>94</v>
      </c>
      <c r="D34" s="115" t="s">
        <v>92</v>
      </c>
      <c r="E34" s="116">
        <v>15</v>
      </c>
      <c r="F34" s="117"/>
      <c r="G34" s="118">
        <f>E34*F34</f>
        <v>0</v>
      </c>
      <c r="H34" s="119">
        <v>0</v>
      </c>
      <c r="I34" s="120">
        <f>E34*H34</f>
        <v>0</v>
      </c>
      <c r="J34" s="119"/>
      <c r="K34" s="120">
        <f>E34*J34</f>
        <v>0</v>
      </c>
      <c r="O34" s="111"/>
      <c r="Z34" s="121"/>
      <c r="AA34" s="121">
        <v>12</v>
      </c>
      <c r="AB34" s="121">
        <v>0</v>
      </c>
      <c r="AC34" s="121">
        <v>2</v>
      </c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CA34" s="121">
        <v>12</v>
      </c>
      <c r="CB34" s="121">
        <v>0</v>
      </c>
      <c r="CZ34" s="73">
        <v>1</v>
      </c>
    </row>
    <row r="35" spans="1:104" ht="12.75">
      <c r="A35" s="112">
        <v>16</v>
      </c>
      <c r="B35" s="113" t="s">
        <v>95</v>
      </c>
      <c r="C35" s="114" t="s">
        <v>96</v>
      </c>
      <c r="D35" s="115" t="s">
        <v>97</v>
      </c>
      <c r="E35" s="116">
        <v>1.1570944</v>
      </c>
      <c r="F35" s="117"/>
      <c r="G35" s="118">
        <f>E35*F35</f>
        <v>0</v>
      </c>
      <c r="H35" s="119">
        <v>0</v>
      </c>
      <c r="I35" s="120">
        <f>E35*H35</f>
        <v>0</v>
      </c>
      <c r="J35" s="119"/>
      <c r="K35" s="120">
        <f>E35*J35</f>
        <v>0</v>
      </c>
      <c r="O35" s="111"/>
      <c r="Z35" s="121"/>
      <c r="AA35" s="121">
        <v>7</v>
      </c>
      <c r="AB35" s="121">
        <v>1</v>
      </c>
      <c r="AC35" s="121">
        <v>2</v>
      </c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CA35" s="121">
        <v>7</v>
      </c>
      <c r="CB35" s="121">
        <v>1</v>
      </c>
      <c r="CZ35" s="73">
        <v>1</v>
      </c>
    </row>
    <row r="36" spans="1:63" ht="12.75">
      <c r="A36" s="133" t="s">
        <v>38</v>
      </c>
      <c r="B36" s="134" t="s">
        <v>86</v>
      </c>
      <c r="C36" s="135" t="s">
        <v>87</v>
      </c>
      <c r="D36" s="136"/>
      <c r="E36" s="137"/>
      <c r="F36" s="137"/>
      <c r="G36" s="138">
        <f>SUM(G30:G35)</f>
        <v>0</v>
      </c>
      <c r="H36" s="139"/>
      <c r="I36" s="140">
        <f>SUM(I30:I35)</f>
        <v>1.1570944</v>
      </c>
      <c r="J36" s="141"/>
      <c r="K36" s="140">
        <f>SUM(K30:K35)</f>
        <v>0</v>
      </c>
      <c r="O36" s="111"/>
      <c r="X36" s="142">
        <f>K36</f>
        <v>0</v>
      </c>
      <c r="Y36" s="142">
        <f>I36</f>
        <v>1.1570944</v>
      </c>
      <c r="Z36" s="143">
        <f>G36</f>
        <v>0</v>
      </c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44"/>
      <c r="BB36" s="144"/>
      <c r="BC36" s="144"/>
      <c r="BD36" s="144"/>
      <c r="BE36" s="144"/>
      <c r="BF36" s="144"/>
      <c r="BG36" s="121"/>
      <c r="BH36" s="121"/>
      <c r="BI36" s="121"/>
      <c r="BJ36" s="121"/>
      <c r="BK36" s="121"/>
    </row>
    <row r="37" spans="1:15" ht="14.25" customHeight="1">
      <c r="A37" s="101" t="s">
        <v>34</v>
      </c>
      <c r="B37" s="102" t="s">
        <v>98</v>
      </c>
      <c r="C37" s="103" t="s">
        <v>99</v>
      </c>
      <c r="D37" s="104"/>
      <c r="E37" s="105"/>
      <c r="F37" s="105"/>
      <c r="G37" s="106"/>
      <c r="H37" s="107"/>
      <c r="I37" s="108"/>
      <c r="J37" s="109"/>
      <c r="K37" s="110"/>
      <c r="O37" s="111"/>
    </row>
    <row r="38" spans="1:104" ht="12.75">
      <c r="A38" s="112">
        <v>17</v>
      </c>
      <c r="B38" s="113" t="s">
        <v>100</v>
      </c>
      <c r="C38" s="114" t="s">
        <v>101</v>
      </c>
      <c r="D38" s="115" t="s">
        <v>53</v>
      </c>
      <c r="E38" s="116">
        <v>4</v>
      </c>
      <c r="F38" s="117"/>
      <c r="G38" s="118">
        <f>E38*F38</f>
        <v>0</v>
      </c>
      <c r="H38" s="119">
        <v>0</v>
      </c>
      <c r="I38" s="120">
        <f>E38*H38</f>
        <v>0</v>
      </c>
      <c r="J38" s="119">
        <v>0</v>
      </c>
      <c r="K38" s="120">
        <f>E38*J38</f>
        <v>0</v>
      </c>
      <c r="O38" s="111"/>
      <c r="Z38" s="121"/>
      <c r="AA38" s="121">
        <v>1</v>
      </c>
      <c r="AB38" s="121">
        <v>1</v>
      </c>
      <c r="AC38" s="121">
        <v>1</v>
      </c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CA38" s="121">
        <v>1</v>
      </c>
      <c r="CB38" s="121">
        <v>1</v>
      </c>
      <c r="CZ38" s="73">
        <v>1</v>
      </c>
    </row>
    <row r="39" spans="1:63" ht="12.75">
      <c r="A39" s="122"/>
      <c r="B39" s="123"/>
      <c r="C39" s="192" t="s">
        <v>102</v>
      </c>
      <c r="D39" s="193"/>
      <c r="E39" s="126">
        <v>4</v>
      </c>
      <c r="F39" s="127"/>
      <c r="G39" s="128"/>
      <c r="H39" s="129"/>
      <c r="I39" s="124"/>
      <c r="J39" s="130"/>
      <c r="K39" s="124"/>
      <c r="M39" s="131" t="s">
        <v>102</v>
      </c>
      <c r="O39" s="11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32" t="str">
        <f>C38</f>
        <v>Zřízení zemních krajnic bez zhutnění</v>
      </c>
      <c r="BE39" s="121"/>
      <c r="BF39" s="121"/>
      <c r="BG39" s="121"/>
      <c r="BH39" s="121"/>
      <c r="BI39" s="121"/>
      <c r="BJ39" s="121"/>
      <c r="BK39" s="121"/>
    </row>
    <row r="40" spans="1:104" ht="12.75">
      <c r="A40" s="112">
        <v>18</v>
      </c>
      <c r="B40" s="113" t="s">
        <v>103</v>
      </c>
      <c r="C40" s="114" t="s">
        <v>104</v>
      </c>
      <c r="D40" s="115" t="s">
        <v>37</v>
      </c>
      <c r="E40" s="116">
        <v>41.05</v>
      </c>
      <c r="F40" s="117"/>
      <c r="G40" s="118">
        <f>E40*F40</f>
        <v>0</v>
      </c>
      <c r="H40" s="119">
        <v>0.001</v>
      </c>
      <c r="I40" s="120">
        <f>E40*H40</f>
        <v>0.041049999999999996</v>
      </c>
      <c r="J40" s="119">
        <v>0</v>
      </c>
      <c r="K40" s="120">
        <f>E40*J40</f>
        <v>0</v>
      </c>
      <c r="O40" s="111"/>
      <c r="Z40" s="121"/>
      <c r="AA40" s="121">
        <v>1</v>
      </c>
      <c r="AB40" s="121">
        <v>1</v>
      </c>
      <c r="AC40" s="121">
        <v>1</v>
      </c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CA40" s="121">
        <v>1</v>
      </c>
      <c r="CB40" s="121">
        <v>1</v>
      </c>
      <c r="CZ40" s="73">
        <v>1</v>
      </c>
    </row>
    <row r="41" spans="1:63" ht="12.75">
      <c r="A41" s="122"/>
      <c r="B41" s="123"/>
      <c r="C41" s="192" t="s">
        <v>105</v>
      </c>
      <c r="D41" s="193"/>
      <c r="E41" s="126">
        <v>41.05</v>
      </c>
      <c r="F41" s="127"/>
      <c r="G41" s="128"/>
      <c r="H41" s="129"/>
      <c r="I41" s="124"/>
      <c r="J41" s="130"/>
      <c r="K41" s="124"/>
      <c r="M41" s="131" t="s">
        <v>105</v>
      </c>
      <c r="O41" s="11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32" t="str">
        <f>C40</f>
        <v>Postřik živičný spojovací z asfaltu 0,5-0,7 kg/m2</v>
      </c>
      <c r="BE41" s="121"/>
      <c r="BF41" s="121"/>
      <c r="BG41" s="121"/>
      <c r="BH41" s="121"/>
      <c r="BI41" s="121"/>
      <c r="BJ41" s="121"/>
      <c r="BK41" s="121"/>
    </row>
    <row r="42" spans="1:104" ht="12.75">
      <c r="A42" s="112">
        <v>19</v>
      </c>
      <c r="B42" s="113" t="s">
        <v>106</v>
      </c>
      <c r="C42" s="114" t="s">
        <v>107</v>
      </c>
      <c r="D42" s="115" t="s">
        <v>37</v>
      </c>
      <c r="E42" s="116">
        <v>41.05</v>
      </c>
      <c r="F42" s="117"/>
      <c r="G42" s="118">
        <f>E42*F42</f>
        <v>0</v>
      </c>
      <c r="H42" s="119">
        <v>0.12715</v>
      </c>
      <c r="I42" s="120">
        <f>E42*H42</f>
        <v>5.2195075</v>
      </c>
      <c r="J42" s="119">
        <v>0</v>
      </c>
      <c r="K42" s="120">
        <f>E42*J42</f>
        <v>0</v>
      </c>
      <c r="O42" s="111"/>
      <c r="Z42" s="121"/>
      <c r="AA42" s="121">
        <v>1</v>
      </c>
      <c r="AB42" s="121">
        <v>1</v>
      </c>
      <c r="AC42" s="121">
        <v>1</v>
      </c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CA42" s="121">
        <v>1</v>
      </c>
      <c r="CB42" s="121">
        <v>1</v>
      </c>
      <c r="CZ42" s="73">
        <v>1</v>
      </c>
    </row>
    <row r="43" spans="1:63" ht="12.75">
      <c r="A43" s="122"/>
      <c r="B43" s="123"/>
      <c r="C43" s="192" t="s">
        <v>105</v>
      </c>
      <c r="D43" s="193"/>
      <c r="E43" s="126">
        <v>41.05</v>
      </c>
      <c r="F43" s="127"/>
      <c r="G43" s="128"/>
      <c r="H43" s="129"/>
      <c r="I43" s="124"/>
      <c r="J43" s="130"/>
      <c r="K43" s="124"/>
      <c r="M43" s="131" t="s">
        <v>105</v>
      </c>
      <c r="O43" s="11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32" t="str">
        <f>C42</f>
        <v>Beton asfalt. ACO 8 CH,ACO 11,ACO 16, do 3 m, 5 cm</v>
      </c>
      <c r="BE43" s="121"/>
      <c r="BF43" s="121"/>
      <c r="BG43" s="121"/>
      <c r="BH43" s="121"/>
      <c r="BI43" s="121"/>
      <c r="BJ43" s="121"/>
      <c r="BK43" s="121"/>
    </row>
    <row r="44" spans="1:104" ht="12.75">
      <c r="A44" s="112">
        <v>20</v>
      </c>
      <c r="B44" s="113" t="s">
        <v>108</v>
      </c>
      <c r="C44" s="114" t="s">
        <v>109</v>
      </c>
      <c r="D44" s="115" t="s">
        <v>92</v>
      </c>
      <c r="E44" s="116">
        <v>85.1</v>
      </c>
      <c r="F44" s="117"/>
      <c r="G44" s="118">
        <f>E44*F44</f>
        <v>0</v>
      </c>
      <c r="H44" s="119">
        <v>0</v>
      </c>
      <c r="I44" s="120">
        <f>E44*H44</f>
        <v>0</v>
      </c>
      <c r="J44" s="119">
        <v>0</v>
      </c>
      <c r="K44" s="120">
        <f>E44*J44</f>
        <v>0</v>
      </c>
      <c r="O44" s="111"/>
      <c r="Z44" s="121"/>
      <c r="AA44" s="121">
        <v>1</v>
      </c>
      <c r="AB44" s="121">
        <v>1</v>
      </c>
      <c r="AC44" s="121">
        <v>1</v>
      </c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CA44" s="121">
        <v>1</v>
      </c>
      <c r="CB44" s="121">
        <v>1</v>
      </c>
      <c r="CZ44" s="73">
        <v>1</v>
      </c>
    </row>
    <row r="45" spans="1:63" ht="12.75">
      <c r="A45" s="122"/>
      <c r="B45" s="123"/>
      <c r="C45" s="192" t="s">
        <v>110</v>
      </c>
      <c r="D45" s="193"/>
      <c r="E45" s="126">
        <v>85.1</v>
      </c>
      <c r="F45" s="127"/>
      <c r="G45" s="128"/>
      <c r="H45" s="129"/>
      <c r="I45" s="124"/>
      <c r="J45" s="130"/>
      <c r="K45" s="124"/>
      <c r="M45" s="131" t="s">
        <v>110</v>
      </c>
      <c r="O45" s="11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32" t="str">
        <f>C44</f>
        <v>Dilatační spáry řezané příčné 9 mm,zalítí za tepla</v>
      </c>
      <c r="BE45" s="121"/>
      <c r="BF45" s="121"/>
      <c r="BG45" s="121"/>
      <c r="BH45" s="121"/>
      <c r="BI45" s="121"/>
      <c r="BJ45" s="121"/>
      <c r="BK45" s="121"/>
    </row>
    <row r="46" spans="1:104" ht="12.75">
      <c r="A46" s="112">
        <v>21</v>
      </c>
      <c r="B46" s="113" t="s">
        <v>111</v>
      </c>
      <c r="C46" s="114" t="s">
        <v>112</v>
      </c>
      <c r="D46" s="115" t="s">
        <v>113</v>
      </c>
      <c r="E46" s="116">
        <v>2</v>
      </c>
      <c r="F46" s="117"/>
      <c r="G46" s="118">
        <f>E46*F46</f>
        <v>0</v>
      </c>
      <c r="H46" s="119">
        <v>0</v>
      </c>
      <c r="I46" s="120">
        <f>E46*H46</f>
        <v>0</v>
      </c>
      <c r="J46" s="119"/>
      <c r="K46" s="120">
        <f>E46*J46</f>
        <v>0</v>
      </c>
      <c r="O46" s="111"/>
      <c r="Z46" s="121"/>
      <c r="AA46" s="121">
        <v>12</v>
      </c>
      <c r="AB46" s="121">
        <v>0</v>
      </c>
      <c r="AC46" s="121">
        <v>5</v>
      </c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CA46" s="121">
        <v>12</v>
      </c>
      <c r="CB46" s="121">
        <v>0</v>
      </c>
      <c r="CZ46" s="73">
        <v>1</v>
      </c>
    </row>
    <row r="47" spans="1:104" ht="12.75">
      <c r="A47" s="112">
        <v>22</v>
      </c>
      <c r="B47" s="113" t="s">
        <v>114</v>
      </c>
      <c r="C47" s="114" t="s">
        <v>115</v>
      </c>
      <c r="D47" s="115" t="s">
        <v>97</v>
      </c>
      <c r="E47" s="116">
        <v>5.2605575</v>
      </c>
      <c r="F47" s="117"/>
      <c r="G47" s="118">
        <f>E47*F47</f>
        <v>0</v>
      </c>
      <c r="H47" s="119">
        <v>0</v>
      </c>
      <c r="I47" s="120">
        <f>E47*H47</f>
        <v>0</v>
      </c>
      <c r="J47" s="119"/>
      <c r="K47" s="120">
        <f>E47*J47</f>
        <v>0</v>
      </c>
      <c r="O47" s="111"/>
      <c r="Z47" s="121"/>
      <c r="AA47" s="121">
        <v>7</v>
      </c>
      <c r="AB47" s="121">
        <v>1</v>
      </c>
      <c r="AC47" s="121">
        <v>2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CA47" s="121">
        <v>7</v>
      </c>
      <c r="CB47" s="121">
        <v>1</v>
      </c>
      <c r="CZ47" s="73">
        <v>1</v>
      </c>
    </row>
    <row r="48" spans="1:63" ht="12.75">
      <c r="A48" s="133" t="s">
        <v>38</v>
      </c>
      <c r="B48" s="134" t="s">
        <v>98</v>
      </c>
      <c r="C48" s="135" t="s">
        <v>99</v>
      </c>
      <c r="D48" s="136"/>
      <c r="E48" s="137"/>
      <c r="F48" s="137"/>
      <c r="G48" s="138">
        <f>SUM(G37:G47)</f>
        <v>0</v>
      </c>
      <c r="H48" s="139"/>
      <c r="I48" s="140">
        <f>SUM(I37:I47)</f>
        <v>5.2605575</v>
      </c>
      <c r="J48" s="141"/>
      <c r="K48" s="140">
        <f>SUM(K37:K47)</f>
        <v>0</v>
      </c>
      <c r="O48" s="111"/>
      <c r="X48" s="142">
        <f>K48</f>
        <v>0</v>
      </c>
      <c r="Y48" s="142">
        <f>I48</f>
        <v>5.2605575</v>
      </c>
      <c r="Z48" s="143">
        <f>G48</f>
        <v>0</v>
      </c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44"/>
      <c r="BB48" s="144"/>
      <c r="BC48" s="144"/>
      <c r="BD48" s="144"/>
      <c r="BE48" s="144"/>
      <c r="BF48" s="144"/>
      <c r="BG48" s="121"/>
      <c r="BH48" s="121"/>
      <c r="BI48" s="121"/>
      <c r="BJ48" s="121"/>
      <c r="BK48" s="121"/>
    </row>
    <row r="49" spans="1:15" ht="14.25" customHeight="1">
      <c r="A49" s="101" t="s">
        <v>34</v>
      </c>
      <c r="B49" s="102" t="s">
        <v>116</v>
      </c>
      <c r="C49" s="103" t="s">
        <v>117</v>
      </c>
      <c r="D49" s="104"/>
      <c r="E49" s="105"/>
      <c r="F49" s="105"/>
      <c r="G49" s="106"/>
      <c r="H49" s="107"/>
      <c r="I49" s="108"/>
      <c r="J49" s="109"/>
      <c r="K49" s="110"/>
      <c r="O49" s="111"/>
    </row>
    <row r="50" spans="1:104" ht="12.75">
      <c r="A50" s="112">
        <v>23</v>
      </c>
      <c r="B50" s="113" t="s">
        <v>118</v>
      </c>
      <c r="C50" s="114" t="s">
        <v>119</v>
      </c>
      <c r="D50" s="115" t="s">
        <v>37</v>
      </c>
      <c r="E50" s="116">
        <v>282</v>
      </c>
      <c r="F50" s="117"/>
      <c r="G50" s="118">
        <f>E50*F50</f>
        <v>0</v>
      </c>
      <c r="H50" s="119">
        <v>0.2916</v>
      </c>
      <c r="I50" s="120">
        <f>E50*H50</f>
        <v>82.2312</v>
      </c>
      <c r="J50" s="119">
        <v>0</v>
      </c>
      <c r="K50" s="120">
        <f>E50*J50</f>
        <v>0</v>
      </c>
      <c r="O50" s="111"/>
      <c r="Z50" s="121"/>
      <c r="AA50" s="121">
        <v>1</v>
      </c>
      <c r="AB50" s="121">
        <v>1</v>
      </c>
      <c r="AC50" s="121">
        <v>1</v>
      </c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CA50" s="121">
        <v>1</v>
      </c>
      <c r="CB50" s="121">
        <v>1</v>
      </c>
      <c r="CZ50" s="73">
        <v>1</v>
      </c>
    </row>
    <row r="51" spans="1:63" ht="12.75" customHeight="1">
      <c r="A51" s="122"/>
      <c r="B51" s="123"/>
      <c r="C51" s="192" t="s">
        <v>120</v>
      </c>
      <c r="D51" s="193"/>
      <c r="E51" s="126">
        <v>282</v>
      </c>
      <c r="F51" s="127"/>
      <c r="G51" s="128"/>
      <c r="H51" s="129"/>
      <c r="I51" s="124"/>
      <c r="J51" s="130"/>
      <c r="K51" s="124"/>
      <c r="M51" s="131" t="s">
        <v>120</v>
      </c>
      <c r="O51" s="11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32" t="e">
        <f>#REF!</f>
        <v>#REF!</v>
      </c>
      <c r="BE51" s="121"/>
      <c r="BF51" s="121"/>
      <c r="BG51" s="121"/>
      <c r="BH51" s="121"/>
      <c r="BI51" s="121"/>
      <c r="BJ51" s="121"/>
      <c r="BK51" s="121"/>
    </row>
    <row r="52" spans="1:104" ht="12.75">
      <c r="A52" s="112">
        <v>24</v>
      </c>
      <c r="B52" s="113" t="s">
        <v>121</v>
      </c>
      <c r="C52" s="114" t="s">
        <v>122</v>
      </c>
      <c r="D52" s="115" t="s">
        <v>37</v>
      </c>
      <c r="E52" s="116">
        <v>73</v>
      </c>
      <c r="F52" s="117"/>
      <c r="G52" s="118">
        <f>E52*F52</f>
        <v>0</v>
      </c>
      <c r="H52" s="119">
        <v>0.36834</v>
      </c>
      <c r="I52" s="120">
        <f>E52*H52</f>
        <v>26.88882</v>
      </c>
      <c r="J52" s="119">
        <v>0</v>
      </c>
      <c r="K52" s="120">
        <f>E52*J52</f>
        <v>0</v>
      </c>
      <c r="O52" s="111"/>
      <c r="Z52" s="121"/>
      <c r="AA52" s="121">
        <v>1</v>
      </c>
      <c r="AB52" s="121">
        <v>1</v>
      </c>
      <c r="AC52" s="121">
        <v>1</v>
      </c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CA52" s="121">
        <v>1</v>
      </c>
      <c r="CB52" s="121">
        <v>1</v>
      </c>
      <c r="CZ52" s="73">
        <v>1</v>
      </c>
    </row>
    <row r="53" spans="1:63" ht="12.75">
      <c r="A53" s="122"/>
      <c r="B53" s="123"/>
      <c r="C53" s="192" t="s">
        <v>123</v>
      </c>
      <c r="D53" s="193"/>
      <c r="E53" s="126">
        <v>73</v>
      </c>
      <c r="F53" s="127"/>
      <c r="G53" s="128"/>
      <c r="H53" s="129"/>
      <c r="I53" s="124"/>
      <c r="J53" s="130"/>
      <c r="K53" s="124"/>
      <c r="M53" s="131" t="s">
        <v>123</v>
      </c>
      <c r="O53" s="11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32" t="str">
        <f>C52</f>
        <v>Podklad z kam.drceného 0-63 s výplň.kamen. 15 cm</v>
      </c>
      <c r="BE53" s="121"/>
      <c r="BF53" s="121"/>
      <c r="BG53" s="121"/>
      <c r="BH53" s="121"/>
      <c r="BI53" s="121"/>
      <c r="BJ53" s="121"/>
      <c r="BK53" s="121"/>
    </row>
    <row r="54" spans="1:104" ht="12.75">
      <c r="A54" s="112">
        <v>25</v>
      </c>
      <c r="B54" s="113" t="s">
        <v>124</v>
      </c>
      <c r="C54" s="114" t="s">
        <v>125</v>
      </c>
      <c r="D54" s="115" t="s">
        <v>37</v>
      </c>
      <c r="E54" s="116">
        <v>282</v>
      </c>
      <c r="F54" s="117"/>
      <c r="G54" s="118">
        <f>E54*F54</f>
        <v>0</v>
      </c>
      <c r="H54" s="119">
        <v>0.378</v>
      </c>
      <c r="I54" s="120">
        <f>E54*H54</f>
        <v>106.596</v>
      </c>
      <c r="J54" s="119">
        <v>0</v>
      </c>
      <c r="K54" s="120">
        <f>E54*J54</f>
        <v>0</v>
      </c>
      <c r="O54" s="111"/>
      <c r="Z54" s="121"/>
      <c r="AA54" s="121">
        <v>1</v>
      </c>
      <c r="AB54" s="121">
        <v>1</v>
      </c>
      <c r="AC54" s="121">
        <v>1</v>
      </c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CA54" s="121">
        <v>1</v>
      </c>
      <c r="CB54" s="121">
        <v>1</v>
      </c>
      <c r="CZ54" s="73">
        <v>1</v>
      </c>
    </row>
    <row r="55" spans="1:63" ht="12.75">
      <c r="A55" s="122"/>
      <c r="B55" s="123"/>
      <c r="C55" s="192" t="s">
        <v>120</v>
      </c>
      <c r="D55" s="193"/>
      <c r="E55" s="126">
        <v>282</v>
      </c>
      <c r="F55" s="127"/>
      <c r="G55" s="128"/>
      <c r="H55" s="129"/>
      <c r="I55" s="124"/>
      <c r="J55" s="130"/>
      <c r="K55" s="124"/>
      <c r="M55" s="131" t="s">
        <v>120</v>
      </c>
      <c r="O55" s="11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32" t="str">
        <f>C54</f>
        <v>Podklad ze štěrkodrti fr.16-32 tloušťky 15 cm</v>
      </c>
      <c r="BE55" s="121"/>
      <c r="BF55" s="121"/>
      <c r="BG55" s="121"/>
      <c r="BH55" s="121"/>
      <c r="BI55" s="121"/>
      <c r="BJ55" s="121"/>
      <c r="BK55" s="121"/>
    </row>
    <row r="56" spans="1:104" ht="12.75">
      <c r="A56" s="112">
        <v>26</v>
      </c>
      <c r="B56" s="113" t="s">
        <v>126</v>
      </c>
      <c r="C56" s="114" t="s">
        <v>127</v>
      </c>
      <c r="D56" s="115" t="s">
        <v>37</v>
      </c>
      <c r="E56" s="116">
        <v>73</v>
      </c>
      <c r="F56" s="117"/>
      <c r="G56" s="118">
        <f>E56*F56</f>
        <v>0</v>
      </c>
      <c r="H56" s="119">
        <v>0.25336</v>
      </c>
      <c r="I56" s="120">
        <f>E56*H56</f>
        <v>18.495279999999998</v>
      </c>
      <c r="J56" s="119">
        <v>0</v>
      </c>
      <c r="K56" s="120">
        <f>E56*J56</f>
        <v>0</v>
      </c>
      <c r="O56" s="111"/>
      <c r="Z56" s="121"/>
      <c r="AA56" s="121">
        <v>1</v>
      </c>
      <c r="AB56" s="121">
        <v>1</v>
      </c>
      <c r="AC56" s="121">
        <v>1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CA56" s="121">
        <v>1</v>
      </c>
      <c r="CB56" s="121">
        <v>1</v>
      </c>
      <c r="CZ56" s="73">
        <v>1</v>
      </c>
    </row>
    <row r="57" spans="1:63" ht="12.75" customHeight="1">
      <c r="A57" s="122"/>
      <c r="B57" s="123"/>
      <c r="C57" s="192" t="s">
        <v>123</v>
      </c>
      <c r="D57" s="193"/>
      <c r="E57" s="126">
        <v>73</v>
      </c>
      <c r="F57" s="127"/>
      <c r="G57" s="128"/>
      <c r="H57" s="129"/>
      <c r="I57" s="124"/>
      <c r="J57" s="130"/>
      <c r="K57" s="124"/>
      <c r="M57" s="131" t="s">
        <v>123</v>
      </c>
      <c r="O57" s="11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32" t="e">
        <f>#REF!</f>
        <v>#REF!</v>
      </c>
      <c r="BE57" s="121"/>
      <c r="BF57" s="121"/>
      <c r="BG57" s="121"/>
      <c r="BH57" s="121"/>
      <c r="BI57" s="121"/>
      <c r="BJ57" s="121"/>
      <c r="BK57" s="121"/>
    </row>
    <row r="58" spans="1:104" ht="12.75">
      <c r="A58" s="112">
        <v>27</v>
      </c>
      <c r="B58" s="113" t="s">
        <v>128</v>
      </c>
      <c r="C58" s="114" t="s">
        <v>129</v>
      </c>
      <c r="D58" s="115" t="s">
        <v>37</v>
      </c>
      <c r="E58" s="116">
        <v>73</v>
      </c>
      <c r="F58" s="117"/>
      <c r="G58" s="118">
        <f>E58*F58</f>
        <v>0</v>
      </c>
      <c r="H58" s="119">
        <v>0.0739</v>
      </c>
      <c r="I58" s="120">
        <f>E58*H58</f>
        <v>5.394699999999999</v>
      </c>
      <c r="J58" s="119">
        <v>0</v>
      </c>
      <c r="K58" s="120">
        <f>E58*J58</f>
        <v>0</v>
      </c>
      <c r="O58" s="111"/>
      <c r="Z58" s="121"/>
      <c r="AA58" s="121">
        <v>1</v>
      </c>
      <c r="AB58" s="121">
        <v>1</v>
      </c>
      <c r="AC58" s="121">
        <v>1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CA58" s="121">
        <v>1</v>
      </c>
      <c r="CB58" s="121">
        <v>1</v>
      </c>
      <c r="CZ58" s="73">
        <v>1</v>
      </c>
    </row>
    <row r="59" spans="1:63" ht="12.75" customHeight="1">
      <c r="A59" s="122"/>
      <c r="B59" s="123"/>
      <c r="C59" s="192" t="s">
        <v>123</v>
      </c>
      <c r="D59" s="193"/>
      <c r="E59" s="126">
        <v>73</v>
      </c>
      <c r="F59" s="127"/>
      <c r="G59" s="128"/>
      <c r="H59" s="129"/>
      <c r="I59" s="124"/>
      <c r="J59" s="130"/>
      <c r="K59" s="124"/>
      <c r="M59" s="131" t="s">
        <v>123</v>
      </c>
      <c r="O59" s="11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32" t="e">
        <f>#REF!</f>
        <v>#REF!</v>
      </c>
      <c r="BE59" s="121"/>
      <c r="BF59" s="121"/>
      <c r="BG59" s="121"/>
      <c r="BH59" s="121"/>
      <c r="BI59" s="121"/>
      <c r="BJ59" s="121"/>
      <c r="BK59" s="121"/>
    </row>
    <row r="60" spans="1:104" ht="12.75">
      <c r="A60" s="112">
        <v>28</v>
      </c>
      <c r="B60" s="113" t="s">
        <v>130</v>
      </c>
      <c r="C60" s="114" t="s">
        <v>131</v>
      </c>
      <c r="D60" s="115" t="s">
        <v>37</v>
      </c>
      <c r="E60" s="116">
        <v>230</v>
      </c>
      <c r="F60" s="117"/>
      <c r="G60" s="118">
        <f>E60*F60</f>
        <v>0</v>
      </c>
      <c r="H60" s="119">
        <v>0.0928</v>
      </c>
      <c r="I60" s="120">
        <f>E60*H60</f>
        <v>21.343999999999998</v>
      </c>
      <c r="J60" s="119">
        <v>0</v>
      </c>
      <c r="K60" s="120">
        <f>E60*J60</f>
        <v>0</v>
      </c>
      <c r="O60" s="111"/>
      <c r="Z60" s="121"/>
      <c r="AA60" s="121">
        <v>1</v>
      </c>
      <c r="AB60" s="121">
        <v>1</v>
      </c>
      <c r="AC60" s="121">
        <v>1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CA60" s="121">
        <v>1</v>
      </c>
      <c r="CB60" s="121">
        <v>1</v>
      </c>
      <c r="CZ60" s="73">
        <v>1</v>
      </c>
    </row>
    <row r="61" spans="1:63" ht="12.75" customHeight="1">
      <c r="A61" s="122"/>
      <c r="B61" s="123"/>
      <c r="C61" s="192" t="s">
        <v>132</v>
      </c>
      <c r="D61" s="193"/>
      <c r="E61" s="126">
        <v>230</v>
      </c>
      <c r="F61" s="127"/>
      <c r="G61" s="128"/>
      <c r="H61" s="129"/>
      <c r="I61" s="124"/>
      <c r="J61" s="130"/>
      <c r="K61" s="124"/>
      <c r="M61" s="131">
        <v>230</v>
      </c>
      <c r="O61" s="11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32" t="e">
        <f>#REF!</f>
        <v>#REF!</v>
      </c>
      <c r="BE61" s="121"/>
      <c r="BF61" s="121"/>
      <c r="BG61" s="121"/>
      <c r="BH61" s="121"/>
      <c r="BI61" s="121"/>
      <c r="BJ61" s="121"/>
      <c r="BK61" s="121"/>
    </row>
    <row r="62" spans="1:104" ht="12.75">
      <c r="A62" s="112">
        <v>29</v>
      </c>
      <c r="B62" s="113" t="s">
        <v>133</v>
      </c>
      <c r="C62" s="114" t="s">
        <v>134</v>
      </c>
      <c r="D62" s="115" t="s">
        <v>92</v>
      </c>
      <c r="E62" s="116">
        <v>25</v>
      </c>
      <c r="F62" s="117"/>
      <c r="G62" s="118">
        <f>E62*F62</f>
        <v>0</v>
      </c>
      <c r="H62" s="119">
        <v>0.00033</v>
      </c>
      <c r="I62" s="120">
        <f>E62*H62</f>
        <v>0.00825</v>
      </c>
      <c r="J62" s="119">
        <v>0</v>
      </c>
      <c r="K62" s="120">
        <f>E62*J62</f>
        <v>0</v>
      </c>
      <c r="O62" s="111"/>
      <c r="Z62" s="121"/>
      <c r="AA62" s="121">
        <v>1</v>
      </c>
      <c r="AB62" s="121">
        <v>1</v>
      </c>
      <c r="AC62" s="121">
        <v>1</v>
      </c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CA62" s="121">
        <v>1</v>
      </c>
      <c r="CB62" s="121">
        <v>1</v>
      </c>
      <c r="CZ62" s="73">
        <v>1</v>
      </c>
    </row>
    <row r="63" spans="1:63" ht="12.75">
      <c r="A63" s="122"/>
      <c r="B63" s="123"/>
      <c r="C63" s="192" t="s">
        <v>135</v>
      </c>
      <c r="D63" s="193"/>
      <c r="E63" s="126">
        <v>25</v>
      </c>
      <c r="F63" s="127"/>
      <c r="G63" s="128"/>
      <c r="H63" s="129"/>
      <c r="I63" s="124"/>
      <c r="J63" s="130"/>
      <c r="K63" s="124"/>
      <c r="M63" s="131">
        <v>25</v>
      </c>
      <c r="O63" s="11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32" t="str">
        <f>C62</f>
        <v>Řezání zámkové dlažby tl. 60 mm</v>
      </c>
      <c r="BE63" s="121"/>
      <c r="BF63" s="121"/>
      <c r="BG63" s="121"/>
      <c r="BH63" s="121"/>
      <c r="BI63" s="121"/>
      <c r="BJ63" s="121"/>
      <c r="BK63" s="121"/>
    </row>
    <row r="64" spans="1:104" ht="12.75">
      <c r="A64" s="112">
        <v>30</v>
      </c>
      <c r="B64" s="113" t="s">
        <v>136</v>
      </c>
      <c r="C64" s="114" t="s">
        <v>137</v>
      </c>
      <c r="D64" s="115" t="s">
        <v>92</v>
      </c>
      <c r="E64" s="116">
        <v>52</v>
      </c>
      <c r="F64" s="117"/>
      <c r="G64" s="118">
        <f>E64*F64</f>
        <v>0</v>
      </c>
      <c r="H64" s="119">
        <v>0.00036</v>
      </c>
      <c r="I64" s="120">
        <f>E64*H64</f>
        <v>0.01872</v>
      </c>
      <c r="J64" s="119">
        <v>0</v>
      </c>
      <c r="K64" s="120">
        <f>E64*J64</f>
        <v>0</v>
      </c>
      <c r="O64" s="111"/>
      <c r="Z64" s="121"/>
      <c r="AA64" s="121">
        <v>1</v>
      </c>
      <c r="AB64" s="121">
        <v>1</v>
      </c>
      <c r="AC64" s="121">
        <v>1</v>
      </c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CA64" s="121">
        <v>1</v>
      </c>
      <c r="CB64" s="121">
        <v>1</v>
      </c>
      <c r="CZ64" s="73">
        <v>1</v>
      </c>
    </row>
    <row r="65" spans="1:104" ht="12.75">
      <c r="A65" s="112">
        <v>31</v>
      </c>
      <c r="B65" s="113" t="s">
        <v>138</v>
      </c>
      <c r="C65" s="114" t="s">
        <v>139</v>
      </c>
      <c r="D65" s="115" t="s">
        <v>37</v>
      </c>
      <c r="E65" s="116">
        <v>52</v>
      </c>
      <c r="F65" s="117"/>
      <c r="G65" s="118">
        <f>E65*F65</f>
        <v>0</v>
      </c>
      <c r="H65" s="119">
        <v>0.0315</v>
      </c>
      <c r="I65" s="120">
        <f>E65*H65</f>
        <v>1.638</v>
      </c>
      <c r="J65" s="119">
        <v>0</v>
      </c>
      <c r="K65" s="120">
        <f>E65*J65</f>
        <v>0</v>
      </c>
      <c r="O65" s="111"/>
      <c r="Z65" s="121"/>
      <c r="AA65" s="121">
        <v>1</v>
      </c>
      <c r="AB65" s="121">
        <v>0</v>
      </c>
      <c r="AC65" s="121">
        <v>0</v>
      </c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CA65" s="121">
        <v>1</v>
      </c>
      <c r="CB65" s="121">
        <v>0</v>
      </c>
      <c r="CZ65" s="73">
        <v>1</v>
      </c>
    </row>
    <row r="66" spans="1:104" ht="12.75">
      <c r="A66" s="112">
        <v>32</v>
      </c>
      <c r="B66" s="113" t="s">
        <v>140</v>
      </c>
      <c r="C66" s="114" t="s">
        <v>141</v>
      </c>
      <c r="D66" s="115" t="s">
        <v>92</v>
      </c>
      <c r="E66" s="116">
        <v>67.5</v>
      </c>
      <c r="F66" s="117"/>
      <c r="G66" s="118">
        <f>E66*F66</f>
        <v>0</v>
      </c>
      <c r="H66" s="119">
        <v>0</v>
      </c>
      <c r="I66" s="120">
        <f>E66*H66</f>
        <v>0</v>
      </c>
      <c r="J66" s="119">
        <v>0</v>
      </c>
      <c r="K66" s="120">
        <f>E66*J66</f>
        <v>0</v>
      </c>
      <c r="O66" s="111"/>
      <c r="Z66" s="121"/>
      <c r="AA66" s="121">
        <v>1</v>
      </c>
      <c r="AB66" s="121">
        <v>1</v>
      </c>
      <c r="AC66" s="121">
        <v>1</v>
      </c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CA66" s="121">
        <v>1</v>
      </c>
      <c r="CB66" s="121">
        <v>1</v>
      </c>
      <c r="CZ66" s="73">
        <v>1</v>
      </c>
    </row>
    <row r="67" spans="1:63" ht="12.75">
      <c r="A67" s="122"/>
      <c r="B67" s="123"/>
      <c r="C67" s="192" t="s">
        <v>142</v>
      </c>
      <c r="D67" s="193"/>
      <c r="E67" s="126">
        <v>58.5</v>
      </c>
      <c r="F67" s="127"/>
      <c r="G67" s="128"/>
      <c r="H67" s="129"/>
      <c r="I67" s="124"/>
      <c r="J67" s="130"/>
      <c r="K67" s="124"/>
      <c r="M67" s="131" t="s">
        <v>142</v>
      </c>
      <c r="O67" s="11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32" t="str">
        <f>C66</f>
        <v>Vodorovné značení střík.barvou dělících čar 12 cm</v>
      </c>
      <c r="BE67" s="121"/>
      <c r="BF67" s="121"/>
      <c r="BG67" s="121"/>
      <c r="BH67" s="121"/>
      <c r="BI67" s="121"/>
      <c r="BJ67" s="121"/>
      <c r="BK67" s="121"/>
    </row>
    <row r="68" spans="1:63" ht="12.75">
      <c r="A68" s="122"/>
      <c r="B68" s="123"/>
      <c r="C68" s="192" t="s">
        <v>143</v>
      </c>
      <c r="D68" s="193"/>
      <c r="E68" s="126">
        <v>9</v>
      </c>
      <c r="F68" s="127"/>
      <c r="G68" s="128"/>
      <c r="H68" s="129"/>
      <c r="I68" s="124"/>
      <c r="J68" s="130"/>
      <c r="K68" s="124"/>
      <c r="M68" s="131" t="s">
        <v>143</v>
      </c>
      <c r="O68" s="11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32" t="str">
        <f>C67</f>
        <v>13*4,5</v>
      </c>
      <c r="BE68" s="121"/>
      <c r="BF68" s="121"/>
      <c r="BG68" s="121"/>
      <c r="BH68" s="121"/>
      <c r="BI68" s="121"/>
      <c r="BJ68" s="121"/>
      <c r="BK68" s="121"/>
    </row>
    <row r="69" spans="1:104" ht="12.75">
      <c r="A69" s="112">
        <v>33</v>
      </c>
      <c r="B69" s="113" t="s">
        <v>144</v>
      </c>
      <c r="C69" s="114" t="s">
        <v>145</v>
      </c>
      <c r="D69" s="115" t="s">
        <v>37</v>
      </c>
      <c r="E69" s="116">
        <v>1.5</v>
      </c>
      <c r="F69" s="117"/>
      <c r="G69" s="118">
        <f>E69*F69</f>
        <v>0</v>
      </c>
      <c r="H69" s="119">
        <v>0.001</v>
      </c>
      <c r="I69" s="120">
        <f>E69*H69</f>
        <v>0.0015</v>
      </c>
      <c r="J69" s="119">
        <v>0</v>
      </c>
      <c r="K69" s="120">
        <f>E69*J69</f>
        <v>0</v>
      </c>
      <c r="O69" s="111"/>
      <c r="Z69" s="121"/>
      <c r="AA69" s="121">
        <v>1</v>
      </c>
      <c r="AB69" s="121">
        <v>1</v>
      </c>
      <c r="AC69" s="121">
        <v>1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CA69" s="121">
        <v>1</v>
      </c>
      <c r="CB69" s="121">
        <v>1</v>
      </c>
      <c r="CZ69" s="73">
        <v>1</v>
      </c>
    </row>
    <row r="70" spans="1:104" ht="12.75">
      <c r="A70" s="112">
        <v>34</v>
      </c>
      <c r="B70" s="113" t="s">
        <v>146</v>
      </c>
      <c r="C70" s="114" t="s">
        <v>147</v>
      </c>
      <c r="D70" s="115" t="s">
        <v>92</v>
      </c>
      <c r="E70" s="116">
        <v>67.5</v>
      </c>
      <c r="F70" s="117"/>
      <c r="G70" s="118">
        <f>E70*F70</f>
        <v>0</v>
      </c>
      <c r="H70" s="119">
        <v>0</v>
      </c>
      <c r="I70" s="120">
        <f>E70*H70</f>
        <v>0</v>
      </c>
      <c r="J70" s="119">
        <v>0</v>
      </c>
      <c r="K70" s="120">
        <f>E70*J70</f>
        <v>0</v>
      </c>
      <c r="O70" s="111"/>
      <c r="Z70" s="121"/>
      <c r="AA70" s="121">
        <v>1</v>
      </c>
      <c r="AB70" s="121">
        <v>1</v>
      </c>
      <c r="AC70" s="121">
        <v>1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CA70" s="121">
        <v>1</v>
      </c>
      <c r="CB70" s="121">
        <v>1</v>
      </c>
      <c r="CZ70" s="73">
        <v>1</v>
      </c>
    </row>
    <row r="71" spans="1:104" ht="12.75">
      <c r="A71" s="112">
        <v>35</v>
      </c>
      <c r="B71" s="113" t="s">
        <v>148</v>
      </c>
      <c r="C71" s="114" t="s">
        <v>149</v>
      </c>
      <c r="D71" s="115" t="s">
        <v>37</v>
      </c>
      <c r="E71" s="116">
        <v>1.5</v>
      </c>
      <c r="F71" s="117"/>
      <c r="G71" s="118">
        <f>E71*F71</f>
        <v>0</v>
      </c>
      <c r="H71" s="119">
        <v>0</v>
      </c>
      <c r="I71" s="120">
        <f>E71*H71</f>
        <v>0</v>
      </c>
      <c r="J71" s="119">
        <v>0</v>
      </c>
      <c r="K71" s="120">
        <f>E71*J71</f>
        <v>0</v>
      </c>
      <c r="O71" s="111"/>
      <c r="Z71" s="121"/>
      <c r="AA71" s="121">
        <v>1</v>
      </c>
      <c r="AB71" s="121">
        <v>1</v>
      </c>
      <c r="AC71" s="121">
        <v>1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CA71" s="121">
        <v>1</v>
      </c>
      <c r="CB71" s="121">
        <v>1</v>
      </c>
      <c r="CZ71" s="73">
        <v>1</v>
      </c>
    </row>
    <row r="72" spans="1:104" ht="12.75">
      <c r="A72" s="112">
        <v>36</v>
      </c>
      <c r="B72" s="113" t="s">
        <v>150</v>
      </c>
      <c r="C72" s="114" t="s">
        <v>151</v>
      </c>
      <c r="D72" s="115" t="s">
        <v>92</v>
      </c>
      <c r="E72" s="116">
        <v>251.5</v>
      </c>
      <c r="F72" s="117"/>
      <c r="G72" s="118">
        <f>E72*F72</f>
        <v>0</v>
      </c>
      <c r="H72" s="119">
        <v>0.136</v>
      </c>
      <c r="I72" s="120">
        <f>E72*H72</f>
        <v>34.204</v>
      </c>
      <c r="J72" s="119">
        <v>0</v>
      </c>
      <c r="K72" s="120">
        <f>E72*J72</f>
        <v>0</v>
      </c>
      <c r="O72" s="111"/>
      <c r="Z72" s="121"/>
      <c r="AA72" s="121">
        <v>1</v>
      </c>
      <c r="AB72" s="121">
        <v>1</v>
      </c>
      <c r="AC72" s="121">
        <v>1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CA72" s="121">
        <v>1</v>
      </c>
      <c r="CB72" s="121">
        <v>1</v>
      </c>
      <c r="CZ72" s="73">
        <v>1</v>
      </c>
    </row>
    <row r="73" spans="1:63" ht="12.75">
      <c r="A73" s="122"/>
      <c r="B73" s="123"/>
      <c r="C73" s="192" t="s">
        <v>152</v>
      </c>
      <c r="D73" s="193"/>
      <c r="E73" s="126">
        <v>251.5</v>
      </c>
      <c r="F73" s="127"/>
      <c r="G73" s="128"/>
      <c r="H73" s="129"/>
      <c r="I73" s="124"/>
      <c r="J73" s="130"/>
      <c r="K73" s="124"/>
      <c r="M73" s="131" t="s">
        <v>152</v>
      </c>
      <c r="O73" s="11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32" t="str">
        <f>C72</f>
        <v>Osazení stojat. obrub. bet. s opěrou,lože z B 12,5</v>
      </c>
      <c r="BE73" s="121"/>
      <c r="BF73" s="121"/>
      <c r="BG73" s="121"/>
      <c r="BH73" s="121"/>
      <c r="BI73" s="121"/>
      <c r="BJ73" s="121"/>
      <c r="BK73" s="121"/>
    </row>
    <row r="74" spans="1:104" ht="12.75">
      <c r="A74" s="112">
        <v>37</v>
      </c>
      <c r="B74" s="113" t="s">
        <v>153</v>
      </c>
      <c r="C74" s="114" t="s">
        <v>154</v>
      </c>
      <c r="D74" s="115" t="s">
        <v>37</v>
      </c>
      <c r="E74" s="116">
        <v>234.6</v>
      </c>
      <c r="F74" s="117"/>
      <c r="G74" s="118">
        <f>E74*F74</f>
        <v>0</v>
      </c>
      <c r="H74" s="119">
        <v>0.176</v>
      </c>
      <c r="I74" s="120">
        <f>E74*H74</f>
        <v>41.2896</v>
      </c>
      <c r="J74" s="119"/>
      <c r="K74" s="120">
        <f>E74*J74</f>
        <v>0</v>
      </c>
      <c r="O74" s="111"/>
      <c r="Z74" s="121"/>
      <c r="AA74" s="121">
        <v>12</v>
      </c>
      <c r="AB74" s="121">
        <v>0</v>
      </c>
      <c r="AC74" s="121">
        <v>6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CA74" s="121">
        <v>12</v>
      </c>
      <c r="CB74" s="121">
        <v>0</v>
      </c>
      <c r="CZ74" s="73">
        <v>1</v>
      </c>
    </row>
    <row r="75" spans="1:63" ht="12.75">
      <c r="A75" s="122"/>
      <c r="B75" s="123"/>
      <c r="C75" s="192" t="s">
        <v>155</v>
      </c>
      <c r="D75" s="193"/>
      <c r="E75" s="126">
        <v>234.6</v>
      </c>
      <c r="F75" s="127"/>
      <c r="G75" s="128"/>
      <c r="H75" s="129"/>
      <c r="I75" s="124"/>
      <c r="J75" s="130"/>
      <c r="K75" s="124"/>
      <c r="M75" s="131" t="s">
        <v>155</v>
      </c>
      <c r="O75" s="11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32" t="str">
        <f>C74</f>
        <v>Dlažba 20/20/8 - drenážní</v>
      </c>
      <c r="BE75" s="121"/>
      <c r="BF75" s="121"/>
      <c r="BG75" s="121"/>
      <c r="BH75" s="121"/>
      <c r="BI75" s="121"/>
      <c r="BJ75" s="121"/>
      <c r="BK75" s="121"/>
    </row>
    <row r="76" spans="1:104" ht="12.75">
      <c r="A76" s="112">
        <v>38</v>
      </c>
      <c r="B76" s="113" t="s">
        <v>156</v>
      </c>
      <c r="C76" s="114" t="s">
        <v>157</v>
      </c>
      <c r="D76" s="115" t="s">
        <v>113</v>
      </c>
      <c r="E76" s="116">
        <v>84.941</v>
      </c>
      <c r="F76" s="117"/>
      <c r="G76" s="118">
        <f>E76*F76</f>
        <v>0</v>
      </c>
      <c r="H76" s="119">
        <v>0.023</v>
      </c>
      <c r="I76" s="120">
        <f>E76*H76</f>
        <v>1.953643</v>
      </c>
      <c r="J76" s="119"/>
      <c r="K76" s="120">
        <f>E76*J76</f>
        <v>0</v>
      </c>
      <c r="O76" s="111"/>
      <c r="Z76" s="121"/>
      <c r="AA76" s="121">
        <v>12</v>
      </c>
      <c r="AB76" s="121">
        <v>0</v>
      </c>
      <c r="AC76" s="121">
        <v>3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CA76" s="121">
        <v>12</v>
      </c>
      <c r="CB76" s="121">
        <v>0</v>
      </c>
      <c r="CZ76" s="73">
        <v>1</v>
      </c>
    </row>
    <row r="77" spans="1:63" ht="12.75">
      <c r="A77" s="122"/>
      <c r="B77" s="123"/>
      <c r="C77" s="192" t="s">
        <v>158</v>
      </c>
      <c r="D77" s="193"/>
      <c r="E77" s="126">
        <v>84.941</v>
      </c>
      <c r="F77" s="127"/>
      <c r="G77" s="128"/>
      <c r="H77" s="129"/>
      <c r="I77" s="124"/>
      <c r="J77" s="130"/>
      <c r="K77" s="124"/>
      <c r="M77" s="131" t="s">
        <v>158</v>
      </c>
      <c r="O77" s="11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32" t="str">
        <f>C76</f>
        <v>Odrubník nájezdový ABO 100/15/15</v>
      </c>
      <c r="BE77" s="121"/>
      <c r="BF77" s="121"/>
      <c r="BG77" s="121"/>
      <c r="BH77" s="121"/>
      <c r="BI77" s="121"/>
      <c r="BJ77" s="121"/>
      <c r="BK77" s="121"/>
    </row>
    <row r="78" spans="1:104" ht="12.75">
      <c r="A78" s="112">
        <v>39</v>
      </c>
      <c r="B78" s="113" t="s">
        <v>159</v>
      </c>
      <c r="C78" s="114" t="s">
        <v>160</v>
      </c>
      <c r="D78" s="115" t="s">
        <v>113</v>
      </c>
      <c r="E78" s="116">
        <v>4.04</v>
      </c>
      <c r="F78" s="117"/>
      <c r="G78" s="118">
        <f>E78*F78</f>
        <v>0</v>
      </c>
      <c r="H78" s="119">
        <v>0.031</v>
      </c>
      <c r="I78" s="120">
        <f>E78*H78</f>
        <v>0.12524</v>
      </c>
      <c r="J78" s="119"/>
      <c r="K78" s="120">
        <f>E78*J78</f>
        <v>0</v>
      </c>
      <c r="O78" s="111"/>
      <c r="Z78" s="121"/>
      <c r="AA78" s="121">
        <v>12</v>
      </c>
      <c r="AB78" s="121">
        <v>0</v>
      </c>
      <c r="AC78" s="121">
        <v>4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CA78" s="121">
        <v>12</v>
      </c>
      <c r="CB78" s="121">
        <v>0</v>
      </c>
      <c r="CZ78" s="73">
        <v>1</v>
      </c>
    </row>
    <row r="79" spans="1:63" ht="12.75">
      <c r="A79" s="122"/>
      <c r="B79" s="123"/>
      <c r="C79" s="192" t="s">
        <v>161</v>
      </c>
      <c r="D79" s="193"/>
      <c r="E79" s="126">
        <v>4.04</v>
      </c>
      <c r="F79" s="127"/>
      <c r="G79" s="128"/>
      <c r="H79" s="129"/>
      <c r="I79" s="124"/>
      <c r="J79" s="130"/>
      <c r="K79" s="124"/>
      <c r="M79" s="131" t="s">
        <v>161</v>
      </c>
      <c r="O79" s="11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32" t="str">
        <f>C78</f>
        <v>Obrubník přechodový ABO 100/15/25 LV, PV</v>
      </c>
      <c r="BE79" s="121"/>
      <c r="BF79" s="121"/>
      <c r="BG79" s="121"/>
      <c r="BH79" s="121"/>
      <c r="BI79" s="121"/>
      <c r="BJ79" s="121"/>
      <c r="BK79" s="121"/>
    </row>
    <row r="80" spans="1:104" ht="12.75">
      <c r="A80" s="112">
        <v>40</v>
      </c>
      <c r="B80" s="113" t="s">
        <v>162</v>
      </c>
      <c r="C80" s="114" t="s">
        <v>163</v>
      </c>
      <c r="D80" s="115" t="s">
        <v>37</v>
      </c>
      <c r="E80" s="116">
        <v>368.55</v>
      </c>
      <c r="F80" s="117"/>
      <c r="G80" s="118">
        <f>E80*F80</f>
        <v>0</v>
      </c>
      <c r="H80" s="119">
        <v>0</v>
      </c>
      <c r="I80" s="120">
        <f>E80*H80</f>
        <v>0</v>
      </c>
      <c r="J80" s="119"/>
      <c r="K80" s="120">
        <f>E80*J80</f>
        <v>0</v>
      </c>
      <c r="O80" s="111"/>
      <c r="Z80" s="121"/>
      <c r="AA80" s="121">
        <v>12</v>
      </c>
      <c r="AB80" s="121">
        <v>0</v>
      </c>
      <c r="AC80" s="121">
        <v>7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CA80" s="121">
        <v>12</v>
      </c>
      <c r="CB80" s="121">
        <v>0</v>
      </c>
      <c r="CZ80" s="73">
        <v>1</v>
      </c>
    </row>
    <row r="81" spans="1:63" ht="12.75">
      <c r="A81" s="122"/>
      <c r="B81" s="123"/>
      <c r="C81" s="192" t="s">
        <v>164</v>
      </c>
      <c r="D81" s="193"/>
      <c r="E81" s="126">
        <v>368.55</v>
      </c>
      <c r="F81" s="127"/>
      <c r="G81" s="128"/>
      <c r="H81" s="129"/>
      <c r="I81" s="124"/>
      <c r="J81" s="130"/>
      <c r="K81" s="124"/>
      <c r="M81" s="131" t="s">
        <v>164</v>
      </c>
      <c r="O81" s="11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32" t="str">
        <f>C80</f>
        <v>Textílie jutařská  S300 g/m2, vč. pokládky</v>
      </c>
      <c r="BE81" s="121"/>
      <c r="BF81" s="121"/>
      <c r="BG81" s="121"/>
      <c r="BH81" s="121"/>
      <c r="BI81" s="121"/>
      <c r="BJ81" s="121"/>
      <c r="BK81" s="121"/>
    </row>
    <row r="82" spans="1:104" ht="22.5">
      <c r="A82" s="112">
        <v>41</v>
      </c>
      <c r="B82" s="113" t="s">
        <v>165</v>
      </c>
      <c r="C82" s="114" t="s">
        <v>166</v>
      </c>
      <c r="D82" s="115" t="s">
        <v>97</v>
      </c>
      <c r="E82" s="116">
        <v>11.04</v>
      </c>
      <c r="F82" s="117"/>
      <c r="G82" s="118">
        <f>E82*F82</f>
        <v>0</v>
      </c>
      <c r="H82" s="119">
        <v>1</v>
      </c>
      <c r="I82" s="120">
        <f>E82*H82</f>
        <v>11.04</v>
      </c>
      <c r="J82" s="119"/>
      <c r="K82" s="120">
        <f>E82*J82</f>
        <v>0</v>
      </c>
      <c r="O82" s="111"/>
      <c r="Z82" s="121"/>
      <c r="AA82" s="121">
        <v>3</v>
      </c>
      <c r="AB82" s="121">
        <v>1</v>
      </c>
      <c r="AC82" s="121">
        <v>583414034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CA82" s="121">
        <v>3</v>
      </c>
      <c r="CB82" s="121">
        <v>1</v>
      </c>
      <c r="CZ82" s="73">
        <v>1</v>
      </c>
    </row>
    <row r="83" spans="1:63" ht="12.75">
      <c r="A83" s="122"/>
      <c r="B83" s="123"/>
      <c r="C83" s="192" t="s">
        <v>167</v>
      </c>
      <c r="D83" s="193"/>
      <c r="E83" s="126">
        <v>11.04</v>
      </c>
      <c r="F83" s="127"/>
      <c r="G83" s="128"/>
      <c r="H83" s="129"/>
      <c r="I83" s="124"/>
      <c r="J83" s="130"/>
      <c r="K83" s="124"/>
      <c r="M83" s="131" t="s">
        <v>167</v>
      </c>
      <c r="O83" s="11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32" t="str">
        <f>C82</f>
        <v>Kamenivo drcené frakce  4/8  B záyp mezer drenážní dlažby</v>
      </c>
      <c r="BE83" s="121"/>
      <c r="BF83" s="121"/>
      <c r="BG83" s="121"/>
      <c r="BH83" s="121"/>
      <c r="BI83" s="121"/>
      <c r="BJ83" s="121"/>
      <c r="BK83" s="121"/>
    </row>
    <row r="84" spans="1:104" ht="12.75">
      <c r="A84" s="112">
        <v>42</v>
      </c>
      <c r="B84" s="113" t="s">
        <v>168</v>
      </c>
      <c r="C84" s="114" t="s">
        <v>169</v>
      </c>
      <c r="D84" s="115" t="s">
        <v>113</v>
      </c>
      <c r="E84" s="116">
        <v>114.534</v>
      </c>
      <c r="F84" s="117"/>
      <c r="G84" s="118">
        <f>E84*F84</f>
        <v>0</v>
      </c>
      <c r="H84" s="119">
        <v>0.06</v>
      </c>
      <c r="I84" s="120">
        <f>E84*H84</f>
        <v>6.87204</v>
      </c>
      <c r="J84" s="119"/>
      <c r="K84" s="120">
        <f>E84*J84</f>
        <v>0</v>
      </c>
      <c r="O84" s="111"/>
      <c r="Z84" s="121"/>
      <c r="AA84" s="121">
        <v>3</v>
      </c>
      <c r="AB84" s="121">
        <v>1</v>
      </c>
      <c r="AC84" s="121">
        <v>59217421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CA84" s="121">
        <v>3</v>
      </c>
      <c r="CB84" s="121">
        <v>1</v>
      </c>
      <c r="CZ84" s="73">
        <v>1</v>
      </c>
    </row>
    <row r="85" spans="1:63" ht="12.75">
      <c r="A85" s="122"/>
      <c r="B85" s="123"/>
      <c r="C85" s="192" t="s">
        <v>170</v>
      </c>
      <c r="D85" s="193"/>
      <c r="E85" s="126">
        <v>114.534</v>
      </c>
      <c r="F85" s="127"/>
      <c r="G85" s="128"/>
      <c r="H85" s="129"/>
      <c r="I85" s="124"/>
      <c r="J85" s="130"/>
      <c r="K85" s="124"/>
      <c r="M85" s="131" t="s">
        <v>170</v>
      </c>
      <c r="O85" s="11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32" t="str">
        <f>C84</f>
        <v>Obrubník chodníkový ABO 14-10 1000/100/250</v>
      </c>
      <c r="BE85" s="121"/>
      <c r="BF85" s="121"/>
      <c r="BG85" s="121"/>
      <c r="BH85" s="121"/>
      <c r="BI85" s="121"/>
      <c r="BJ85" s="121"/>
      <c r="BK85" s="121"/>
    </row>
    <row r="86" spans="1:104" ht="12.75">
      <c r="A86" s="112">
        <v>43</v>
      </c>
      <c r="B86" s="113" t="s">
        <v>171</v>
      </c>
      <c r="C86" s="114" t="s">
        <v>172</v>
      </c>
      <c r="D86" s="115" t="s">
        <v>113</v>
      </c>
      <c r="E86" s="116">
        <v>50.5</v>
      </c>
      <c r="F86" s="117"/>
      <c r="G86" s="118">
        <f>E86*F86</f>
        <v>0</v>
      </c>
      <c r="H86" s="119">
        <v>0.081</v>
      </c>
      <c r="I86" s="120">
        <f>E86*H86</f>
        <v>4.0905000000000005</v>
      </c>
      <c r="J86" s="119"/>
      <c r="K86" s="120">
        <f>E86*J86</f>
        <v>0</v>
      </c>
      <c r="O86" s="111"/>
      <c r="Z86" s="121"/>
      <c r="AA86" s="121">
        <v>3</v>
      </c>
      <c r="AB86" s="121">
        <v>1</v>
      </c>
      <c r="AC86" s="121">
        <v>59217450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CA86" s="121">
        <v>3</v>
      </c>
      <c r="CB86" s="121">
        <v>1</v>
      </c>
      <c r="CZ86" s="73">
        <v>1</v>
      </c>
    </row>
    <row r="87" spans="1:63" ht="12.75" customHeight="1">
      <c r="A87" s="122"/>
      <c r="B87" s="123"/>
      <c r="C87" s="192" t="s">
        <v>173</v>
      </c>
      <c r="D87" s="193"/>
      <c r="E87" s="126">
        <v>50.5</v>
      </c>
      <c r="F87" s="127"/>
      <c r="G87" s="128"/>
      <c r="H87" s="129"/>
      <c r="I87" s="124"/>
      <c r="J87" s="130"/>
      <c r="K87" s="124"/>
      <c r="M87" s="131" t="s">
        <v>173</v>
      </c>
      <c r="O87" s="11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32" t="e">
        <f>#REF!</f>
        <v>#REF!</v>
      </c>
      <c r="BE87" s="121"/>
      <c r="BF87" s="121"/>
      <c r="BG87" s="121"/>
      <c r="BH87" s="121"/>
      <c r="BI87" s="121"/>
      <c r="BJ87" s="121"/>
      <c r="BK87" s="121"/>
    </row>
    <row r="88" spans="1:104" ht="12.75" customHeight="1">
      <c r="A88" s="112">
        <v>44</v>
      </c>
      <c r="B88" s="113" t="s">
        <v>174</v>
      </c>
      <c r="C88" s="114" t="s">
        <v>175</v>
      </c>
      <c r="D88" s="115" t="s">
        <v>37</v>
      </c>
      <c r="E88" s="116">
        <v>73.95</v>
      </c>
      <c r="F88" s="117"/>
      <c r="G88" s="118">
        <f>E88*F88</f>
        <v>0</v>
      </c>
      <c r="H88" s="119">
        <v>0.131</v>
      </c>
      <c r="I88" s="120">
        <f>E88*H88</f>
        <v>9.68745</v>
      </c>
      <c r="J88" s="119"/>
      <c r="K88" s="120">
        <f>E88*J88</f>
        <v>0</v>
      </c>
      <c r="O88" s="111"/>
      <c r="Z88" s="121"/>
      <c r="AA88" s="121">
        <v>3</v>
      </c>
      <c r="AB88" s="121">
        <v>1</v>
      </c>
      <c r="AC88" s="121">
        <v>5924511900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CA88" s="121">
        <v>3</v>
      </c>
      <c r="CB88" s="121">
        <v>1</v>
      </c>
      <c r="CZ88" s="73">
        <v>1</v>
      </c>
    </row>
    <row r="89" spans="1:63" ht="12.75" customHeight="1">
      <c r="A89" s="122"/>
      <c r="B89" s="123"/>
      <c r="C89" s="192" t="s">
        <v>176</v>
      </c>
      <c r="D89" s="193"/>
      <c r="E89" s="126">
        <v>73.95</v>
      </c>
      <c r="F89" s="127"/>
      <c r="G89" s="128"/>
      <c r="H89" s="129"/>
      <c r="I89" s="124"/>
      <c r="J89" s="130"/>
      <c r="K89" s="124"/>
      <c r="M89" s="131" t="s">
        <v>176</v>
      </c>
      <c r="O89" s="11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32" t="str">
        <f>C88</f>
        <v>Dlažba  20x20x6 cm přírodní</v>
      </c>
      <c r="BE89" s="121"/>
      <c r="BF89" s="121"/>
      <c r="BG89" s="121"/>
      <c r="BH89" s="121"/>
      <c r="BI89" s="121"/>
      <c r="BJ89" s="121"/>
      <c r="BK89" s="121"/>
    </row>
    <row r="90" spans="1:104" ht="12.75" customHeight="1">
      <c r="A90" s="112">
        <v>45</v>
      </c>
      <c r="B90" s="113" t="s">
        <v>177</v>
      </c>
      <c r="C90" s="114" t="s">
        <v>178</v>
      </c>
      <c r="D90" s="115" t="s">
        <v>37</v>
      </c>
      <c r="E90" s="116">
        <v>0.51</v>
      </c>
      <c r="F90" s="117"/>
      <c r="G90" s="118">
        <f>E90*F90</f>
        <v>0</v>
      </c>
      <c r="H90" s="119">
        <v>0.131</v>
      </c>
      <c r="I90" s="120">
        <f>E90*H90</f>
        <v>0.06681000000000001</v>
      </c>
      <c r="J90" s="119"/>
      <c r="K90" s="120">
        <f>E90*J90</f>
        <v>0</v>
      </c>
      <c r="O90" s="111"/>
      <c r="Z90" s="121"/>
      <c r="AA90" s="121">
        <v>3</v>
      </c>
      <c r="AB90" s="121">
        <v>1</v>
      </c>
      <c r="AC90" s="121">
        <v>59245267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CA90" s="121">
        <v>3</v>
      </c>
      <c r="CB90" s="121">
        <v>1</v>
      </c>
      <c r="CZ90" s="73">
        <v>1</v>
      </c>
    </row>
    <row r="91" spans="1:63" ht="12.75" customHeight="1">
      <c r="A91" s="122"/>
      <c r="B91" s="123"/>
      <c r="C91" s="192" t="s">
        <v>179</v>
      </c>
      <c r="D91" s="193"/>
      <c r="E91" s="126">
        <v>0.51</v>
      </c>
      <c r="F91" s="127"/>
      <c r="G91" s="128"/>
      <c r="H91" s="129"/>
      <c r="I91" s="124"/>
      <c r="J91" s="130"/>
      <c r="K91" s="124"/>
      <c r="M91" s="131" t="s">
        <v>179</v>
      </c>
      <c r="O91" s="11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32" t="str">
        <f>C90</f>
        <v>Dlažba  červená pro nevidomé 20x10x6</v>
      </c>
      <c r="BE91" s="121"/>
      <c r="BF91" s="121"/>
      <c r="BG91" s="121"/>
      <c r="BH91" s="121"/>
      <c r="BI91" s="121"/>
      <c r="BJ91" s="121"/>
      <c r="BK91" s="121"/>
    </row>
    <row r="92" spans="1:104" ht="12.75" customHeight="1">
      <c r="A92" s="112">
        <v>46</v>
      </c>
      <c r="B92" s="113" t="s">
        <v>180</v>
      </c>
      <c r="C92" s="114" t="s">
        <v>181</v>
      </c>
      <c r="D92" s="115" t="s">
        <v>113</v>
      </c>
      <c r="E92" s="116">
        <v>240.72</v>
      </c>
      <c r="F92" s="117"/>
      <c r="G92" s="118">
        <f>E92*F92</f>
        <v>0</v>
      </c>
      <c r="H92" s="119">
        <v>0.028</v>
      </c>
      <c r="I92" s="120">
        <f>E92*H92</f>
        <v>6.74016</v>
      </c>
      <c r="J92" s="119"/>
      <c r="K92" s="120">
        <f>E92*J92</f>
        <v>0</v>
      </c>
      <c r="O92" s="111"/>
      <c r="Z92" s="121"/>
      <c r="AA92" s="121">
        <v>3</v>
      </c>
      <c r="AB92" s="121">
        <v>1</v>
      </c>
      <c r="AC92" s="121">
        <v>59248122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CA92" s="121">
        <v>3</v>
      </c>
      <c r="CB92" s="121">
        <v>1</v>
      </c>
      <c r="CZ92" s="73">
        <v>1</v>
      </c>
    </row>
    <row r="93" spans="1:63" ht="12.75" customHeight="1">
      <c r="A93" s="122"/>
      <c r="B93" s="123"/>
      <c r="C93" s="192" t="s">
        <v>182</v>
      </c>
      <c r="D93" s="193"/>
      <c r="E93" s="126">
        <v>240.72</v>
      </c>
      <c r="F93" s="127"/>
      <c r="G93" s="128"/>
      <c r="H93" s="129"/>
      <c r="I93" s="124"/>
      <c r="J93" s="130"/>
      <c r="K93" s="124"/>
      <c r="M93" s="131" t="s">
        <v>182</v>
      </c>
      <c r="O93" s="11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32" t="str">
        <f>C92</f>
        <v>Dlažba vegetační  60/40/8 II nat</v>
      </c>
      <c r="BE93" s="121"/>
      <c r="BF93" s="121"/>
      <c r="BG93" s="121"/>
      <c r="BH93" s="121"/>
      <c r="BI93" s="121"/>
      <c r="BJ93" s="121"/>
      <c r="BK93" s="121"/>
    </row>
    <row r="94" spans="1:104" ht="12.75" customHeight="1">
      <c r="A94" s="112">
        <v>47</v>
      </c>
      <c r="B94" s="113" t="s">
        <v>183</v>
      </c>
      <c r="C94" s="114" t="s">
        <v>184</v>
      </c>
      <c r="D94" s="115" t="s">
        <v>97</v>
      </c>
      <c r="E94" s="116">
        <v>378.685913</v>
      </c>
      <c r="F94" s="117"/>
      <c r="G94" s="118">
        <f>E94*F94</f>
        <v>0</v>
      </c>
      <c r="H94" s="119">
        <v>0</v>
      </c>
      <c r="I94" s="120">
        <f>E94*H94</f>
        <v>0</v>
      </c>
      <c r="J94" s="119"/>
      <c r="K94" s="120">
        <f>E94*J94</f>
        <v>0</v>
      </c>
      <c r="O94" s="111"/>
      <c r="Z94" s="121"/>
      <c r="AA94" s="121">
        <v>7</v>
      </c>
      <c r="AB94" s="121">
        <v>1</v>
      </c>
      <c r="AC94" s="121">
        <v>2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CA94" s="121">
        <v>7</v>
      </c>
      <c r="CB94" s="121">
        <v>1</v>
      </c>
      <c r="CZ94" s="73">
        <v>1</v>
      </c>
    </row>
    <row r="95" spans="1:63" ht="12.75" customHeight="1">
      <c r="A95" s="133" t="s">
        <v>38</v>
      </c>
      <c r="B95" s="134" t="s">
        <v>116</v>
      </c>
      <c r="C95" s="135" t="s">
        <v>117</v>
      </c>
      <c r="D95" s="136"/>
      <c r="E95" s="137"/>
      <c r="F95" s="137"/>
      <c r="G95" s="138">
        <f>SUM(G49:G94)</f>
        <v>0</v>
      </c>
      <c r="H95" s="139"/>
      <c r="I95" s="140">
        <f>SUM(I49:I94)</f>
        <v>378.6859130000001</v>
      </c>
      <c r="J95" s="141"/>
      <c r="K95" s="140">
        <f>SUM(K49:K94)</f>
        <v>0</v>
      </c>
      <c r="O95" s="111"/>
      <c r="X95" s="142">
        <f>K95</f>
        <v>0</v>
      </c>
      <c r="Y95" s="142">
        <f>I95</f>
        <v>378.6859130000001</v>
      </c>
      <c r="Z95" s="143">
        <f>G95</f>
        <v>0</v>
      </c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44"/>
      <c r="BB95" s="144"/>
      <c r="BC95" s="144"/>
      <c r="BD95" s="144"/>
      <c r="BE95" s="144"/>
      <c r="BF95" s="144"/>
      <c r="BG95" s="121"/>
      <c r="BH95" s="121"/>
      <c r="BI95" s="121"/>
      <c r="BJ95" s="121"/>
      <c r="BK95" s="121"/>
    </row>
    <row r="96" spans="1:15" ht="14.25" customHeight="1">
      <c r="A96" s="101" t="s">
        <v>34</v>
      </c>
      <c r="B96" s="102" t="s">
        <v>185</v>
      </c>
      <c r="C96" s="103" t="s">
        <v>186</v>
      </c>
      <c r="D96" s="104"/>
      <c r="E96" s="105"/>
      <c r="F96" s="105"/>
      <c r="G96" s="106"/>
      <c r="H96" s="107"/>
      <c r="I96" s="108"/>
      <c r="J96" s="109"/>
      <c r="K96" s="110"/>
      <c r="O96" s="111"/>
    </row>
    <row r="97" spans="1:104" ht="12.75">
      <c r="A97" s="112">
        <v>48</v>
      </c>
      <c r="B97" s="113" t="s">
        <v>187</v>
      </c>
      <c r="C97" s="114" t="s">
        <v>188</v>
      </c>
      <c r="D97" s="115" t="s">
        <v>113</v>
      </c>
      <c r="E97" s="116">
        <v>2</v>
      </c>
      <c r="F97" s="117"/>
      <c r="G97" s="118">
        <f>E97*F97</f>
        <v>0</v>
      </c>
      <c r="H97" s="119">
        <v>0.43382</v>
      </c>
      <c r="I97" s="120">
        <f>E97*H97</f>
        <v>0.86764</v>
      </c>
      <c r="J97" s="119">
        <v>0</v>
      </c>
      <c r="K97" s="120">
        <f>E97*J97</f>
        <v>0</v>
      </c>
      <c r="O97" s="111"/>
      <c r="Z97" s="121"/>
      <c r="AA97" s="121">
        <v>1</v>
      </c>
      <c r="AB97" s="121">
        <v>1</v>
      </c>
      <c r="AC97" s="121">
        <v>1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CA97" s="121">
        <v>1</v>
      </c>
      <c r="CB97" s="121">
        <v>1</v>
      </c>
      <c r="CZ97" s="73">
        <v>1</v>
      </c>
    </row>
    <row r="98" spans="1:104" ht="12.75">
      <c r="A98" s="112">
        <v>49</v>
      </c>
      <c r="B98" s="113" t="s">
        <v>189</v>
      </c>
      <c r="C98" s="114" t="s">
        <v>190</v>
      </c>
      <c r="D98" s="115" t="s">
        <v>113</v>
      </c>
      <c r="E98" s="116">
        <v>2</v>
      </c>
      <c r="F98" s="117"/>
      <c r="G98" s="118">
        <f>E98*F98</f>
        <v>0</v>
      </c>
      <c r="H98" s="119">
        <v>0.431</v>
      </c>
      <c r="I98" s="120">
        <f>E98*H98</f>
        <v>0.862</v>
      </c>
      <c r="J98" s="119">
        <v>0</v>
      </c>
      <c r="K98" s="120">
        <f>E98*J98</f>
        <v>0</v>
      </c>
      <c r="O98" s="111"/>
      <c r="Z98" s="121"/>
      <c r="AA98" s="121">
        <v>1</v>
      </c>
      <c r="AB98" s="121">
        <v>1</v>
      </c>
      <c r="AC98" s="121">
        <v>1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CA98" s="121">
        <v>1</v>
      </c>
      <c r="CB98" s="121">
        <v>1</v>
      </c>
      <c r="CZ98" s="73">
        <v>1</v>
      </c>
    </row>
    <row r="99" spans="1:104" ht="22.5">
      <c r="A99" s="112">
        <v>50</v>
      </c>
      <c r="B99" s="113" t="s">
        <v>191</v>
      </c>
      <c r="C99" s="114" t="s">
        <v>192</v>
      </c>
      <c r="D99" s="115" t="s">
        <v>113</v>
      </c>
      <c r="E99" s="116">
        <v>85</v>
      </c>
      <c r="F99" s="117"/>
      <c r="G99" s="118">
        <f>E99*F99</f>
        <v>0</v>
      </c>
      <c r="H99" s="119">
        <v>0.045</v>
      </c>
      <c r="I99" s="120">
        <f>E99*H99</f>
        <v>3.8249999999999997</v>
      </c>
      <c r="J99" s="119"/>
      <c r="K99" s="120">
        <f>E99*J99</f>
        <v>0</v>
      </c>
      <c r="O99" s="111"/>
      <c r="Z99" s="121"/>
      <c r="AA99" s="121">
        <v>3</v>
      </c>
      <c r="AB99" s="121">
        <v>1</v>
      </c>
      <c r="AC99" s="121">
        <v>59213110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CA99" s="121">
        <v>3</v>
      </c>
      <c r="CB99" s="121">
        <v>1</v>
      </c>
      <c r="CZ99" s="73">
        <v>1</v>
      </c>
    </row>
    <row r="100" spans="1:104" ht="12.75">
      <c r="A100" s="112">
        <v>51</v>
      </c>
      <c r="B100" s="113" t="s">
        <v>193</v>
      </c>
      <c r="C100" s="114" t="s">
        <v>194</v>
      </c>
      <c r="D100" s="115" t="s">
        <v>113</v>
      </c>
      <c r="E100" s="116">
        <v>170</v>
      </c>
      <c r="F100" s="117"/>
      <c r="G100" s="118">
        <f>E100*F100</f>
        <v>0</v>
      </c>
      <c r="H100" s="119">
        <v>0.007</v>
      </c>
      <c r="I100" s="120">
        <f>E100*H100</f>
        <v>1.19</v>
      </c>
      <c r="J100" s="119"/>
      <c r="K100" s="120">
        <f>E100*J100</f>
        <v>0</v>
      </c>
      <c r="O100" s="111"/>
      <c r="Z100" s="121"/>
      <c r="AA100" s="121">
        <v>3</v>
      </c>
      <c r="AB100" s="121">
        <v>1</v>
      </c>
      <c r="AC100" s="121">
        <v>59213235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CA100" s="121">
        <v>3</v>
      </c>
      <c r="CB100" s="121">
        <v>1</v>
      </c>
      <c r="CZ100" s="73">
        <v>1</v>
      </c>
    </row>
    <row r="101" spans="1:63" ht="12.75">
      <c r="A101" s="122"/>
      <c r="B101" s="123"/>
      <c r="C101" s="192" t="s">
        <v>195</v>
      </c>
      <c r="D101" s="193"/>
      <c r="E101" s="126">
        <v>170</v>
      </c>
      <c r="F101" s="127"/>
      <c r="G101" s="128"/>
      <c r="H101" s="129"/>
      <c r="I101" s="124"/>
      <c r="J101" s="130"/>
      <c r="K101" s="124"/>
      <c r="M101" s="131" t="s">
        <v>195</v>
      </c>
      <c r="O101" s="11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32" t="e">
        <f>#REF!</f>
        <v>#REF!</v>
      </c>
      <c r="BE101" s="121"/>
      <c r="BF101" s="121"/>
      <c r="BG101" s="121"/>
      <c r="BH101" s="121"/>
      <c r="BI101" s="121"/>
      <c r="BJ101" s="121"/>
      <c r="BK101" s="121"/>
    </row>
    <row r="102" spans="1:104" ht="12.75">
      <c r="A102" s="112">
        <v>52</v>
      </c>
      <c r="B102" s="113" t="s">
        <v>196</v>
      </c>
      <c r="C102" s="114" t="s">
        <v>197</v>
      </c>
      <c r="D102" s="115" t="s">
        <v>97</v>
      </c>
      <c r="E102" s="116">
        <v>6.74464</v>
      </c>
      <c r="F102" s="117"/>
      <c r="G102" s="118">
        <f>E102*F102</f>
        <v>0</v>
      </c>
      <c r="H102" s="119">
        <v>0</v>
      </c>
      <c r="I102" s="120">
        <f>E102*H102</f>
        <v>0</v>
      </c>
      <c r="J102" s="119"/>
      <c r="K102" s="120">
        <f>E102*J102</f>
        <v>0</v>
      </c>
      <c r="O102" s="111"/>
      <c r="Z102" s="121"/>
      <c r="AA102" s="121">
        <v>7</v>
      </c>
      <c r="AB102" s="121">
        <v>1</v>
      </c>
      <c r="AC102" s="121">
        <v>2</v>
      </c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CA102" s="121">
        <v>7</v>
      </c>
      <c r="CB102" s="121">
        <v>1</v>
      </c>
      <c r="CZ102" s="73">
        <v>1</v>
      </c>
    </row>
    <row r="103" spans="1:63" ht="12.75">
      <c r="A103" s="133" t="s">
        <v>38</v>
      </c>
      <c r="B103" s="134" t="s">
        <v>185</v>
      </c>
      <c r="C103" s="135" t="s">
        <v>186</v>
      </c>
      <c r="D103" s="136"/>
      <c r="E103" s="137"/>
      <c r="F103" s="137"/>
      <c r="G103" s="138">
        <f>SUM(G96:G102)</f>
        <v>0</v>
      </c>
      <c r="H103" s="139"/>
      <c r="I103" s="140">
        <f>SUM(I96:I102)</f>
        <v>6.744639999999999</v>
      </c>
      <c r="J103" s="141"/>
      <c r="K103" s="140">
        <f>SUM(K96:K102)</f>
        <v>0</v>
      </c>
      <c r="O103" s="111"/>
      <c r="X103" s="142">
        <f>K103</f>
        <v>0</v>
      </c>
      <c r="Y103" s="142">
        <f>I103</f>
        <v>6.744639999999999</v>
      </c>
      <c r="Z103" s="143">
        <f>G103</f>
        <v>0</v>
      </c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44"/>
      <c r="BB103" s="144"/>
      <c r="BC103" s="144"/>
      <c r="BD103" s="144"/>
      <c r="BE103" s="144"/>
      <c r="BF103" s="144"/>
      <c r="BG103" s="121"/>
      <c r="BH103" s="121"/>
      <c r="BI103" s="121"/>
      <c r="BJ103" s="121"/>
      <c r="BK103" s="121"/>
    </row>
    <row r="104" spans="1:15" ht="14.25" customHeight="1">
      <c r="A104" s="101" t="s">
        <v>34</v>
      </c>
      <c r="B104" s="102" t="s">
        <v>198</v>
      </c>
      <c r="C104" s="103" t="s">
        <v>199</v>
      </c>
      <c r="D104" s="104"/>
      <c r="E104" s="105"/>
      <c r="F104" s="105"/>
      <c r="G104" s="106"/>
      <c r="H104" s="107"/>
      <c r="I104" s="108"/>
      <c r="J104" s="109"/>
      <c r="K104" s="110"/>
      <c r="O104" s="111"/>
    </row>
    <row r="105" spans="1:104" ht="12.75">
      <c r="A105" s="112">
        <v>53</v>
      </c>
      <c r="B105" s="113" t="s">
        <v>200</v>
      </c>
      <c r="C105" s="114" t="s">
        <v>201</v>
      </c>
      <c r="D105" s="115" t="s">
        <v>53</v>
      </c>
      <c r="E105" s="116">
        <v>0.25</v>
      </c>
      <c r="F105" s="117"/>
      <c r="G105" s="118">
        <f aca="true" t="shared" si="0" ref="G105:G110">E105*F105</f>
        <v>0</v>
      </c>
      <c r="H105" s="119">
        <v>0</v>
      </c>
      <c r="I105" s="120">
        <f aca="true" t="shared" si="1" ref="I105:I110">E105*H105</f>
        <v>0</v>
      </c>
      <c r="J105" s="119">
        <v>0</v>
      </c>
      <c r="K105" s="120">
        <f aca="true" t="shared" si="2" ref="K105:K110">E105*J105</f>
        <v>0</v>
      </c>
      <c r="O105" s="111"/>
      <c r="Z105" s="121"/>
      <c r="AA105" s="121">
        <v>1</v>
      </c>
      <c r="AB105" s="121">
        <v>1</v>
      </c>
      <c r="AC105" s="121">
        <v>1</v>
      </c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CA105" s="121">
        <v>1</v>
      </c>
      <c r="CB105" s="121">
        <v>1</v>
      </c>
      <c r="CZ105" s="73">
        <v>1</v>
      </c>
    </row>
    <row r="106" spans="1:104" ht="12.75">
      <c r="A106" s="112">
        <v>54</v>
      </c>
      <c r="B106" s="113" t="s">
        <v>202</v>
      </c>
      <c r="C106" s="114" t="s">
        <v>203</v>
      </c>
      <c r="D106" s="115" t="s">
        <v>113</v>
      </c>
      <c r="E106" s="116">
        <v>1</v>
      </c>
      <c r="F106" s="117"/>
      <c r="G106" s="118">
        <f t="shared" si="0"/>
        <v>0</v>
      </c>
      <c r="H106" s="119">
        <v>0</v>
      </c>
      <c r="I106" s="120">
        <f t="shared" si="1"/>
        <v>0</v>
      </c>
      <c r="J106" s="119">
        <v>0</v>
      </c>
      <c r="K106" s="120">
        <f t="shared" si="2"/>
        <v>0</v>
      </c>
      <c r="O106" s="111"/>
      <c r="Z106" s="121"/>
      <c r="AA106" s="121">
        <v>1</v>
      </c>
      <c r="AB106" s="121">
        <v>1</v>
      </c>
      <c r="AC106" s="121">
        <v>1</v>
      </c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CA106" s="121">
        <v>1</v>
      </c>
      <c r="CB106" s="121">
        <v>1</v>
      </c>
      <c r="CZ106" s="73">
        <v>1</v>
      </c>
    </row>
    <row r="107" spans="1:104" ht="12.75">
      <c r="A107" s="112">
        <v>55</v>
      </c>
      <c r="B107" s="113" t="s">
        <v>204</v>
      </c>
      <c r="C107" s="114" t="s">
        <v>205</v>
      </c>
      <c r="D107" s="115" t="s">
        <v>113</v>
      </c>
      <c r="E107" s="116">
        <v>1</v>
      </c>
      <c r="F107" s="117"/>
      <c r="G107" s="118">
        <f t="shared" si="0"/>
        <v>0</v>
      </c>
      <c r="H107" s="119">
        <v>5E-05</v>
      </c>
      <c r="I107" s="120">
        <f t="shared" si="1"/>
        <v>5E-05</v>
      </c>
      <c r="J107" s="119">
        <v>0</v>
      </c>
      <c r="K107" s="120">
        <f t="shared" si="2"/>
        <v>0</v>
      </c>
      <c r="O107" s="111"/>
      <c r="Z107" s="121"/>
      <c r="AA107" s="121">
        <v>1</v>
      </c>
      <c r="AB107" s="121">
        <v>1</v>
      </c>
      <c r="AC107" s="121">
        <v>1</v>
      </c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CA107" s="121">
        <v>1</v>
      </c>
      <c r="CB107" s="121">
        <v>1</v>
      </c>
      <c r="CZ107" s="73">
        <v>1</v>
      </c>
    </row>
    <row r="108" spans="1:104" ht="12.75">
      <c r="A108" s="112">
        <v>56</v>
      </c>
      <c r="B108" s="113" t="s">
        <v>206</v>
      </c>
      <c r="C108" s="114" t="s">
        <v>207</v>
      </c>
      <c r="D108" s="115" t="s">
        <v>37</v>
      </c>
      <c r="E108" s="116">
        <v>2</v>
      </c>
      <c r="F108" s="117"/>
      <c r="G108" s="118">
        <f t="shared" si="0"/>
        <v>0</v>
      </c>
      <c r="H108" s="119">
        <v>0</v>
      </c>
      <c r="I108" s="120">
        <f t="shared" si="1"/>
        <v>0</v>
      </c>
      <c r="J108" s="119">
        <v>-0.225</v>
      </c>
      <c r="K108" s="120">
        <f t="shared" si="2"/>
        <v>-0.45</v>
      </c>
      <c r="O108" s="111"/>
      <c r="Z108" s="121"/>
      <c r="AA108" s="121">
        <v>1</v>
      </c>
      <c r="AB108" s="121">
        <v>1</v>
      </c>
      <c r="AC108" s="121">
        <v>1</v>
      </c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CA108" s="121">
        <v>1</v>
      </c>
      <c r="CB108" s="121">
        <v>1</v>
      </c>
      <c r="CZ108" s="73">
        <v>1</v>
      </c>
    </row>
    <row r="109" spans="1:104" ht="12.75">
      <c r="A109" s="112">
        <v>57</v>
      </c>
      <c r="B109" s="113" t="s">
        <v>208</v>
      </c>
      <c r="C109" s="114" t="s">
        <v>209</v>
      </c>
      <c r="D109" s="115" t="s">
        <v>37</v>
      </c>
      <c r="E109" s="116">
        <v>2</v>
      </c>
      <c r="F109" s="117"/>
      <c r="G109" s="118">
        <f t="shared" si="0"/>
        <v>0</v>
      </c>
      <c r="H109" s="119">
        <v>0</v>
      </c>
      <c r="I109" s="120">
        <f t="shared" si="1"/>
        <v>0</v>
      </c>
      <c r="J109" s="119">
        <v>-0.235</v>
      </c>
      <c r="K109" s="120">
        <f t="shared" si="2"/>
        <v>-0.47</v>
      </c>
      <c r="O109" s="111"/>
      <c r="Z109" s="121"/>
      <c r="AA109" s="121">
        <v>1</v>
      </c>
      <c r="AB109" s="121">
        <v>1</v>
      </c>
      <c r="AC109" s="121">
        <v>1</v>
      </c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CA109" s="121">
        <v>1</v>
      </c>
      <c r="CB109" s="121">
        <v>1</v>
      </c>
      <c r="CZ109" s="73">
        <v>1</v>
      </c>
    </row>
    <row r="110" spans="1:104" ht="12.75">
      <c r="A110" s="112">
        <v>58</v>
      </c>
      <c r="B110" s="113" t="s">
        <v>210</v>
      </c>
      <c r="C110" s="114" t="s">
        <v>211</v>
      </c>
      <c r="D110" s="115" t="s">
        <v>37</v>
      </c>
      <c r="E110" s="116">
        <v>41.05</v>
      </c>
      <c r="F110" s="117"/>
      <c r="G110" s="118">
        <f t="shared" si="0"/>
        <v>0</v>
      </c>
      <c r="H110" s="119">
        <v>0</v>
      </c>
      <c r="I110" s="120">
        <f t="shared" si="1"/>
        <v>0</v>
      </c>
      <c r="J110" s="119">
        <v>-0.11</v>
      </c>
      <c r="K110" s="120">
        <f t="shared" si="2"/>
        <v>-4.515499999999999</v>
      </c>
      <c r="O110" s="111"/>
      <c r="Z110" s="121"/>
      <c r="AA110" s="121">
        <v>1</v>
      </c>
      <c r="AB110" s="121">
        <v>1</v>
      </c>
      <c r="AC110" s="121">
        <v>1</v>
      </c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CA110" s="121">
        <v>1</v>
      </c>
      <c r="CB110" s="121">
        <v>1</v>
      </c>
      <c r="CZ110" s="73">
        <v>1</v>
      </c>
    </row>
    <row r="111" spans="1:63" ht="12.75">
      <c r="A111" s="122"/>
      <c r="B111" s="123"/>
      <c r="C111" s="192" t="s">
        <v>105</v>
      </c>
      <c r="D111" s="193"/>
      <c r="E111" s="126">
        <v>41.05</v>
      </c>
      <c r="F111" s="127"/>
      <c r="G111" s="128"/>
      <c r="H111" s="129"/>
      <c r="I111" s="124"/>
      <c r="J111" s="130"/>
      <c r="K111" s="124"/>
      <c r="M111" s="131" t="s">
        <v>105</v>
      </c>
      <c r="O111" s="11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32" t="str">
        <f>C110</f>
        <v>Fréz.živič.krytu pl.do 500 m2,pruh do 75 cm,tl.5cm</v>
      </c>
      <c r="BE111" s="121"/>
      <c r="BF111" s="121"/>
      <c r="BG111" s="121"/>
      <c r="BH111" s="121"/>
      <c r="BI111" s="121"/>
      <c r="BJ111" s="121"/>
      <c r="BK111" s="121"/>
    </row>
    <row r="112" spans="1:104" ht="12.75">
      <c r="A112" s="112">
        <v>59</v>
      </c>
      <c r="B112" s="113" t="s">
        <v>212</v>
      </c>
      <c r="C112" s="114" t="s">
        <v>213</v>
      </c>
      <c r="D112" s="115" t="s">
        <v>92</v>
      </c>
      <c r="E112" s="116">
        <v>84.1</v>
      </c>
      <c r="F112" s="117"/>
      <c r="G112" s="118">
        <f>E112*F112</f>
        <v>0</v>
      </c>
      <c r="H112" s="119">
        <v>0</v>
      </c>
      <c r="I112" s="120">
        <f>E112*H112</f>
        <v>0</v>
      </c>
      <c r="J112" s="119">
        <v>-0.145</v>
      </c>
      <c r="K112" s="120">
        <f>E112*J112</f>
        <v>-12.194499999999998</v>
      </c>
      <c r="O112" s="111"/>
      <c r="Z112" s="121"/>
      <c r="AA112" s="121">
        <v>1</v>
      </c>
      <c r="AB112" s="121">
        <v>1</v>
      </c>
      <c r="AC112" s="121">
        <v>1</v>
      </c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CA112" s="121">
        <v>1</v>
      </c>
      <c r="CB112" s="121">
        <v>1</v>
      </c>
      <c r="CZ112" s="73">
        <v>1</v>
      </c>
    </row>
    <row r="113" spans="1:104" ht="12.75">
      <c r="A113" s="112">
        <v>60</v>
      </c>
      <c r="B113" s="113" t="s">
        <v>214</v>
      </c>
      <c r="C113" s="114" t="s">
        <v>215</v>
      </c>
      <c r="D113" s="115" t="s">
        <v>92</v>
      </c>
      <c r="E113" s="116">
        <v>2.7</v>
      </c>
      <c r="F113" s="117"/>
      <c r="G113" s="118">
        <f>E113*F113</f>
        <v>0</v>
      </c>
      <c r="H113" s="119">
        <v>0</v>
      </c>
      <c r="I113" s="120">
        <f>E113*H113</f>
        <v>0</v>
      </c>
      <c r="J113" s="119">
        <v>-0.04</v>
      </c>
      <c r="K113" s="120">
        <f>E113*J113</f>
        <v>-0.10800000000000001</v>
      </c>
      <c r="O113" s="111"/>
      <c r="Z113" s="121"/>
      <c r="AA113" s="121">
        <v>1</v>
      </c>
      <c r="AB113" s="121">
        <v>1</v>
      </c>
      <c r="AC113" s="121">
        <v>1</v>
      </c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CA113" s="121">
        <v>1</v>
      </c>
      <c r="CB113" s="121">
        <v>1</v>
      </c>
      <c r="CZ113" s="73">
        <v>1</v>
      </c>
    </row>
    <row r="114" spans="1:63" ht="12.75">
      <c r="A114" s="122"/>
      <c r="B114" s="123"/>
      <c r="C114" s="192" t="s">
        <v>216</v>
      </c>
      <c r="D114" s="193"/>
      <c r="E114" s="126">
        <v>2.7</v>
      </c>
      <c r="F114" s="127"/>
      <c r="G114" s="128"/>
      <c r="H114" s="129"/>
      <c r="I114" s="124"/>
      <c r="J114" s="130"/>
      <c r="K114" s="124"/>
      <c r="M114" s="131" t="s">
        <v>216</v>
      </c>
      <c r="O114" s="11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32" t="str">
        <f>C113</f>
        <v>Vytrhání obrub záhonových</v>
      </c>
      <c r="BE114" s="121"/>
      <c r="BF114" s="121"/>
      <c r="BG114" s="121"/>
      <c r="BH114" s="121"/>
      <c r="BI114" s="121"/>
      <c r="BJ114" s="121"/>
      <c r="BK114" s="121"/>
    </row>
    <row r="115" spans="1:104" ht="12.75">
      <c r="A115" s="112">
        <v>61</v>
      </c>
      <c r="B115" s="113" t="s">
        <v>217</v>
      </c>
      <c r="C115" s="114" t="s">
        <v>218</v>
      </c>
      <c r="D115" s="115" t="s">
        <v>92</v>
      </c>
      <c r="E115" s="116">
        <v>85.1</v>
      </c>
      <c r="F115" s="117"/>
      <c r="G115" s="118">
        <f>E115*F115</f>
        <v>0</v>
      </c>
      <c r="H115" s="119">
        <v>0</v>
      </c>
      <c r="I115" s="120">
        <f>E115*H115</f>
        <v>0</v>
      </c>
      <c r="J115" s="119">
        <v>0</v>
      </c>
      <c r="K115" s="120">
        <f>E115*J115</f>
        <v>0</v>
      </c>
      <c r="O115" s="111"/>
      <c r="Z115" s="121"/>
      <c r="AA115" s="121">
        <v>1</v>
      </c>
      <c r="AB115" s="121">
        <v>1</v>
      </c>
      <c r="AC115" s="121">
        <v>1</v>
      </c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CA115" s="121">
        <v>1</v>
      </c>
      <c r="CB115" s="121">
        <v>1</v>
      </c>
      <c r="CZ115" s="73">
        <v>1</v>
      </c>
    </row>
    <row r="116" spans="1:63" ht="12.75">
      <c r="A116" s="122"/>
      <c r="B116" s="123"/>
      <c r="C116" s="192" t="s">
        <v>110</v>
      </c>
      <c r="D116" s="193"/>
      <c r="E116" s="126">
        <v>85.1</v>
      </c>
      <c r="F116" s="127"/>
      <c r="G116" s="128"/>
      <c r="H116" s="129"/>
      <c r="I116" s="124"/>
      <c r="J116" s="130"/>
      <c r="K116" s="124"/>
      <c r="M116" s="131" t="s">
        <v>110</v>
      </c>
      <c r="O116" s="11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32" t="str">
        <f>C115</f>
        <v>Zarovnání styčné plochy živičné tl. do 5 cm</v>
      </c>
      <c r="BE116" s="121"/>
      <c r="BF116" s="121"/>
      <c r="BG116" s="121"/>
      <c r="BH116" s="121"/>
      <c r="BI116" s="121"/>
      <c r="BJ116" s="121"/>
      <c r="BK116" s="121"/>
    </row>
    <row r="117" spans="1:104" ht="12.75">
      <c r="A117" s="112">
        <v>62</v>
      </c>
      <c r="B117" s="113" t="s">
        <v>219</v>
      </c>
      <c r="C117" s="114" t="s">
        <v>220</v>
      </c>
      <c r="D117" s="115" t="s">
        <v>92</v>
      </c>
      <c r="E117" s="116">
        <v>85.1</v>
      </c>
      <c r="F117" s="117"/>
      <c r="G117" s="118">
        <f>E117*F117</f>
        <v>0</v>
      </c>
      <c r="H117" s="119">
        <v>0</v>
      </c>
      <c r="I117" s="120">
        <f>E117*H117</f>
        <v>0</v>
      </c>
      <c r="J117" s="119">
        <v>0</v>
      </c>
      <c r="K117" s="120">
        <f>E117*J117</f>
        <v>0</v>
      </c>
      <c r="O117" s="111"/>
      <c r="Z117" s="121"/>
      <c r="AA117" s="121">
        <v>1</v>
      </c>
      <c r="AB117" s="121">
        <v>1</v>
      </c>
      <c r="AC117" s="121">
        <v>1</v>
      </c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CA117" s="121">
        <v>1</v>
      </c>
      <c r="CB117" s="121">
        <v>1</v>
      </c>
      <c r="CZ117" s="73">
        <v>1</v>
      </c>
    </row>
    <row r="118" spans="1:63" ht="12.75">
      <c r="A118" s="122"/>
      <c r="B118" s="123"/>
      <c r="C118" s="192" t="s">
        <v>110</v>
      </c>
      <c r="D118" s="193"/>
      <c r="E118" s="126">
        <v>85.1</v>
      </c>
      <c r="F118" s="127"/>
      <c r="G118" s="128"/>
      <c r="H118" s="129"/>
      <c r="I118" s="124"/>
      <c r="J118" s="130"/>
      <c r="K118" s="124"/>
      <c r="M118" s="131" t="s">
        <v>110</v>
      </c>
      <c r="O118" s="11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32" t="str">
        <f>C117</f>
        <v>Řezání stávajícího živičného krytu tl. do 5 cm</v>
      </c>
      <c r="BE118" s="121"/>
      <c r="BF118" s="121"/>
      <c r="BG118" s="121"/>
      <c r="BH118" s="121"/>
      <c r="BI118" s="121"/>
      <c r="BJ118" s="121"/>
      <c r="BK118" s="121"/>
    </row>
    <row r="119" spans="1:104" ht="12.75">
      <c r="A119" s="112">
        <v>63</v>
      </c>
      <c r="B119" s="113" t="s">
        <v>221</v>
      </c>
      <c r="C119" s="114" t="s">
        <v>222</v>
      </c>
      <c r="D119" s="115" t="s">
        <v>37</v>
      </c>
      <c r="E119" s="116">
        <v>2</v>
      </c>
      <c r="F119" s="117"/>
      <c r="G119" s="118">
        <f>E119*F119</f>
        <v>0</v>
      </c>
      <c r="H119" s="119">
        <v>0</v>
      </c>
      <c r="I119" s="120">
        <f>E119*H119</f>
        <v>0</v>
      </c>
      <c r="J119" s="119">
        <v>0</v>
      </c>
      <c r="K119" s="120">
        <f>E119*J119</f>
        <v>0</v>
      </c>
      <c r="O119" s="111"/>
      <c r="Z119" s="121"/>
      <c r="AA119" s="121">
        <v>1</v>
      </c>
      <c r="AB119" s="121">
        <v>1</v>
      </c>
      <c r="AC119" s="121">
        <v>1</v>
      </c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CA119" s="121">
        <v>1</v>
      </c>
      <c r="CB119" s="121">
        <v>1</v>
      </c>
      <c r="CZ119" s="73">
        <v>1</v>
      </c>
    </row>
    <row r="120" spans="1:104" ht="12.75">
      <c r="A120" s="112">
        <v>64</v>
      </c>
      <c r="B120" s="113" t="s">
        <v>223</v>
      </c>
      <c r="C120" s="114" t="s">
        <v>224</v>
      </c>
      <c r="D120" s="115" t="s">
        <v>97</v>
      </c>
      <c r="E120" s="116">
        <v>17.648</v>
      </c>
      <c r="F120" s="117"/>
      <c r="G120" s="118">
        <f>E120*F120</f>
        <v>0</v>
      </c>
      <c r="H120" s="119">
        <v>0</v>
      </c>
      <c r="I120" s="120">
        <f>E120*H120</f>
        <v>0</v>
      </c>
      <c r="J120" s="119">
        <v>0</v>
      </c>
      <c r="K120" s="120">
        <f>E120*J120</f>
        <v>0</v>
      </c>
      <c r="O120" s="111"/>
      <c r="Z120" s="121"/>
      <c r="AA120" s="121">
        <v>1</v>
      </c>
      <c r="AB120" s="121">
        <v>3</v>
      </c>
      <c r="AC120" s="121">
        <v>3</v>
      </c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CA120" s="121">
        <v>1</v>
      </c>
      <c r="CB120" s="121">
        <v>3</v>
      </c>
      <c r="CZ120" s="73">
        <v>1</v>
      </c>
    </row>
    <row r="121" spans="1:104" ht="12.75">
      <c r="A121" s="112">
        <v>65</v>
      </c>
      <c r="B121" s="113" t="s">
        <v>225</v>
      </c>
      <c r="C121" s="114" t="s">
        <v>226</v>
      </c>
      <c r="D121" s="115" t="s">
        <v>97</v>
      </c>
      <c r="E121" s="116">
        <v>158.832</v>
      </c>
      <c r="F121" s="117"/>
      <c r="G121" s="118">
        <f>E121*F121</f>
        <v>0</v>
      </c>
      <c r="H121" s="119">
        <v>0</v>
      </c>
      <c r="I121" s="120">
        <f>E121*H121</f>
        <v>0</v>
      </c>
      <c r="J121" s="119">
        <v>0</v>
      </c>
      <c r="K121" s="120">
        <f>E121*J121</f>
        <v>0</v>
      </c>
      <c r="O121" s="111"/>
      <c r="Z121" s="121"/>
      <c r="AA121" s="121">
        <v>1</v>
      </c>
      <c r="AB121" s="121">
        <v>3</v>
      </c>
      <c r="AC121" s="121">
        <v>3</v>
      </c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CA121" s="121">
        <v>1</v>
      </c>
      <c r="CB121" s="121">
        <v>3</v>
      </c>
      <c r="CZ121" s="73">
        <v>1</v>
      </c>
    </row>
    <row r="122" spans="1:63" ht="12.75">
      <c r="A122" s="122"/>
      <c r="B122" s="123"/>
      <c r="C122" s="192" t="s">
        <v>227</v>
      </c>
      <c r="D122" s="193"/>
      <c r="E122" s="126">
        <v>158.832</v>
      </c>
      <c r="F122" s="127"/>
      <c r="G122" s="128"/>
      <c r="H122" s="129"/>
      <c r="I122" s="124"/>
      <c r="J122" s="130"/>
      <c r="K122" s="124"/>
      <c r="M122" s="131" t="s">
        <v>227</v>
      </c>
      <c r="O122" s="11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32" t="str">
        <f>C121</f>
        <v>Příplatek za dopravu suti po suchu za další 1 km</v>
      </c>
      <c r="BE122" s="121"/>
      <c r="BF122" s="121"/>
      <c r="BG122" s="121"/>
      <c r="BH122" s="121"/>
      <c r="BI122" s="121"/>
      <c r="BJ122" s="121"/>
      <c r="BK122" s="121"/>
    </row>
    <row r="123" spans="1:104" ht="12.75">
      <c r="A123" s="112">
        <v>66</v>
      </c>
      <c r="B123" s="113" t="s">
        <v>228</v>
      </c>
      <c r="C123" s="114" t="s">
        <v>229</v>
      </c>
      <c r="D123" s="115" t="s">
        <v>113</v>
      </c>
      <c r="E123" s="116">
        <v>4</v>
      </c>
      <c r="F123" s="117"/>
      <c r="G123" s="118">
        <f>E123*F123</f>
        <v>0</v>
      </c>
      <c r="H123" s="119">
        <v>0</v>
      </c>
      <c r="I123" s="120">
        <f>E123*H123</f>
        <v>0</v>
      </c>
      <c r="J123" s="119"/>
      <c r="K123" s="120">
        <f>E123*J123</f>
        <v>0</v>
      </c>
      <c r="O123" s="111"/>
      <c r="Z123" s="121"/>
      <c r="AA123" s="121">
        <v>12</v>
      </c>
      <c r="AB123" s="121">
        <v>0</v>
      </c>
      <c r="AC123" s="121">
        <v>74</v>
      </c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CA123" s="121">
        <v>12</v>
      </c>
      <c r="CB123" s="121">
        <v>0</v>
      </c>
      <c r="CZ123" s="73">
        <v>1</v>
      </c>
    </row>
    <row r="124" spans="1:104" ht="12.75">
      <c r="A124" s="112">
        <v>67</v>
      </c>
      <c r="B124" s="113" t="s">
        <v>230</v>
      </c>
      <c r="C124" s="114" t="s">
        <v>231</v>
      </c>
      <c r="D124" s="115" t="s">
        <v>92</v>
      </c>
      <c r="E124" s="116">
        <v>86.8</v>
      </c>
      <c r="F124" s="117"/>
      <c r="G124" s="118">
        <f>E124*F124</f>
        <v>0</v>
      </c>
      <c r="H124" s="119">
        <v>0</v>
      </c>
      <c r="I124" s="120">
        <f>E124*H124</f>
        <v>0</v>
      </c>
      <c r="J124" s="119"/>
      <c r="K124" s="120">
        <f>E124*J124</f>
        <v>0</v>
      </c>
      <c r="O124" s="111"/>
      <c r="Z124" s="121"/>
      <c r="AA124" s="121">
        <v>3</v>
      </c>
      <c r="AB124" s="121">
        <v>1</v>
      </c>
      <c r="AC124" s="121" t="s">
        <v>230</v>
      </c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CA124" s="121">
        <v>3</v>
      </c>
      <c r="CB124" s="121">
        <v>1</v>
      </c>
      <c r="CZ124" s="73">
        <v>1</v>
      </c>
    </row>
    <row r="125" spans="1:63" ht="12.75">
      <c r="A125" s="122"/>
      <c r="B125" s="123"/>
      <c r="C125" s="192" t="s">
        <v>232</v>
      </c>
      <c r="D125" s="193"/>
      <c r="E125" s="126">
        <v>86.8</v>
      </c>
      <c r="F125" s="127"/>
      <c r="G125" s="128"/>
      <c r="H125" s="129"/>
      <c r="I125" s="124"/>
      <c r="J125" s="130"/>
      <c r="K125" s="124"/>
      <c r="M125" s="131" t="s">
        <v>232</v>
      </c>
      <c r="O125" s="11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32" t="str">
        <f>C124</f>
        <v>Očištění vybour. obrubníků všech loží a výplní</v>
      </c>
      <c r="BE125" s="121"/>
      <c r="BF125" s="121"/>
      <c r="BG125" s="121"/>
      <c r="BH125" s="121"/>
      <c r="BI125" s="121"/>
      <c r="BJ125" s="121"/>
      <c r="BK125" s="121"/>
    </row>
    <row r="126" spans="1:104" ht="12.75">
      <c r="A126" s="112">
        <v>68</v>
      </c>
      <c r="B126" s="113" t="s">
        <v>233</v>
      </c>
      <c r="C126" s="114" t="s">
        <v>234</v>
      </c>
      <c r="D126" s="115" t="s">
        <v>97</v>
      </c>
      <c r="E126" s="116">
        <v>17.648</v>
      </c>
      <c r="F126" s="117"/>
      <c r="G126" s="118">
        <f>E126*F126</f>
        <v>0</v>
      </c>
      <c r="H126" s="119">
        <v>0</v>
      </c>
      <c r="I126" s="120">
        <f>E126*H126</f>
        <v>0</v>
      </c>
      <c r="J126" s="119"/>
      <c r="K126" s="120">
        <f>E126*J126</f>
        <v>0</v>
      </c>
      <c r="O126" s="111"/>
      <c r="Z126" s="121"/>
      <c r="AA126" s="121">
        <v>3</v>
      </c>
      <c r="AB126" s="121">
        <v>1</v>
      </c>
      <c r="AC126" s="121" t="s">
        <v>233</v>
      </c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CA126" s="121">
        <v>3</v>
      </c>
      <c r="CB126" s="121">
        <v>1</v>
      </c>
      <c r="CZ126" s="73">
        <v>1</v>
      </c>
    </row>
    <row r="127" spans="1:104" ht="12.75">
      <c r="A127" s="112">
        <v>69</v>
      </c>
      <c r="B127" s="113" t="s">
        <v>235</v>
      </c>
      <c r="C127" s="114" t="s">
        <v>236</v>
      </c>
      <c r="D127" s="115" t="s">
        <v>97</v>
      </c>
      <c r="E127" s="116">
        <v>17.648</v>
      </c>
      <c r="F127" s="117"/>
      <c r="G127" s="118">
        <f>E127*F127</f>
        <v>0</v>
      </c>
      <c r="H127" s="119">
        <v>0</v>
      </c>
      <c r="I127" s="120">
        <f>E127*H127</f>
        <v>0</v>
      </c>
      <c r="J127" s="119"/>
      <c r="K127" s="120">
        <f>E127*J127</f>
        <v>0</v>
      </c>
      <c r="O127" s="111"/>
      <c r="Z127" s="121"/>
      <c r="AA127" s="121">
        <v>12</v>
      </c>
      <c r="AB127" s="121">
        <v>1</v>
      </c>
      <c r="AC127" s="121">
        <v>9</v>
      </c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CA127" s="121">
        <v>12</v>
      </c>
      <c r="CB127" s="121">
        <v>1</v>
      </c>
      <c r="CZ127" s="73">
        <v>1</v>
      </c>
    </row>
    <row r="128" spans="1:63" ht="12.75">
      <c r="A128" s="133" t="s">
        <v>38</v>
      </c>
      <c r="B128" s="134" t="s">
        <v>198</v>
      </c>
      <c r="C128" s="135" t="s">
        <v>199</v>
      </c>
      <c r="D128" s="136"/>
      <c r="E128" s="137"/>
      <c r="F128" s="137"/>
      <c r="G128" s="138">
        <f>SUM(G104:G127)</f>
        <v>0</v>
      </c>
      <c r="H128" s="139"/>
      <c r="I128" s="140">
        <f>SUM(I104:I127)</f>
        <v>5E-05</v>
      </c>
      <c r="J128" s="141"/>
      <c r="K128" s="140">
        <f>SUM(K104:K127)</f>
        <v>-17.737999999999996</v>
      </c>
      <c r="O128" s="111"/>
      <c r="X128" s="142">
        <f>K128</f>
        <v>-17.737999999999996</v>
      </c>
      <c r="Y128" s="142">
        <f>I128</f>
        <v>5E-05</v>
      </c>
      <c r="Z128" s="143">
        <f>G128</f>
        <v>0</v>
      </c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44"/>
      <c r="BB128" s="144"/>
      <c r="BC128" s="144"/>
      <c r="BD128" s="144"/>
      <c r="BE128" s="144"/>
      <c r="BF128" s="144"/>
      <c r="BG128" s="121"/>
      <c r="BH128" s="121"/>
      <c r="BI128" s="121"/>
      <c r="BJ128" s="121"/>
      <c r="BK128" s="121"/>
    </row>
    <row r="129" spans="1:58" ht="12.75">
      <c r="A129" s="145" t="s">
        <v>39</v>
      </c>
      <c r="B129" s="146" t="s">
        <v>40</v>
      </c>
      <c r="C129" s="147"/>
      <c r="D129" s="148"/>
      <c r="E129" s="149"/>
      <c r="F129" s="149"/>
      <c r="G129" s="150">
        <f>SUM(Z7:Z129)</f>
        <v>0</v>
      </c>
      <c r="H129" s="151"/>
      <c r="I129" s="152">
        <f>SUM(Y7:Y129)</f>
        <v>391.8482549000001</v>
      </c>
      <c r="J129" s="151"/>
      <c r="K129" s="152">
        <f>SUM(X7:X129)</f>
        <v>-17.737999999999996</v>
      </c>
      <c r="O129" s="111"/>
      <c r="BA129" s="153"/>
      <c r="BB129" s="153"/>
      <c r="BC129" s="153"/>
      <c r="BD129" s="153"/>
      <c r="BE129" s="153"/>
      <c r="BF129" s="153"/>
    </row>
    <row r="130" ht="12.75">
      <c r="E130" s="73"/>
    </row>
    <row r="131" spans="1:5" ht="12.75">
      <c r="A131" s="154"/>
      <c r="E131" s="73"/>
    </row>
    <row r="132" spans="1:7" ht="12.75">
      <c r="A132" s="155"/>
      <c r="B132" s="156"/>
      <c r="C132" s="157" t="s">
        <v>41</v>
      </c>
      <c r="D132" s="156"/>
      <c r="E132" s="158"/>
      <c r="F132" s="156"/>
      <c r="G132" s="159" t="s">
        <v>42</v>
      </c>
    </row>
    <row r="133" spans="1:7" ht="12.75">
      <c r="A133" s="160"/>
      <c r="B133" s="161"/>
      <c r="C133" s="162" t="s">
        <v>43</v>
      </c>
      <c r="D133" s="163"/>
      <c r="E133" s="164"/>
      <c r="F133" s="164"/>
      <c r="G133" s="165">
        <v>0</v>
      </c>
    </row>
    <row r="134" spans="1:7" ht="12.75">
      <c r="A134" s="166"/>
      <c r="B134" s="167" t="s">
        <v>42</v>
      </c>
      <c r="C134" s="168"/>
      <c r="D134" s="169"/>
      <c r="E134" s="170"/>
      <c r="F134" s="170"/>
      <c r="G134" s="171">
        <v>0</v>
      </c>
    </row>
    <row r="135" ht="12.75">
      <c r="E135" s="73"/>
    </row>
    <row r="136" ht="12.75">
      <c r="E136" s="73"/>
    </row>
    <row r="137" ht="12.75">
      <c r="E137" s="73"/>
    </row>
    <row r="138" spans="3:5" ht="12.75">
      <c r="C138" s="130"/>
      <c r="E138" s="73"/>
    </row>
    <row r="139" ht="12.75">
      <c r="E139" s="73"/>
    </row>
    <row r="140" ht="12.75">
      <c r="E140" s="73"/>
    </row>
    <row r="141" ht="12.75">
      <c r="E141" s="73"/>
    </row>
    <row r="142" ht="12.75">
      <c r="E142" s="73"/>
    </row>
    <row r="143" ht="12.75">
      <c r="E143" s="73"/>
    </row>
    <row r="144" ht="12.75">
      <c r="E144" s="73"/>
    </row>
    <row r="145" ht="12.75">
      <c r="E145" s="73"/>
    </row>
    <row r="146" ht="12.75">
      <c r="E146" s="73"/>
    </row>
    <row r="147" ht="12.75">
      <c r="E147" s="73"/>
    </row>
    <row r="148" ht="12.75">
      <c r="E148" s="73"/>
    </row>
    <row r="149" ht="12.75">
      <c r="E149" s="73"/>
    </row>
    <row r="150" ht="12.75">
      <c r="E150" s="73"/>
    </row>
    <row r="151" ht="12.75">
      <c r="E151" s="73"/>
    </row>
    <row r="152" spans="1:7" ht="12.75">
      <c r="A152" s="130"/>
      <c r="B152" s="130"/>
      <c r="C152" s="130"/>
      <c r="D152" s="130"/>
      <c r="E152" s="130"/>
      <c r="F152" s="130"/>
      <c r="G152" s="130"/>
    </row>
    <row r="153" spans="1:7" ht="12.75">
      <c r="A153" s="130"/>
      <c r="B153" s="130"/>
      <c r="C153" s="130"/>
      <c r="D153" s="130"/>
      <c r="E153" s="130"/>
      <c r="F153" s="130"/>
      <c r="G153" s="130"/>
    </row>
    <row r="154" spans="1:7" ht="12.75">
      <c r="A154" s="130"/>
      <c r="B154" s="130"/>
      <c r="C154" s="130"/>
      <c r="D154" s="130"/>
      <c r="E154" s="130"/>
      <c r="F154" s="130"/>
      <c r="G154" s="130"/>
    </row>
    <row r="155" spans="1:7" ht="12.75">
      <c r="A155" s="130"/>
      <c r="B155" s="130"/>
      <c r="C155" s="130"/>
      <c r="D155" s="130"/>
      <c r="E155" s="130"/>
      <c r="F155" s="130"/>
      <c r="G155" s="130"/>
    </row>
    <row r="156" ht="12.75">
      <c r="E156" s="73"/>
    </row>
    <row r="157" ht="12.75">
      <c r="E157" s="73"/>
    </row>
    <row r="158" ht="12.75">
      <c r="E158" s="73"/>
    </row>
    <row r="159" ht="12.75">
      <c r="E159" s="73"/>
    </row>
    <row r="160" ht="12.75">
      <c r="E160" s="73"/>
    </row>
    <row r="161" ht="12.75">
      <c r="E161" s="73"/>
    </row>
    <row r="162" ht="12.75">
      <c r="E162" s="73"/>
    </row>
    <row r="163" ht="12.75">
      <c r="E163" s="73"/>
    </row>
    <row r="164" ht="12.75">
      <c r="E164" s="73"/>
    </row>
    <row r="165" ht="12.75">
      <c r="E165" s="73"/>
    </row>
    <row r="166" ht="12.75">
      <c r="E166" s="73"/>
    </row>
    <row r="167" ht="12.75">
      <c r="E167" s="73"/>
    </row>
    <row r="168" ht="12.75">
      <c r="E168" s="73"/>
    </row>
    <row r="169" ht="12.75">
      <c r="E169" s="73"/>
    </row>
    <row r="170" ht="12.75">
      <c r="E170" s="73"/>
    </row>
    <row r="171" ht="12.75">
      <c r="E171" s="73"/>
    </row>
    <row r="172" ht="12.75">
      <c r="E172" s="73"/>
    </row>
    <row r="173" ht="12.75">
      <c r="E173" s="73"/>
    </row>
    <row r="174" ht="12.75">
      <c r="E174" s="73"/>
    </row>
    <row r="175" ht="12.75">
      <c r="E175" s="73"/>
    </row>
    <row r="176" ht="12.75">
      <c r="E176" s="73"/>
    </row>
    <row r="177" ht="12.75">
      <c r="E177" s="73"/>
    </row>
    <row r="178" ht="12.75">
      <c r="E178" s="73"/>
    </row>
    <row r="179" ht="12.75">
      <c r="E179" s="73"/>
    </row>
    <row r="180" ht="12.75">
      <c r="E180" s="73"/>
    </row>
    <row r="181" ht="12.75">
      <c r="E181" s="73"/>
    </row>
    <row r="182" ht="12.75">
      <c r="E182" s="73"/>
    </row>
    <row r="183" ht="12.75">
      <c r="E183" s="73"/>
    </row>
    <row r="184" ht="12.75">
      <c r="E184" s="73"/>
    </row>
    <row r="185" ht="12.75">
      <c r="E185" s="73"/>
    </row>
    <row r="186" ht="12.75">
      <c r="E186" s="73"/>
    </row>
    <row r="187" spans="1:2" ht="12.75">
      <c r="A187" s="172"/>
      <c r="B187" s="172"/>
    </row>
    <row r="188" spans="1:7" ht="12.75">
      <c r="A188" s="130"/>
      <c r="B188" s="130"/>
      <c r="C188" s="173"/>
      <c r="D188" s="173"/>
      <c r="E188" s="174"/>
      <c r="F188" s="173"/>
      <c r="G188" s="175"/>
    </row>
    <row r="189" spans="1:7" ht="12.75">
      <c r="A189" s="176"/>
      <c r="B189" s="176"/>
      <c r="C189" s="130"/>
      <c r="D189" s="130"/>
      <c r="E189" s="177"/>
      <c r="F189" s="130"/>
      <c r="G189" s="130"/>
    </row>
    <row r="190" spans="1:7" ht="12.75">
      <c r="A190" s="130"/>
      <c r="B190" s="130"/>
      <c r="C190" s="130"/>
      <c r="D190" s="130"/>
      <c r="E190" s="177"/>
      <c r="F190" s="130"/>
      <c r="G190" s="130"/>
    </row>
    <row r="191" spans="1:7" ht="12.75">
      <c r="A191" s="130"/>
      <c r="B191" s="130"/>
      <c r="C191" s="130"/>
      <c r="D191" s="130"/>
      <c r="E191" s="177"/>
      <c r="F191" s="130"/>
      <c r="G191" s="130"/>
    </row>
    <row r="192" spans="1:7" ht="12.75">
      <c r="A192" s="130"/>
      <c r="B192" s="130"/>
      <c r="C192" s="130"/>
      <c r="D192" s="130"/>
      <c r="E192" s="177"/>
      <c r="F192" s="130"/>
      <c r="G192" s="130"/>
    </row>
    <row r="193" spans="1:7" ht="12.75">
      <c r="A193" s="130"/>
      <c r="B193" s="130"/>
      <c r="C193" s="130"/>
      <c r="D193" s="130"/>
      <c r="E193" s="177"/>
      <c r="F193" s="130"/>
      <c r="G193" s="130"/>
    </row>
    <row r="194" spans="1:7" ht="12.75">
      <c r="A194" s="130"/>
      <c r="B194" s="130"/>
      <c r="C194" s="130"/>
      <c r="D194" s="130"/>
      <c r="E194" s="177"/>
      <c r="F194" s="130"/>
      <c r="G194" s="130"/>
    </row>
    <row r="195" spans="1:7" ht="12.75">
      <c r="A195" s="130"/>
      <c r="B195" s="130"/>
      <c r="C195" s="130"/>
      <c r="D195" s="130"/>
      <c r="E195" s="177"/>
      <c r="F195" s="130"/>
      <c r="G195" s="130"/>
    </row>
    <row r="196" spans="1:7" ht="12.75">
      <c r="A196" s="130"/>
      <c r="B196" s="130"/>
      <c r="C196" s="130"/>
      <c r="D196" s="130"/>
      <c r="E196" s="177"/>
      <c r="F196" s="130"/>
      <c r="G196" s="130"/>
    </row>
    <row r="197" spans="1:7" ht="12.75">
      <c r="A197" s="130"/>
      <c r="B197" s="130"/>
      <c r="C197" s="130"/>
      <c r="D197" s="130"/>
      <c r="E197" s="177"/>
      <c r="F197" s="130"/>
      <c r="G197" s="130"/>
    </row>
    <row r="198" spans="1:7" ht="12.75">
      <c r="A198" s="130"/>
      <c r="B198" s="130"/>
      <c r="C198" s="130"/>
      <c r="D198" s="130"/>
      <c r="E198" s="177"/>
      <c r="F198" s="130"/>
      <c r="G198" s="130"/>
    </row>
    <row r="199" spans="1:7" ht="12.75">
      <c r="A199" s="130"/>
      <c r="B199" s="130"/>
      <c r="C199" s="130"/>
      <c r="D199" s="130"/>
      <c r="E199" s="177"/>
      <c r="F199" s="130"/>
      <c r="G199" s="130"/>
    </row>
    <row r="200" spans="1:7" ht="12.75">
      <c r="A200" s="130"/>
      <c r="B200" s="130"/>
      <c r="C200" s="130"/>
      <c r="D200" s="130"/>
      <c r="E200" s="177"/>
      <c r="F200" s="130"/>
      <c r="G200" s="130"/>
    </row>
    <row r="201" spans="1:7" ht="12.75">
      <c r="A201" s="130"/>
      <c r="B201" s="130"/>
      <c r="C201" s="130"/>
      <c r="D201" s="130"/>
      <c r="E201" s="177"/>
      <c r="F201" s="130"/>
      <c r="G201" s="130"/>
    </row>
    <row r="1106" spans="1:7" ht="12.75">
      <c r="A1106" s="178"/>
      <c r="B1106" s="179"/>
      <c r="C1106" s="180" t="s">
        <v>44</v>
      </c>
      <c r="D1106" s="181"/>
      <c r="E1106" s="182"/>
      <c r="F1106" s="182"/>
      <c r="G1106" s="183">
        <v>100000</v>
      </c>
    </row>
    <row r="1107" spans="1:7" ht="12.75">
      <c r="A1107" s="178"/>
      <c r="B1107" s="179"/>
      <c r="C1107" s="180" t="s">
        <v>45</v>
      </c>
      <c r="D1107" s="181"/>
      <c r="E1107" s="182"/>
      <c r="F1107" s="182"/>
      <c r="G1107" s="183">
        <v>100000</v>
      </c>
    </row>
    <row r="1108" spans="1:7" ht="12.75">
      <c r="A1108" s="178"/>
      <c r="B1108" s="179"/>
      <c r="C1108" s="180" t="s">
        <v>46</v>
      </c>
      <c r="D1108" s="181"/>
      <c r="E1108" s="182"/>
      <c r="F1108" s="182"/>
      <c r="G1108" s="183">
        <v>100000</v>
      </c>
    </row>
    <row r="1109" spans="1:7" ht="12.75">
      <c r="A1109" s="178"/>
      <c r="B1109" s="179"/>
      <c r="C1109" s="180" t="s">
        <v>47</v>
      </c>
      <c r="D1109" s="181"/>
      <c r="E1109" s="182"/>
      <c r="F1109" s="182"/>
      <c r="G1109" s="183">
        <v>100000</v>
      </c>
    </row>
    <row r="1110" spans="1:7" ht="12.75">
      <c r="A1110" s="178"/>
      <c r="B1110" s="179"/>
      <c r="C1110" s="180" t="s">
        <v>48</v>
      </c>
      <c r="D1110" s="181"/>
      <c r="E1110" s="182"/>
      <c r="F1110" s="182"/>
      <c r="G1110" s="183">
        <v>100000</v>
      </c>
    </row>
    <row r="1111" spans="1:7" ht="12.75">
      <c r="A1111" s="178"/>
      <c r="B1111" s="179"/>
      <c r="C1111" s="180" t="s">
        <v>49</v>
      </c>
      <c r="D1111" s="181"/>
      <c r="E1111" s="182"/>
      <c r="F1111" s="182"/>
      <c r="G1111" s="183">
        <v>100000</v>
      </c>
    </row>
    <row r="1112" spans="1:7" ht="12.75">
      <c r="A1112" s="178"/>
      <c r="B1112" s="179"/>
      <c r="C1112" s="180" t="s">
        <v>50</v>
      </c>
      <c r="D1112" s="181"/>
      <c r="E1112" s="182"/>
      <c r="F1112" s="182"/>
      <c r="G1112" s="183">
        <v>100000</v>
      </c>
    </row>
  </sheetData>
  <mergeCells count="42">
    <mergeCell ref="C125:D125"/>
    <mergeCell ref="C111:D111"/>
    <mergeCell ref="C114:D114"/>
    <mergeCell ref="C116:D116"/>
    <mergeCell ref="C118:D118"/>
    <mergeCell ref="C122:D122"/>
    <mergeCell ref="C93:D93"/>
    <mergeCell ref="C101:D101"/>
    <mergeCell ref="C87:D87"/>
    <mergeCell ref="C89:D89"/>
    <mergeCell ref="C91:D91"/>
    <mergeCell ref="C85:D85"/>
    <mergeCell ref="C61:D61"/>
    <mergeCell ref="C63:D63"/>
    <mergeCell ref="C67:D67"/>
    <mergeCell ref="C68:D68"/>
    <mergeCell ref="C73:D73"/>
    <mergeCell ref="C75:D75"/>
    <mergeCell ref="C77:D77"/>
    <mergeCell ref="C79:D79"/>
    <mergeCell ref="C81:D81"/>
    <mergeCell ref="C83:D83"/>
    <mergeCell ref="C51:D51"/>
    <mergeCell ref="C53:D53"/>
    <mergeCell ref="C55:D55"/>
    <mergeCell ref="C57:D57"/>
    <mergeCell ref="C59:D59"/>
    <mergeCell ref="C39:D39"/>
    <mergeCell ref="C41:D41"/>
    <mergeCell ref="C43:D43"/>
    <mergeCell ref="C45:D45"/>
    <mergeCell ref="C17:D17"/>
    <mergeCell ref="C19:D19"/>
    <mergeCell ref="C23:D23"/>
    <mergeCell ref="C28:D28"/>
    <mergeCell ref="C32:D32"/>
    <mergeCell ref="C15:D15"/>
    <mergeCell ref="A1:G1"/>
    <mergeCell ref="C9:D9"/>
    <mergeCell ref="C10:D10"/>
    <mergeCell ref="C11:D11"/>
    <mergeCell ref="C12:D12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41"/>
  <sheetViews>
    <sheetView showGridLines="0" showZeros="0" tabSelected="1" workbookViewId="0" topLeftCell="A4">
      <selection activeCell="L5" sqref="L5"/>
    </sheetView>
  </sheetViews>
  <sheetFormatPr defaultColWidth="9.00390625" defaultRowHeight="12.75"/>
  <cols>
    <col min="1" max="1" width="4.375" style="73" customWidth="1"/>
    <col min="2" max="2" width="11.625" style="73" customWidth="1"/>
    <col min="3" max="3" width="40.375" style="73" customWidth="1"/>
    <col min="4" max="4" width="5.625" style="73" customWidth="1"/>
    <col min="5" max="5" width="8.625" style="93" customWidth="1"/>
    <col min="6" max="6" width="9.875" style="73" customWidth="1"/>
    <col min="7" max="7" width="13.875" style="73" customWidth="1"/>
    <col min="8" max="8" width="11.00390625" style="73" hidden="1" customWidth="1"/>
    <col min="9" max="9" width="9.75390625" style="73" hidden="1" customWidth="1"/>
    <col min="10" max="10" width="11.25390625" style="73" hidden="1" customWidth="1"/>
    <col min="11" max="11" width="10.375" style="73" hidden="1" customWidth="1"/>
    <col min="12" max="12" width="75.375" style="73" customWidth="1"/>
    <col min="13" max="13" width="45.25390625" style="73" customWidth="1"/>
    <col min="14" max="55" width="9.125" style="73" customWidth="1"/>
    <col min="56" max="56" width="62.25390625" style="73" customWidth="1"/>
    <col min="57" max="16384" width="9.125" style="73" customWidth="1"/>
  </cols>
  <sheetData>
    <row r="1" spans="1:7" ht="15" customHeight="1">
      <c r="A1" s="194" t="s">
        <v>20</v>
      </c>
      <c r="B1" s="194"/>
      <c r="C1" s="194"/>
      <c r="D1" s="194"/>
      <c r="E1" s="194"/>
      <c r="F1" s="194"/>
      <c r="G1" s="194"/>
    </row>
    <row r="2" spans="2:7" ht="3" customHeight="1" thickBot="1">
      <c r="B2" s="74"/>
      <c r="C2" s="75"/>
      <c r="D2" s="75"/>
      <c r="E2" s="76"/>
      <c r="F2" s="75"/>
      <c r="G2" s="75"/>
    </row>
    <row r="3" spans="1:7" ht="13.5" customHeight="1" thickTop="1">
      <c r="A3" s="77" t="s">
        <v>21</v>
      </c>
      <c r="B3" s="78"/>
      <c r="C3" s="79"/>
      <c r="D3" s="80" t="s">
        <v>238</v>
      </c>
      <c r="E3" s="81"/>
      <c r="F3" s="82"/>
      <c r="G3" s="83"/>
    </row>
    <row r="4" spans="1:7" ht="13.5" customHeight="1" thickBot="1">
      <c r="A4" s="84" t="s">
        <v>22</v>
      </c>
      <c r="B4" s="85"/>
      <c r="C4" s="86"/>
      <c r="D4" s="87" t="s">
        <v>302</v>
      </c>
      <c r="E4" s="88"/>
      <c r="F4" s="89"/>
      <c r="G4" s="90"/>
    </row>
    <row r="5" spans="1:7" ht="13.5" thickTop="1">
      <c r="A5" s="91"/>
      <c r="B5" s="92"/>
      <c r="C5" s="92"/>
      <c r="G5" s="94"/>
    </row>
    <row r="6" spans="1:11" s="100" customFormat="1" ht="26.25" customHeight="1">
      <c r="A6" s="95" t="s">
        <v>23</v>
      </c>
      <c r="B6" s="96" t="s">
        <v>24</v>
      </c>
      <c r="C6" s="96" t="s">
        <v>25</v>
      </c>
      <c r="D6" s="96" t="s">
        <v>26</v>
      </c>
      <c r="E6" s="97" t="s">
        <v>27</v>
      </c>
      <c r="F6" s="96" t="s">
        <v>28</v>
      </c>
      <c r="G6" s="98" t="s">
        <v>29</v>
      </c>
      <c r="H6" s="99" t="s">
        <v>30</v>
      </c>
      <c r="I6" s="99" t="s">
        <v>31</v>
      </c>
      <c r="J6" s="99" t="s">
        <v>32</v>
      </c>
      <c r="K6" s="99" t="s">
        <v>33</v>
      </c>
    </row>
    <row r="7" spans="1:15" ht="14.25" customHeight="1">
      <c r="A7" s="101" t="s">
        <v>34</v>
      </c>
      <c r="B7" s="102" t="s">
        <v>240</v>
      </c>
      <c r="C7" s="103" t="s">
        <v>241</v>
      </c>
      <c r="D7" s="104"/>
      <c r="E7" s="105"/>
      <c r="F7" s="105"/>
      <c r="G7" s="106"/>
      <c r="H7" s="107"/>
      <c r="I7" s="108"/>
      <c r="J7" s="109"/>
      <c r="K7" s="110"/>
      <c r="O7" s="111"/>
    </row>
    <row r="8" spans="1:104" ht="12.75">
      <c r="A8" s="112">
        <v>1</v>
      </c>
      <c r="B8" s="113" t="s">
        <v>242</v>
      </c>
      <c r="C8" s="114" t="s">
        <v>243</v>
      </c>
      <c r="D8" s="115" t="s">
        <v>244</v>
      </c>
      <c r="E8" s="116">
        <v>1</v>
      </c>
      <c r="F8" s="117"/>
      <c r="G8" s="118">
        <f>E8*F8</f>
        <v>0</v>
      </c>
      <c r="H8" s="119">
        <v>0</v>
      </c>
      <c r="I8" s="120">
        <f>E8*H8</f>
        <v>0</v>
      </c>
      <c r="J8" s="119"/>
      <c r="K8" s="120">
        <f>E8*J8</f>
        <v>0</v>
      </c>
      <c r="O8" s="111"/>
      <c r="Z8" s="121"/>
      <c r="AA8" s="121">
        <v>12</v>
      </c>
      <c r="AB8" s="121">
        <v>0</v>
      </c>
      <c r="AC8" s="121">
        <v>1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CA8" s="121">
        <v>12</v>
      </c>
      <c r="CB8" s="121">
        <v>0</v>
      </c>
      <c r="CZ8" s="73">
        <v>1</v>
      </c>
    </row>
    <row r="9" spans="1:63" ht="22.5">
      <c r="A9" s="122"/>
      <c r="B9" s="123"/>
      <c r="C9" s="195" t="s">
        <v>245</v>
      </c>
      <c r="D9" s="196"/>
      <c r="E9" s="196"/>
      <c r="F9" s="196"/>
      <c r="G9" s="197"/>
      <c r="I9" s="124"/>
      <c r="K9" s="124"/>
      <c r="L9" s="125" t="s">
        <v>245</v>
      </c>
      <c r="O9" s="11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</row>
    <row r="10" spans="1:63" ht="22.5">
      <c r="A10" s="122"/>
      <c r="B10" s="123"/>
      <c r="C10" s="195" t="s">
        <v>246</v>
      </c>
      <c r="D10" s="196"/>
      <c r="E10" s="196"/>
      <c r="F10" s="196"/>
      <c r="G10" s="197"/>
      <c r="I10" s="124"/>
      <c r="K10" s="124"/>
      <c r="L10" s="125" t="s">
        <v>246</v>
      </c>
      <c r="O10" s="11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</row>
    <row r="11" spans="1:63" ht="33.75">
      <c r="A11" s="122"/>
      <c r="B11" s="123"/>
      <c r="C11" s="195" t="s">
        <v>247</v>
      </c>
      <c r="D11" s="196"/>
      <c r="E11" s="196"/>
      <c r="F11" s="196"/>
      <c r="G11" s="197"/>
      <c r="I11" s="124"/>
      <c r="K11" s="124"/>
      <c r="L11" s="125" t="s">
        <v>247</v>
      </c>
      <c r="O11" s="11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</row>
    <row r="12" spans="1:63" ht="12.75">
      <c r="A12" s="133" t="s">
        <v>38</v>
      </c>
      <c r="B12" s="134" t="s">
        <v>240</v>
      </c>
      <c r="C12" s="135" t="s">
        <v>241</v>
      </c>
      <c r="D12" s="136"/>
      <c r="E12" s="137"/>
      <c r="F12" s="137"/>
      <c r="G12" s="138">
        <f>SUM(G7:G11)</f>
        <v>0</v>
      </c>
      <c r="H12" s="139"/>
      <c r="I12" s="140">
        <f>SUM(I7:I11)</f>
        <v>0</v>
      </c>
      <c r="J12" s="141"/>
      <c r="K12" s="140">
        <f>SUM(K7:K11)</f>
        <v>0</v>
      </c>
      <c r="O12" s="111"/>
      <c r="X12" s="142">
        <f>K12</f>
        <v>0</v>
      </c>
      <c r="Y12" s="142">
        <f>I12</f>
        <v>0</v>
      </c>
      <c r="Z12" s="143">
        <f>G12</f>
        <v>0</v>
      </c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44"/>
      <c r="BB12" s="144"/>
      <c r="BC12" s="144"/>
      <c r="BD12" s="144"/>
      <c r="BE12" s="144"/>
      <c r="BF12" s="144"/>
      <c r="BG12" s="121"/>
      <c r="BH12" s="121"/>
      <c r="BI12" s="121"/>
      <c r="BJ12" s="121"/>
      <c r="BK12" s="121"/>
    </row>
    <row r="13" spans="1:15" ht="14.25" customHeight="1">
      <c r="A13" s="101" t="s">
        <v>34</v>
      </c>
      <c r="B13" s="102" t="s">
        <v>248</v>
      </c>
      <c r="C13" s="103" t="s">
        <v>249</v>
      </c>
      <c r="D13" s="104"/>
      <c r="E13" s="105"/>
      <c r="F13" s="105"/>
      <c r="G13" s="106"/>
      <c r="H13" s="107"/>
      <c r="I13" s="108"/>
      <c r="J13" s="109"/>
      <c r="K13" s="110"/>
      <c r="O13" s="111"/>
    </row>
    <row r="14" spans="1:104" ht="12.75">
      <c r="A14" s="112">
        <v>2</v>
      </c>
      <c r="B14" s="113" t="s">
        <v>250</v>
      </c>
      <c r="C14" s="114" t="s">
        <v>251</v>
      </c>
      <c r="D14" s="115" t="s">
        <v>244</v>
      </c>
      <c r="E14" s="116">
        <v>1</v>
      </c>
      <c r="F14" s="117"/>
      <c r="G14" s="118">
        <f>E14*F14</f>
        <v>0</v>
      </c>
      <c r="H14" s="119">
        <v>0</v>
      </c>
      <c r="I14" s="120">
        <f>E14*H14</f>
        <v>0</v>
      </c>
      <c r="J14" s="119"/>
      <c r="K14" s="120">
        <f>E14*J14</f>
        <v>0</v>
      </c>
      <c r="O14" s="111"/>
      <c r="Z14" s="121"/>
      <c r="AA14" s="121">
        <v>12</v>
      </c>
      <c r="AB14" s="121">
        <v>0</v>
      </c>
      <c r="AC14" s="121">
        <v>2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CA14" s="121">
        <v>12</v>
      </c>
      <c r="CB14" s="121">
        <v>0</v>
      </c>
      <c r="CZ14" s="73">
        <v>1</v>
      </c>
    </row>
    <row r="15" spans="1:63" ht="12.75">
      <c r="A15" s="122"/>
      <c r="B15" s="123"/>
      <c r="C15" s="195" t="s">
        <v>252</v>
      </c>
      <c r="D15" s="196"/>
      <c r="E15" s="196"/>
      <c r="F15" s="196"/>
      <c r="G15" s="197"/>
      <c r="I15" s="124"/>
      <c r="K15" s="124"/>
      <c r="L15" s="125" t="s">
        <v>252</v>
      </c>
      <c r="O15" s="11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</row>
    <row r="16" spans="1:104" ht="12.75">
      <c r="A16" s="112">
        <v>3</v>
      </c>
      <c r="B16" s="113" t="s">
        <v>253</v>
      </c>
      <c r="C16" s="114" t="s">
        <v>254</v>
      </c>
      <c r="D16" s="115" t="s">
        <v>113</v>
      </c>
      <c r="E16" s="116">
        <v>2</v>
      </c>
      <c r="F16" s="117"/>
      <c r="G16" s="118">
        <f>E16*F16</f>
        <v>0</v>
      </c>
      <c r="H16" s="119">
        <v>0</v>
      </c>
      <c r="I16" s="120">
        <f>E16*H16</f>
        <v>0</v>
      </c>
      <c r="J16" s="119"/>
      <c r="K16" s="120">
        <f>E16*J16</f>
        <v>0</v>
      </c>
      <c r="O16" s="111"/>
      <c r="Z16" s="121"/>
      <c r="AA16" s="121">
        <v>12</v>
      </c>
      <c r="AB16" s="121">
        <v>0</v>
      </c>
      <c r="AC16" s="121">
        <v>3</v>
      </c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CA16" s="121">
        <v>12</v>
      </c>
      <c r="CB16" s="121">
        <v>0</v>
      </c>
      <c r="CZ16" s="73">
        <v>1</v>
      </c>
    </row>
    <row r="17" spans="1:104" ht="12.75">
      <c r="A17" s="112">
        <v>4</v>
      </c>
      <c r="B17" s="113" t="s">
        <v>255</v>
      </c>
      <c r="C17" s="114" t="s">
        <v>256</v>
      </c>
      <c r="D17" s="115" t="s">
        <v>244</v>
      </c>
      <c r="E17" s="116">
        <v>1</v>
      </c>
      <c r="F17" s="117"/>
      <c r="G17" s="118">
        <f>E17*F17</f>
        <v>0</v>
      </c>
      <c r="H17" s="119">
        <v>0</v>
      </c>
      <c r="I17" s="120">
        <f>E17*H17</f>
        <v>0</v>
      </c>
      <c r="J17" s="119"/>
      <c r="K17" s="120">
        <f>E17*J17</f>
        <v>0</v>
      </c>
      <c r="O17" s="111"/>
      <c r="Z17" s="121"/>
      <c r="AA17" s="121">
        <v>12</v>
      </c>
      <c r="AB17" s="121">
        <v>0</v>
      </c>
      <c r="AC17" s="121">
        <v>4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CA17" s="121">
        <v>12</v>
      </c>
      <c r="CB17" s="121">
        <v>0</v>
      </c>
      <c r="CZ17" s="73">
        <v>1</v>
      </c>
    </row>
    <row r="18" spans="1:63" ht="12.75">
      <c r="A18" s="122"/>
      <c r="B18" s="123"/>
      <c r="C18" s="195" t="s">
        <v>257</v>
      </c>
      <c r="D18" s="196"/>
      <c r="E18" s="196"/>
      <c r="F18" s="196"/>
      <c r="G18" s="197"/>
      <c r="I18" s="124"/>
      <c r="K18" s="124"/>
      <c r="L18" s="125" t="s">
        <v>257</v>
      </c>
      <c r="O18" s="11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</row>
    <row r="19" spans="1:63" ht="12.75">
      <c r="A19" s="133" t="s">
        <v>38</v>
      </c>
      <c r="B19" s="134" t="s">
        <v>248</v>
      </c>
      <c r="C19" s="135" t="s">
        <v>249</v>
      </c>
      <c r="D19" s="136"/>
      <c r="E19" s="137"/>
      <c r="F19" s="137"/>
      <c r="G19" s="138">
        <f>SUM(G13:G18)</f>
        <v>0</v>
      </c>
      <c r="H19" s="139"/>
      <c r="I19" s="140">
        <f>SUM(I13:I18)</f>
        <v>0</v>
      </c>
      <c r="J19" s="141"/>
      <c r="K19" s="140">
        <f>SUM(K13:K18)</f>
        <v>0</v>
      </c>
      <c r="O19" s="111"/>
      <c r="X19" s="142">
        <f>K19</f>
        <v>0</v>
      </c>
      <c r="Y19" s="142">
        <f>I19</f>
        <v>0</v>
      </c>
      <c r="Z19" s="143">
        <f>G19</f>
        <v>0</v>
      </c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44"/>
      <c r="BB19" s="144"/>
      <c r="BC19" s="144"/>
      <c r="BD19" s="144"/>
      <c r="BE19" s="144"/>
      <c r="BF19" s="144"/>
      <c r="BG19" s="121"/>
      <c r="BH19" s="121"/>
      <c r="BI19" s="121"/>
      <c r="BJ19" s="121"/>
      <c r="BK19" s="121"/>
    </row>
    <row r="20" spans="1:15" ht="14.25" customHeight="1">
      <c r="A20" s="101" t="s">
        <v>34</v>
      </c>
      <c r="B20" s="102" t="s">
        <v>258</v>
      </c>
      <c r="C20" s="103" t="s">
        <v>259</v>
      </c>
      <c r="D20" s="104"/>
      <c r="E20" s="105"/>
      <c r="F20" s="105"/>
      <c r="G20" s="106"/>
      <c r="H20" s="107"/>
      <c r="I20" s="108"/>
      <c r="J20" s="109"/>
      <c r="K20" s="110"/>
      <c r="O20" s="111"/>
    </row>
    <row r="21" spans="1:104" ht="12.75">
      <c r="A21" s="112">
        <v>5</v>
      </c>
      <c r="B21" s="113" t="s">
        <v>260</v>
      </c>
      <c r="C21" s="114" t="s">
        <v>261</v>
      </c>
      <c r="D21" s="115" t="s">
        <v>244</v>
      </c>
      <c r="E21" s="116">
        <v>1</v>
      </c>
      <c r="F21" s="117"/>
      <c r="G21" s="118">
        <f>E21*F21</f>
        <v>0</v>
      </c>
      <c r="H21" s="119">
        <v>0</v>
      </c>
      <c r="I21" s="120">
        <f>E21*H21</f>
        <v>0</v>
      </c>
      <c r="J21" s="119"/>
      <c r="K21" s="120">
        <f>E21*J21</f>
        <v>0</v>
      </c>
      <c r="O21" s="111"/>
      <c r="Z21" s="121"/>
      <c r="AA21" s="121">
        <v>12</v>
      </c>
      <c r="AB21" s="121">
        <v>0</v>
      </c>
      <c r="AC21" s="121">
        <v>5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CA21" s="121">
        <v>12</v>
      </c>
      <c r="CB21" s="121">
        <v>0</v>
      </c>
      <c r="CZ21" s="73">
        <v>1</v>
      </c>
    </row>
    <row r="22" spans="1:63" ht="12.75">
      <c r="A22" s="122"/>
      <c r="B22" s="123"/>
      <c r="C22" s="195" t="s">
        <v>262</v>
      </c>
      <c r="D22" s="196"/>
      <c r="E22" s="196"/>
      <c r="F22" s="196"/>
      <c r="G22" s="197"/>
      <c r="I22" s="124"/>
      <c r="K22" s="124"/>
      <c r="L22" s="125" t="s">
        <v>262</v>
      </c>
      <c r="O22" s="11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</row>
    <row r="23" spans="1:63" ht="33.75">
      <c r="A23" s="122"/>
      <c r="B23" s="123"/>
      <c r="C23" s="195" t="s">
        <v>263</v>
      </c>
      <c r="D23" s="196"/>
      <c r="E23" s="196"/>
      <c r="F23" s="196"/>
      <c r="G23" s="197"/>
      <c r="I23" s="124"/>
      <c r="K23" s="124"/>
      <c r="L23" s="125" t="s">
        <v>263</v>
      </c>
      <c r="O23" s="11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</row>
    <row r="24" spans="1:63" ht="12.75">
      <c r="A24" s="122"/>
      <c r="B24" s="123"/>
      <c r="C24" s="195" t="s">
        <v>264</v>
      </c>
      <c r="D24" s="196"/>
      <c r="E24" s="196"/>
      <c r="F24" s="196"/>
      <c r="G24" s="197"/>
      <c r="I24" s="124"/>
      <c r="K24" s="124"/>
      <c r="L24" s="125" t="s">
        <v>264</v>
      </c>
      <c r="O24" s="11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</row>
    <row r="25" spans="1:63" ht="22.5">
      <c r="A25" s="122"/>
      <c r="B25" s="123"/>
      <c r="C25" s="195" t="s">
        <v>265</v>
      </c>
      <c r="D25" s="196"/>
      <c r="E25" s="196"/>
      <c r="F25" s="196"/>
      <c r="G25" s="197"/>
      <c r="I25" s="124"/>
      <c r="K25" s="124"/>
      <c r="L25" s="125" t="s">
        <v>265</v>
      </c>
      <c r="O25" s="11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</row>
    <row r="26" spans="1:63" ht="22.5">
      <c r="A26" s="122"/>
      <c r="B26" s="123"/>
      <c r="C26" s="195" t="s">
        <v>266</v>
      </c>
      <c r="D26" s="196"/>
      <c r="E26" s="196"/>
      <c r="F26" s="196"/>
      <c r="G26" s="197"/>
      <c r="I26" s="124"/>
      <c r="K26" s="124"/>
      <c r="L26" s="125" t="s">
        <v>266</v>
      </c>
      <c r="O26" s="11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</row>
    <row r="27" spans="1:63" ht="12.75">
      <c r="A27" s="122"/>
      <c r="B27" s="123"/>
      <c r="C27" s="195" t="s">
        <v>267</v>
      </c>
      <c r="D27" s="196"/>
      <c r="E27" s="196"/>
      <c r="F27" s="196"/>
      <c r="G27" s="197"/>
      <c r="I27" s="124"/>
      <c r="K27" s="124"/>
      <c r="L27" s="125" t="s">
        <v>267</v>
      </c>
      <c r="O27" s="11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</row>
    <row r="28" spans="1:63" ht="33.75">
      <c r="A28" s="122"/>
      <c r="B28" s="123"/>
      <c r="C28" s="195" t="s">
        <v>268</v>
      </c>
      <c r="D28" s="196"/>
      <c r="E28" s="196"/>
      <c r="F28" s="196"/>
      <c r="G28" s="197"/>
      <c r="I28" s="124"/>
      <c r="K28" s="124"/>
      <c r="L28" s="125" t="s">
        <v>268</v>
      </c>
      <c r="O28" s="11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</row>
    <row r="29" spans="1:63" ht="12.75">
      <c r="A29" s="122"/>
      <c r="B29" s="123"/>
      <c r="C29" s="195" t="s">
        <v>269</v>
      </c>
      <c r="D29" s="196"/>
      <c r="E29" s="196"/>
      <c r="F29" s="196"/>
      <c r="G29" s="197"/>
      <c r="I29" s="124"/>
      <c r="K29" s="124"/>
      <c r="L29" s="125" t="s">
        <v>269</v>
      </c>
      <c r="O29" s="11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</row>
    <row r="30" spans="1:63" ht="33.75">
      <c r="A30" s="122"/>
      <c r="B30" s="123"/>
      <c r="C30" s="195" t="s">
        <v>270</v>
      </c>
      <c r="D30" s="196"/>
      <c r="E30" s="196"/>
      <c r="F30" s="196"/>
      <c r="G30" s="197"/>
      <c r="I30" s="124"/>
      <c r="K30" s="124"/>
      <c r="L30" s="125" t="s">
        <v>270</v>
      </c>
      <c r="O30" s="11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</row>
    <row r="31" spans="1:63" ht="22.5">
      <c r="A31" s="122"/>
      <c r="B31" s="123"/>
      <c r="C31" s="195" t="s">
        <v>271</v>
      </c>
      <c r="D31" s="196"/>
      <c r="E31" s="196"/>
      <c r="F31" s="196"/>
      <c r="G31" s="197"/>
      <c r="I31" s="124"/>
      <c r="K31" s="124"/>
      <c r="L31" s="125" t="s">
        <v>271</v>
      </c>
      <c r="O31" s="11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</row>
    <row r="32" spans="1:63" ht="22.5">
      <c r="A32" s="122"/>
      <c r="B32" s="123"/>
      <c r="C32" s="195" t="s">
        <v>272</v>
      </c>
      <c r="D32" s="196"/>
      <c r="E32" s="196"/>
      <c r="F32" s="196"/>
      <c r="G32" s="197"/>
      <c r="I32" s="124"/>
      <c r="K32" s="124"/>
      <c r="L32" s="125" t="s">
        <v>272</v>
      </c>
      <c r="O32" s="11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</row>
    <row r="33" spans="1:63" ht="12.75">
      <c r="A33" s="122"/>
      <c r="B33" s="123"/>
      <c r="C33" s="195" t="s">
        <v>273</v>
      </c>
      <c r="D33" s="196"/>
      <c r="E33" s="196"/>
      <c r="F33" s="196"/>
      <c r="G33" s="197"/>
      <c r="I33" s="124"/>
      <c r="K33" s="124"/>
      <c r="L33" s="125" t="s">
        <v>273</v>
      </c>
      <c r="O33" s="11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</row>
    <row r="34" spans="1:63" ht="12.75">
      <c r="A34" s="122"/>
      <c r="B34" s="123"/>
      <c r="C34" s="195" t="s">
        <v>274</v>
      </c>
      <c r="D34" s="196"/>
      <c r="E34" s="196"/>
      <c r="F34" s="196"/>
      <c r="G34" s="197"/>
      <c r="I34" s="124"/>
      <c r="K34" s="124"/>
      <c r="L34" s="125" t="s">
        <v>274</v>
      </c>
      <c r="O34" s="11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</row>
    <row r="35" spans="1:63" ht="22.5">
      <c r="A35" s="122"/>
      <c r="B35" s="123"/>
      <c r="C35" s="195" t="s">
        <v>275</v>
      </c>
      <c r="D35" s="196"/>
      <c r="E35" s="196"/>
      <c r="F35" s="196"/>
      <c r="G35" s="197"/>
      <c r="I35" s="124"/>
      <c r="K35" s="124"/>
      <c r="L35" s="125" t="s">
        <v>275</v>
      </c>
      <c r="O35" s="11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</row>
    <row r="36" spans="1:63" ht="12.75">
      <c r="A36" s="122"/>
      <c r="B36" s="123"/>
      <c r="C36" s="195" t="s">
        <v>276</v>
      </c>
      <c r="D36" s="196"/>
      <c r="E36" s="196"/>
      <c r="F36" s="196"/>
      <c r="G36" s="197"/>
      <c r="I36" s="124"/>
      <c r="K36" s="124"/>
      <c r="L36" s="125" t="s">
        <v>276</v>
      </c>
      <c r="O36" s="11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</row>
    <row r="37" spans="1:63" ht="12.75">
      <c r="A37" s="133" t="s">
        <v>38</v>
      </c>
      <c r="B37" s="134" t="s">
        <v>258</v>
      </c>
      <c r="C37" s="135" t="s">
        <v>259</v>
      </c>
      <c r="D37" s="136"/>
      <c r="E37" s="137"/>
      <c r="F37" s="137"/>
      <c r="G37" s="138">
        <f>SUM(G20:G36)</f>
        <v>0</v>
      </c>
      <c r="H37" s="139"/>
      <c r="I37" s="140">
        <f>SUM(I20:I36)</f>
        <v>0</v>
      </c>
      <c r="J37" s="141"/>
      <c r="K37" s="140">
        <f>SUM(K20:K36)</f>
        <v>0</v>
      </c>
      <c r="O37" s="111"/>
      <c r="X37" s="142">
        <f>K37</f>
        <v>0</v>
      </c>
      <c r="Y37" s="142">
        <f>I37</f>
        <v>0</v>
      </c>
      <c r="Z37" s="143">
        <f>G37</f>
        <v>0</v>
      </c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44"/>
      <c r="BB37" s="144"/>
      <c r="BC37" s="144"/>
      <c r="BD37" s="144"/>
      <c r="BE37" s="144"/>
      <c r="BF37" s="144"/>
      <c r="BG37" s="121"/>
      <c r="BH37" s="121"/>
      <c r="BI37" s="121"/>
      <c r="BJ37" s="121"/>
      <c r="BK37" s="121"/>
    </row>
    <row r="38" spans="1:15" ht="14.25" customHeight="1">
      <c r="A38" s="101" t="s">
        <v>34</v>
      </c>
      <c r="B38" s="102" t="s">
        <v>277</v>
      </c>
      <c r="C38" s="103" t="s">
        <v>47</v>
      </c>
      <c r="D38" s="104"/>
      <c r="E38" s="105"/>
      <c r="F38" s="105"/>
      <c r="G38" s="106"/>
      <c r="H38" s="107"/>
      <c r="I38" s="108"/>
      <c r="J38" s="109"/>
      <c r="K38" s="110"/>
      <c r="O38" s="111"/>
    </row>
    <row r="39" spans="1:104" ht="12.75">
      <c r="A39" s="112">
        <v>6</v>
      </c>
      <c r="B39" s="113" t="s">
        <v>278</v>
      </c>
      <c r="C39" s="114" t="s">
        <v>279</v>
      </c>
      <c r="D39" s="115" t="s">
        <v>244</v>
      </c>
      <c r="E39" s="116">
        <v>1</v>
      </c>
      <c r="F39" s="117"/>
      <c r="G39" s="118">
        <f>E39*F39</f>
        <v>0</v>
      </c>
      <c r="H39" s="119">
        <v>0</v>
      </c>
      <c r="I39" s="120">
        <f>E39*H39</f>
        <v>0</v>
      </c>
      <c r="J39" s="119"/>
      <c r="K39" s="120">
        <f>E39*J39</f>
        <v>0</v>
      </c>
      <c r="O39" s="111"/>
      <c r="Z39" s="121"/>
      <c r="AA39" s="121">
        <v>12</v>
      </c>
      <c r="AB39" s="121">
        <v>0</v>
      </c>
      <c r="AC39" s="121">
        <v>6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CA39" s="121">
        <v>12</v>
      </c>
      <c r="CB39" s="121">
        <v>0</v>
      </c>
      <c r="CZ39" s="73">
        <v>1</v>
      </c>
    </row>
    <row r="40" spans="1:63" ht="12.75">
      <c r="A40" s="122"/>
      <c r="B40" s="123"/>
      <c r="C40" s="195" t="s">
        <v>280</v>
      </c>
      <c r="D40" s="196"/>
      <c r="E40" s="196"/>
      <c r="F40" s="196"/>
      <c r="G40" s="197"/>
      <c r="I40" s="124"/>
      <c r="K40" s="124"/>
      <c r="L40" s="125" t="s">
        <v>280</v>
      </c>
      <c r="O40" s="11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</row>
    <row r="41" spans="1:63" ht="22.5">
      <c r="A41" s="122"/>
      <c r="B41" s="123"/>
      <c r="C41" s="195" t="s">
        <v>281</v>
      </c>
      <c r="D41" s="196"/>
      <c r="E41" s="196"/>
      <c r="F41" s="196"/>
      <c r="G41" s="197"/>
      <c r="I41" s="124"/>
      <c r="K41" s="124"/>
      <c r="L41" s="125" t="s">
        <v>281</v>
      </c>
      <c r="O41" s="11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</row>
    <row r="42" spans="1:104" ht="12.75">
      <c r="A42" s="112">
        <v>7</v>
      </c>
      <c r="B42" s="113" t="s">
        <v>282</v>
      </c>
      <c r="C42" s="114" t="s">
        <v>283</v>
      </c>
      <c r="D42" s="115" t="s">
        <v>244</v>
      </c>
      <c r="E42" s="116">
        <v>1</v>
      </c>
      <c r="F42" s="117"/>
      <c r="G42" s="118">
        <f>E42*F42</f>
        <v>0</v>
      </c>
      <c r="H42" s="119">
        <v>0</v>
      </c>
      <c r="I42" s="120">
        <f>E42*H42</f>
        <v>0</v>
      </c>
      <c r="J42" s="119"/>
      <c r="K42" s="120">
        <f>E42*J42</f>
        <v>0</v>
      </c>
      <c r="O42" s="111"/>
      <c r="Z42" s="121"/>
      <c r="AA42" s="121">
        <v>12</v>
      </c>
      <c r="AB42" s="121">
        <v>0</v>
      </c>
      <c r="AC42" s="121">
        <v>7</v>
      </c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CA42" s="121">
        <v>12</v>
      </c>
      <c r="CB42" s="121">
        <v>0</v>
      </c>
      <c r="CZ42" s="73">
        <v>1</v>
      </c>
    </row>
    <row r="43" spans="1:63" ht="56.25">
      <c r="A43" s="122"/>
      <c r="B43" s="123"/>
      <c r="C43" s="195" t="s">
        <v>284</v>
      </c>
      <c r="D43" s="196"/>
      <c r="E43" s="196"/>
      <c r="F43" s="196"/>
      <c r="G43" s="197"/>
      <c r="I43" s="124"/>
      <c r="K43" s="124"/>
      <c r="L43" s="125" t="s">
        <v>284</v>
      </c>
      <c r="O43" s="11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</row>
    <row r="44" spans="1:104" ht="22.5">
      <c r="A44" s="112">
        <v>8</v>
      </c>
      <c r="B44" s="113" t="s">
        <v>285</v>
      </c>
      <c r="C44" s="114" t="s">
        <v>286</v>
      </c>
      <c r="D44" s="115" t="s">
        <v>244</v>
      </c>
      <c r="E44" s="116">
        <v>1</v>
      </c>
      <c r="F44" s="117"/>
      <c r="G44" s="118">
        <f>E44*F44</f>
        <v>0</v>
      </c>
      <c r="H44" s="119">
        <v>0</v>
      </c>
      <c r="I44" s="120">
        <f>E44*H44</f>
        <v>0</v>
      </c>
      <c r="J44" s="119"/>
      <c r="K44" s="120">
        <f>E44*J44</f>
        <v>0</v>
      </c>
      <c r="O44" s="111"/>
      <c r="Z44" s="121"/>
      <c r="AA44" s="121">
        <v>12</v>
      </c>
      <c r="AB44" s="121">
        <v>0</v>
      </c>
      <c r="AC44" s="121">
        <v>8</v>
      </c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CA44" s="121">
        <v>12</v>
      </c>
      <c r="CB44" s="121">
        <v>0</v>
      </c>
      <c r="CZ44" s="73">
        <v>1</v>
      </c>
    </row>
    <row r="45" spans="1:63" ht="22.5">
      <c r="A45" s="122"/>
      <c r="B45" s="123"/>
      <c r="C45" s="195" t="s">
        <v>287</v>
      </c>
      <c r="D45" s="196"/>
      <c r="E45" s="196"/>
      <c r="F45" s="196"/>
      <c r="G45" s="197"/>
      <c r="I45" s="124"/>
      <c r="K45" s="124"/>
      <c r="L45" s="125" t="s">
        <v>287</v>
      </c>
      <c r="O45" s="11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</row>
    <row r="46" spans="1:63" ht="22.5">
      <c r="A46" s="122"/>
      <c r="B46" s="123"/>
      <c r="C46" s="195" t="s">
        <v>288</v>
      </c>
      <c r="D46" s="196"/>
      <c r="E46" s="196"/>
      <c r="F46" s="196"/>
      <c r="G46" s="197"/>
      <c r="I46" s="124"/>
      <c r="K46" s="124"/>
      <c r="L46" s="125" t="s">
        <v>288</v>
      </c>
      <c r="O46" s="11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</row>
    <row r="47" spans="1:104" ht="12.75">
      <c r="A47" s="112">
        <v>9</v>
      </c>
      <c r="B47" s="113" t="s">
        <v>289</v>
      </c>
      <c r="C47" s="114" t="s">
        <v>290</v>
      </c>
      <c r="D47" s="115" t="s">
        <v>244</v>
      </c>
      <c r="E47" s="116">
        <v>1</v>
      </c>
      <c r="F47" s="117"/>
      <c r="G47" s="118">
        <f>E47*F47</f>
        <v>0</v>
      </c>
      <c r="H47" s="119">
        <v>0</v>
      </c>
      <c r="I47" s="120">
        <f>E47*H47</f>
        <v>0</v>
      </c>
      <c r="J47" s="119"/>
      <c r="K47" s="120">
        <f>E47*J47</f>
        <v>0</v>
      </c>
      <c r="O47" s="111"/>
      <c r="Z47" s="121"/>
      <c r="AA47" s="121">
        <v>12</v>
      </c>
      <c r="AB47" s="121">
        <v>0</v>
      </c>
      <c r="AC47" s="121">
        <v>9</v>
      </c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CA47" s="121">
        <v>12</v>
      </c>
      <c r="CB47" s="121">
        <v>0</v>
      </c>
      <c r="CZ47" s="73">
        <v>1</v>
      </c>
    </row>
    <row r="48" spans="1:63" ht="12.75">
      <c r="A48" s="122"/>
      <c r="B48" s="123"/>
      <c r="C48" s="195" t="s">
        <v>291</v>
      </c>
      <c r="D48" s="196"/>
      <c r="E48" s="196"/>
      <c r="F48" s="196"/>
      <c r="G48" s="197"/>
      <c r="I48" s="124"/>
      <c r="K48" s="124"/>
      <c r="L48" s="125" t="s">
        <v>291</v>
      </c>
      <c r="O48" s="11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ht="12.75">
      <c r="A49" s="122"/>
      <c r="B49" s="123"/>
      <c r="C49" s="195" t="s">
        <v>292</v>
      </c>
      <c r="D49" s="196"/>
      <c r="E49" s="196"/>
      <c r="F49" s="196"/>
      <c r="G49" s="197"/>
      <c r="I49" s="124"/>
      <c r="K49" s="124"/>
      <c r="L49" s="125" t="s">
        <v>292</v>
      </c>
      <c r="O49" s="11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2.75">
      <c r="A50" s="122"/>
      <c r="B50" s="123"/>
      <c r="C50" s="195" t="s">
        <v>293</v>
      </c>
      <c r="D50" s="196"/>
      <c r="E50" s="196"/>
      <c r="F50" s="196"/>
      <c r="G50" s="197"/>
      <c r="I50" s="124"/>
      <c r="K50" s="124"/>
      <c r="L50" s="125" t="s">
        <v>293</v>
      </c>
      <c r="O50" s="11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</row>
    <row r="51" spans="1:63" ht="12.75">
      <c r="A51" s="122"/>
      <c r="B51" s="123"/>
      <c r="C51" s="195" t="s">
        <v>294</v>
      </c>
      <c r="D51" s="196"/>
      <c r="E51" s="196"/>
      <c r="F51" s="196"/>
      <c r="G51" s="197"/>
      <c r="I51" s="124"/>
      <c r="K51" s="124"/>
      <c r="L51" s="125" t="s">
        <v>294</v>
      </c>
      <c r="O51" s="11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</row>
    <row r="52" spans="1:104" ht="12.75">
      <c r="A52" s="112">
        <v>10</v>
      </c>
      <c r="B52" s="113" t="s">
        <v>295</v>
      </c>
      <c r="C52" s="114" t="s">
        <v>296</v>
      </c>
      <c r="D52" s="115" t="s">
        <v>244</v>
      </c>
      <c r="E52" s="116">
        <v>1</v>
      </c>
      <c r="F52" s="117"/>
      <c r="G52" s="118">
        <f>E52*F52</f>
        <v>0</v>
      </c>
      <c r="H52" s="119">
        <v>0</v>
      </c>
      <c r="I52" s="120">
        <f>E52*H52</f>
        <v>0</v>
      </c>
      <c r="J52" s="119"/>
      <c r="K52" s="120">
        <f>E52*J52</f>
        <v>0</v>
      </c>
      <c r="O52" s="111"/>
      <c r="Z52" s="121"/>
      <c r="AA52" s="121">
        <v>12</v>
      </c>
      <c r="AB52" s="121">
        <v>0</v>
      </c>
      <c r="AC52" s="121">
        <v>10</v>
      </c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CA52" s="121">
        <v>12</v>
      </c>
      <c r="CB52" s="121">
        <v>0</v>
      </c>
      <c r="CZ52" s="73">
        <v>1</v>
      </c>
    </row>
    <row r="53" spans="1:63" ht="22.5">
      <c r="A53" s="122"/>
      <c r="B53" s="123"/>
      <c r="C53" s="195" t="s">
        <v>297</v>
      </c>
      <c r="D53" s="196"/>
      <c r="E53" s="196"/>
      <c r="F53" s="196"/>
      <c r="G53" s="197"/>
      <c r="I53" s="124"/>
      <c r="K53" s="124"/>
      <c r="L53" s="125" t="s">
        <v>297</v>
      </c>
      <c r="O53" s="11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</row>
    <row r="54" spans="1:104" ht="12.75">
      <c r="A54" s="112">
        <v>11</v>
      </c>
      <c r="B54" s="113" t="s">
        <v>298</v>
      </c>
      <c r="C54" s="114" t="s">
        <v>299</v>
      </c>
      <c r="D54" s="115" t="s">
        <v>244</v>
      </c>
      <c r="E54" s="116">
        <v>1</v>
      </c>
      <c r="F54" s="117"/>
      <c r="G54" s="118">
        <f>E54*F54</f>
        <v>0</v>
      </c>
      <c r="H54" s="119">
        <v>0</v>
      </c>
      <c r="I54" s="120">
        <f>E54*H54</f>
        <v>0</v>
      </c>
      <c r="J54" s="119"/>
      <c r="K54" s="120">
        <f>E54*J54</f>
        <v>0</v>
      </c>
      <c r="O54" s="111"/>
      <c r="Z54" s="121"/>
      <c r="AA54" s="121">
        <v>12</v>
      </c>
      <c r="AB54" s="121">
        <v>0</v>
      </c>
      <c r="AC54" s="121">
        <v>11</v>
      </c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CA54" s="121">
        <v>12</v>
      </c>
      <c r="CB54" s="121">
        <v>0</v>
      </c>
      <c r="CZ54" s="73">
        <v>1</v>
      </c>
    </row>
    <row r="55" spans="1:63" ht="12.75">
      <c r="A55" s="122"/>
      <c r="B55" s="123"/>
      <c r="C55" s="195" t="s">
        <v>300</v>
      </c>
      <c r="D55" s="196"/>
      <c r="E55" s="196"/>
      <c r="F55" s="196"/>
      <c r="G55" s="197"/>
      <c r="I55" s="124"/>
      <c r="K55" s="124"/>
      <c r="L55" s="125" t="s">
        <v>300</v>
      </c>
      <c r="O55" s="11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</row>
    <row r="56" spans="1:63" ht="22.5">
      <c r="A56" s="122"/>
      <c r="B56" s="123"/>
      <c r="C56" s="195" t="s">
        <v>301</v>
      </c>
      <c r="D56" s="196"/>
      <c r="E56" s="196"/>
      <c r="F56" s="196"/>
      <c r="G56" s="197"/>
      <c r="I56" s="124"/>
      <c r="K56" s="124"/>
      <c r="L56" s="125" t="s">
        <v>301</v>
      </c>
      <c r="O56" s="11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</row>
    <row r="57" spans="1:63" ht="12.75">
      <c r="A57" s="133" t="s">
        <v>38</v>
      </c>
      <c r="B57" s="134" t="s">
        <v>277</v>
      </c>
      <c r="C57" s="135" t="s">
        <v>47</v>
      </c>
      <c r="D57" s="136"/>
      <c r="E57" s="137"/>
      <c r="F57" s="137"/>
      <c r="G57" s="138">
        <f>SUM(G38:G56)</f>
        <v>0</v>
      </c>
      <c r="H57" s="139"/>
      <c r="I57" s="140">
        <f>SUM(I38:I56)</f>
        <v>0</v>
      </c>
      <c r="J57" s="141"/>
      <c r="K57" s="140">
        <f>SUM(K38:K56)</f>
        <v>0</v>
      </c>
      <c r="O57" s="111"/>
      <c r="X57" s="142">
        <f>K57</f>
        <v>0</v>
      </c>
      <c r="Y57" s="142">
        <f>I57</f>
        <v>0</v>
      </c>
      <c r="Z57" s="143">
        <f>G57</f>
        <v>0</v>
      </c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44"/>
      <c r="BB57" s="144"/>
      <c r="BC57" s="144"/>
      <c r="BD57" s="144"/>
      <c r="BE57" s="144"/>
      <c r="BF57" s="144"/>
      <c r="BG57" s="121"/>
      <c r="BH57" s="121"/>
      <c r="BI57" s="121"/>
      <c r="BJ57" s="121"/>
      <c r="BK57" s="121"/>
    </row>
    <row r="58" spans="1:58" ht="12.75">
      <c r="A58" s="145" t="s">
        <v>39</v>
      </c>
      <c r="B58" s="146" t="s">
        <v>40</v>
      </c>
      <c r="C58" s="147"/>
      <c r="D58" s="148"/>
      <c r="E58" s="149"/>
      <c r="F58" s="149"/>
      <c r="G58" s="150">
        <f>SUM(Z7:Z58)</f>
        <v>0</v>
      </c>
      <c r="H58" s="151"/>
      <c r="I58" s="152">
        <f>SUM(Y7:Y58)</f>
        <v>0</v>
      </c>
      <c r="J58" s="151"/>
      <c r="K58" s="152">
        <f>SUM(X7:X58)</f>
        <v>0</v>
      </c>
      <c r="O58" s="111"/>
      <c r="BA58" s="153"/>
      <c r="BB58" s="153"/>
      <c r="BC58" s="153"/>
      <c r="BD58" s="153"/>
      <c r="BE58" s="153"/>
      <c r="BF58" s="153"/>
    </row>
    <row r="59" ht="12.75">
      <c r="E59" s="73"/>
    </row>
    <row r="60" spans="1:5" ht="12.75">
      <c r="A60" s="154"/>
      <c r="E60" s="73"/>
    </row>
    <row r="61" spans="1:7" ht="12.75">
      <c r="A61" s="155"/>
      <c r="B61" s="156"/>
      <c r="C61" s="157" t="s">
        <v>41</v>
      </c>
      <c r="D61" s="156"/>
      <c r="E61" s="158"/>
      <c r="F61" s="156"/>
      <c r="G61" s="159" t="s">
        <v>42</v>
      </c>
    </row>
    <row r="62" spans="1:7" ht="12.75">
      <c r="A62" s="160"/>
      <c r="B62" s="161"/>
      <c r="C62" s="162" t="s">
        <v>43</v>
      </c>
      <c r="D62" s="163"/>
      <c r="E62" s="164"/>
      <c r="F62" s="164"/>
      <c r="G62" s="165">
        <v>0</v>
      </c>
    </row>
    <row r="63" spans="1:7" ht="12.75">
      <c r="A63" s="166"/>
      <c r="B63" s="167" t="s">
        <v>42</v>
      </c>
      <c r="C63" s="168"/>
      <c r="D63" s="169"/>
      <c r="E63" s="170"/>
      <c r="F63" s="170"/>
      <c r="G63" s="171">
        <v>0</v>
      </c>
    </row>
    <row r="64" ht="12.75">
      <c r="E64" s="73"/>
    </row>
    <row r="65" ht="12.75">
      <c r="E65" s="73"/>
    </row>
    <row r="66" ht="12.75">
      <c r="E66" s="73"/>
    </row>
    <row r="67" spans="3:5" ht="12.75">
      <c r="C67" s="130"/>
      <c r="E67" s="73"/>
    </row>
    <row r="68" ht="12.75">
      <c r="E68" s="73"/>
    </row>
    <row r="69" ht="12.75">
      <c r="E69" s="73"/>
    </row>
    <row r="70" ht="12.75">
      <c r="E70" s="73"/>
    </row>
    <row r="71" ht="12.75">
      <c r="E71" s="73"/>
    </row>
    <row r="72" ht="12.75">
      <c r="E72" s="73"/>
    </row>
    <row r="73" ht="12.75">
      <c r="E73" s="73"/>
    </row>
    <row r="74" ht="12.75">
      <c r="E74" s="73"/>
    </row>
    <row r="75" ht="12.75">
      <c r="E75" s="73"/>
    </row>
    <row r="76" ht="12.75">
      <c r="E76" s="73"/>
    </row>
    <row r="77" ht="12.75">
      <c r="E77" s="73"/>
    </row>
    <row r="78" ht="12.75">
      <c r="E78" s="73"/>
    </row>
    <row r="79" ht="12.75">
      <c r="E79" s="73"/>
    </row>
    <row r="80" ht="12.75">
      <c r="E80" s="73"/>
    </row>
    <row r="81" spans="1:7" ht="12.75">
      <c r="A81" s="130"/>
      <c r="B81" s="130"/>
      <c r="C81" s="130"/>
      <c r="D81" s="130"/>
      <c r="E81" s="130"/>
      <c r="F81" s="130"/>
      <c r="G81" s="130"/>
    </row>
    <row r="82" spans="1:7" ht="12.75">
      <c r="A82" s="130"/>
      <c r="B82" s="130"/>
      <c r="C82" s="130"/>
      <c r="D82" s="130"/>
      <c r="E82" s="130"/>
      <c r="F82" s="130"/>
      <c r="G82" s="130"/>
    </row>
    <row r="83" spans="1:7" ht="12.75">
      <c r="A83" s="130"/>
      <c r="B83" s="130"/>
      <c r="C83" s="130"/>
      <c r="D83" s="130"/>
      <c r="E83" s="130"/>
      <c r="F83" s="130"/>
      <c r="G83" s="130"/>
    </row>
    <row r="84" spans="1:7" ht="12.75">
      <c r="A84" s="130"/>
      <c r="B84" s="130"/>
      <c r="C84" s="130"/>
      <c r="D84" s="130"/>
      <c r="E84" s="130"/>
      <c r="F84" s="130"/>
      <c r="G84" s="130"/>
    </row>
    <row r="85" ht="12.75">
      <c r="E85" s="73"/>
    </row>
    <row r="86" ht="12.75">
      <c r="E86" s="73"/>
    </row>
    <row r="87" ht="12.75">
      <c r="E87" s="73"/>
    </row>
    <row r="88" ht="12.75">
      <c r="E88" s="73"/>
    </row>
    <row r="89" ht="12.75">
      <c r="E89" s="73"/>
    </row>
    <row r="90" ht="12.75">
      <c r="E90" s="73"/>
    </row>
    <row r="91" ht="12.75">
      <c r="E91" s="73"/>
    </row>
    <row r="92" ht="12.75">
      <c r="E92" s="73"/>
    </row>
    <row r="93" ht="12.75">
      <c r="E93" s="73"/>
    </row>
    <row r="94" ht="12.75">
      <c r="E94" s="73"/>
    </row>
    <row r="95" ht="12.75">
      <c r="E95" s="73"/>
    </row>
    <row r="96" ht="12.75">
      <c r="E96" s="73"/>
    </row>
    <row r="97" ht="12.75">
      <c r="E97" s="73"/>
    </row>
    <row r="98" ht="12.75">
      <c r="E98" s="73"/>
    </row>
    <row r="99" ht="12.75">
      <c r="E99" s="73"/>
    </row>
    <row r="100" ht="12.75">
      <c r="E100" s="73"/>
    </row>
    <row r="101" ht="12.75">
      <c r="E101" s="73"/>
    </row>
    <row r="102" ht="12.75">
      <c r="E102" s="73"/>
    </row>
    <row r="103" ht="12.75">
      <c r="E103" s="73"/>
    </row>
    <row r="104" ht="12.75">
      <c r="E104" s="73"/>
    </row>
    <row r="105" ht="12.75">
      <c r="E105" s="73"/>
    </row>
    <row r="106" ht="12.75">
      <c r="E106" s="73"/>
    </row>
    <row r="107" ht="12.75">
      <c r="E107" s="73"/>
    </row>
    <row r="108" ht="12.75">
      <c r="E108" s="73"/>
    </row>
    <row r="109" ht="12.75">
      <c r="E109" s="73"/>
    </row>
    <row r="110" ht="12.75">
      <c r="E110" s="73"/>
    </row>
    <row r="111" ht="12.75">
      <c r="E111" s="73"/>
    </row>
    <row r="112" ht="12.75">
      <c r="E112" s="73"/>
    </row>
    <row r="113" ht="12.75">
      <c r="E113" s="73"/>
    </row>
    <row r="114" ht="12.75">
      <c r="E114" s="73"/>
    </row>
    <row r="115" ht="12.75">
      <c r="E115" s="73"/>
    </row>
    <row r="116" spans="1:2" ht="12.75">
      <c r="A116" s="172"/>
      <c r="B116" s="172"/>
    </row>
    <row r="117" spans="1:7" ht="12.75">
      <c r="A117" s="130"/>
      <c r="B117" s="130"/>
      <c r="C117" s="173"/>
      <c r="D117" s="173"/>
      <c r="E117" s="174"/>
      <c r="F117" s="173"/>
      <c r="G117" s="175"/>
    </row>
    <row r="118" spans="1:7" ht="12.75">
      <c r="A118" s="176"/>
      <c r="B118" s="176"/>
      <c r="C118" s="130"/>
      <c r="D118" s="130"/>
      <c r="E118" s="177"/>
      <c r="F118" s="130"/>
      <c r="G118" s="130"/>
    </row>
    <row r="119" spans="1:7" ht="12.75">
      <c r="A119" s="130"/>
      <c r="B119" s="130"/>
      <c r="C119" s="130"/>
      <c r="D119" s="130"/>
      <c r="E119" s="177"/>
      <c r="F119" s="130"/>
      <c r="G119" s="130"/>
    </row>
    <row r="120" spans="1:7" ht="12.75">
      <c r="A120" s="130"/>
      <c r="B120" s="130"/>
      <c r="C120" s="130"/>
      <c r="D120" s="130"/>
      <c r="E120" s="177"/>
      <c r="F120" s="130"/>
      <c r="G120" s="130"/>
    </row>
    <row r="121" spans="1:7" ht="12.75">
      <c r="A121" s="130"/>
      <c r="B121" s="130"/>
      <c r="C121" s="130"/>
      <c r="D121" s="130"/>
      <c r="E121" s="177"/>
      <c r="F121" s="130"/>
      <c r="G121" s="130"/>
    </row>
    <row r="122" spans="1:7" ht="12.75">
      <c r="A122" s="130"/>
      <c r="B122" s="130"/>
      <c r="C122" s="130"/>
      <c r="D122" s="130"/>
      <c r="E122" s="177"/>
      <c r="F122" s="130"/>
      <c r="G122" s="130"/>
    </row>
    <row r="123" spans="1:7" ht="12.75">
      <c r="A123" s="130"/>
      <c r="B123" s="130"/>
      <c r="C123" s="130"/>
      <c r="D123" s="130"/>
      <c r="E123" s="177"/>
      <c r="F123" s="130"/>
      <c r="G123" s="130"/>
    </row>
    <row r="124" spans="1:7" ht="12.75">
      <c r="A124" s="130"/>
      <c r="B124" s="130"/>
      <c r="C124" s="130"/>
      <c r="D124" s="130"/>
      <c r="E124" s="177"/>
      <c r="F124" s="130"/>
      <c r="G124" s="130"/>
    </row>
    <row r="125" spans="1:7" ht="12.75">
      <c r="A125" s="130"/>
      <c r="B125" s="130"/>
      <c r="C125" s="130"/>
      <c r="D125" s="130"/>
      <c r="E125" s="177"/>
      <c r="F125" s="130"/>
      <c r="G125" s="130"/>
    </row>
    <row r="126" spans="1:7" ht="12.75">
      <c r="A126" s="130"/>
      <c r="B126" s="130"/>
      <c r="C126" s="130"/>
      <c r="D126" s="130"/>
      <c r="E126" s="177"/>
      <c r="F126" s="130"/>
      <c r="G126" s="130"/>
    </row>
    <row r="127" spans="1:7" ht="12.75">
      <c r="A127" s="130"/>
      <c r="B127" s="130"/>
      <c r="C127" s="130"/>
      <c r="D127" s="130"/>
      <c r="E127" s="177"/>
      <c r="F127" s="130"/>
      <c r="G127" s="130"/>
    </row>
    <row r="128" spans="1:7" ht="12.75">
      <c r="A128" s="130"/>
      <c r="B128" s="130"/>
      <c r="C128" s="130"/>
      <c r="D128" s="130"/>
      <c r="E128" s="177"/>
      <c r="F128" s="130"/>
      <c r="G128" s="130"/>
    </row>
    <row r="129" spans="1:7" ht="12.75">
      <c r="A129" s="130"/>
      <c r="B129" s="130"/>
      <c r="C129" s="130"/>
      <c r="D129" s="130"/>
      <c r="E129" s="177"/>
      <c r="F129" s="130"/>
      <c r="G129" s="130"/>
    </row>
    <row r="130" spans="1:7" ht="12.75">
      <c r="A130" s="130"/>
      <c r="B130" s="130"/>
      <c r="C130" s="130"/>
      <c r="D130" s="130"/>
      <c r="E130" s="177"/>
      <c r="F130" s="130"/>
      <c r="G130" s="130"/>
    </row>
    <row r="1035" spans="1:7" ht="12.75">
      <c r="A1035" s="178"/>
      <c r="B1035" s="179"/>
      <c r="C1035" s="180" t="s">
        <v>44</v>
      </c>
      <c r="D1035" s="181"/>
      <c r="E1035" s="182"/>
      <c r="F1035" s="182"/>
      <c r="G1035" s="183">
        <v>100000</v>
      </c>
    </row>
    <row r="1036" spans="1:7" ht="12.75">
      <c r="A1036" s="178"/>
      <c r="B1036" s="179"/>
      <c r="C1036" s="180" t="s">
        <v>45</v>
      </c>
      <c r="D1036" s="181"/>
      <c r="E1036" s="182"/>
      <c r="F1036" s="182"/>
      <c r="G1036" s="183">
        <v>100000</v>
      </c>
    </row>
    <row r="1037" spans="1:7" ht="12.75">
      <c r="A1037" s="178"/>
      <c r="B1037" s="179"/>
      <c r="C1037" s="180" t="s">
        <v>46</v>
      </c>
      <c r="D1037" s="181"/>
      <c r="E1037" s="182"/>
      <c r="F1037" s="182"/>
      <c r="G1037" s="183">
        <v>100000</v>
      </c>
    </row>
    <row r="1038" spans="1:7" ht="12.75">
      <c r="A1038" s="178"/>
      <c r="B1038" s="179"/>
      <c r="C1038" s="180" t="s">
        <v>47</v>
      </c>
      <c r="D1038" s="181"/>
      <c r="E1038" s="182"/>
      <c r="F1038" s="182"/>
      <c r="G1038" s="183">
        <v>100000</v>
      </c>
    </row>
    <row r="1039" spans="1:7" ht="12.75">
      <c r="A1039" s="178"/>
      <c r="B1039" s="179"/>
      <c r="C1039" s="180" t="s">
        <v>48</v>
      </c>
      <c r="D1039" s="181"/>
      <c r="E1039" s="182"/>
      <c r="F1039" s="182"/>
      <c r="G1039" s="183">
        <v>100000</v>
      </c>
    </row>
    <row r="1040" spans="1:7" ht="12.75">
      <c r="A1040" s="178"/>
      <c r="B1040" s="179"/>
      <c r="C1040" s="180" t="s">
        <v>49</v>
      </c>
      <c r="D1040" s="181"/>
      <c r="E1040" s="182"/>
      <c r="F1040" s="182"/>
      <c r="G1040" s="183">
        <v>100000</v>
      </c>
    </row>
    <row r="1041" spans="1:7" ht="12.75">
      <c r="A1041" s="178"/>
      <c r="B1041" s="179"/>
      <c r="C1041" s="180" t="s">
        <v>50</v>
      </c>
      <c r="D1041" s="181"/>
      <c r="E1041" s="182"/>
      <c r="F1041" s="182"/>
      <c r="G1041" s="183">
        <v>100000</v>
      </c>
    </row>
  </sheetData>
  <mergeCells count="33">
    <mergeCell ref="C45:G45"/>
    <mergeCell ref="C46:G46"/>
    <mergeCell ref="C35:G35"/>
    <mergeCell ref="C36:G36"/>
    <mergeCell ref="C40:G40"/>
    <mergeCell ref="C41:G41"/>
    <mergeCell ref="C43:G43"/>
    <mergeCell ref="C53:G53"/>
    <mergeCell ref="C55:G55"/>
    <mergeCell ref="C56:G56"/>
    <mergeCell ref="C26:G26"/>
    <mergeCell ref="C27:G27"/>
    <mergeCell ref="C28:G28"/>
    <mergeCell ref="C29:G29"/>
    <mergeCell ref="C30:G30"/>
    <mergeCell ref="C31:G31"/>
    <mergeCell ref="C48:G48"/>
    <mergeCell ref="C49:G49"/>
    <mergeCell ref="C50:G50"/>
    <mergeCell ref="C51:G51"/>
    <mergeCell ref="C32:G32"/>
    <mergeCell ref="C33:G33"/>
    <mergeCell ref="C34:G34"/>
    <mergeCell ref="C25:G25"/>
    <mergeCell ref="A1:G1"/>
    <mergeCell ref="C9:G9"/>
    <mergeCell ref="C10:G10"/>
    <mergeCell ref="C11:G11"/>
    <mergeCell ref="C15:G15"/>
    <mergeCell ref="C18:G18"/>
    <mergeCell ref="C22:G22"/>
    <mergeCell ref="C23:G23"/>
    <mergeCell ref="C24:G24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Lucia Dusíková</cp:lastModifiedBy>
  <cp:lastPrinted>2020-11-29T19:33:21Z</cp:lastPrinted>
  <dcterms:created xsi:type="dcterms:W3CDTF">2020-11-27T08:34:48Z</dcterms:created>
  <dcterms:modified xsi:type="dcterms:W3CDTF">2021-10-19T08:11:05Z</dcterms:modified>
  <cp:category/>
  <cp:version/>
  <cp:contentType/>
  <cp:contentStatus/>
</cp:coreProperties>
</file>