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m\KM_krizovatka_nitranska\"/>
    </mc:Choice>
  </mc:AlternateContent>
  <xr:revisionPtr revIDLastSave="0" documentId="13_ncr:1_{C1136BFF-A130-4BA3-B02F-2BB625E9FDC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vba" sheetId="1" r:id="rId1"/>
    <sheet name="01  " sheetId="2" r:id="rId2"/>
    <sheet name="02  " sheetId="3" r:id="rId3"/>
    <sheet name="03  " sheetId="4" r:id="rId4"/>
  </sheets>
  <externalReferences>
    <externalReference r:id="rId5"/>
  </externalReferences>
  <definedNames>
    <definedName name="AAA" localSheetId="2">'02  '!#REF!</definedName>
    <definedName name="AAA" localSheetId="3">'03  '!#REF!</definedName>
    <definedName name="AAA">'01 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'02  '!#REF!</definedName>
    <definedName name="Dodavka0" localSheetId="3">'03  '!#REF!</definedName>
    <definedName name="Dodavka0">'01  '!#REF!</definedName>
    <definedName name="dpsc" localSheetId="0">Stavba!$C$9</definedName>
    <definedName name="dpsc">#REF!</definedName>
    <definedName name="HSV">#REF!</definedName>
    <definedName name="HSV_" localSheetId="2">'02  '!#REF!</definedName>
    <definedName name="HSV_" localSheetId="3">'03  '!#REF!</definedName>
    <definedName name="HSV_">'01  '!#REF!</definedName>
    <definedName name="HSV0" localSheetId="2">'02  '!#REF!</definedName>
    <definedName name="HSV0" localSheetId="3">'03  '!#REF!</definedName>
    <definedName name="HSV0">'01  '!#REF!</definedName>
    <definedName name="HZS">#REF!</definedName>
    <definedName name="HZS0" localSheetId="2">'02  '!#REF!</definedName>
    <definedName name="HZS0" localSheetId="3">'03  '!#REF!</definedName>
    <definedName name="HZS0">'01 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'02  '!#REF!</definedName>
    <definedName name="Mont_" localSheetId="3">'03  '!#REF!</definedName>
    <definedName name="Mont_">'01  '!#REF!</definedName>
    <definedName name="Montaz0" localSheetId="2">'02  '!#REF!</definedName>
    <definedName name="Montaz0" localSheetId="3">'03  '!#REF!</definedName>
    <definedName name="Montaz0">'01 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 '!$1:$6</definedName>
    <definedName name="_xlnm.Print_Titles" localSheetId="2">'02  '!$1:$6</definedName>
    <definedName name="_xlnm.Print_Titles" localSheetId="3">'03 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 '!$A$1:$K$154</definedName>
    <definedName name="_xlnm.Print_Area" localSheetId="2">'02  '!$A$1:$K$63</definedName>
    <definedName name="_xlnm.Print_Area" localSheetId="3">'03  '!$A$1:$K$63</definedName>
    <definedName name="_xlnm.Print_Area" localSheetId="0">Stavba!$A$1:$I$43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'02  '!#REF!</definedName>
    <definedName name="PSV_" localSheetId="3">'03  '!#REF!</definedName>
    <definedName name="PSV_">'01  '!#REF!</definedName>
    <definedName name="PSV0" localSheetId="2">'02  '!#REF!</definedName>
    <definedName name="PSV0" localSheetId="3">'03  '!#REF!</definedName>
    <definedName name="PSV0">'01  '!#REF!</definedName>
    <definedName name="SazbaDPH1" localSheetId="2">[1]Stavba!$D$19</definedName>
    <definedName name="SazbaDPH1" localSheetId="3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>Stavba!$D$21</definedName>
    <definedName name="SloupecCC" localSheetId="2">'02  '!$G$6</definedName>
    <definedName name="SloupecCC" localSheetId="3">'03  '!$G$6</definedName>
    <definedName name="SloupecCC">'01  '!$G$6</definedName>
    <definedName name="SloupecCDH" localSheetId="2">'02  '!$K$6</definedName>
    <definedName name="SloupecCDH" localSheetId="3">'03  '!$K$6</definedName>
    <definedName name="SloupecCDH">'01  '!$K$6</definedName>
    <definedName name="SloupecCisloPol" localSheetId="2">'02  '!$B$6</definedName>
    <definedName name="SloupecCisloPol" localSheetId="3">'03  '!$B$6</definedName>
    <definedName name="SloupecCisloPol">'01  '!$B$6</definedName>
    <definedName name="SloupecCH" localSheetId="2">'02  '!$I$6</definedName>
    <definedName name="SloupecCH" localSheetId="3">'03  '!$I$6</definedName>
    <definedName name="SloupecCH">'01  '!$I$6</definedName>
    <definedName name="SloupecJC" localSheetId="2">'02  '!$F$6</definedName>
    <definedName name="SloupecJC" localSheetId="3">'03  '!$F$6</definedName>
    <definedName name="SloupecJC">'01  '!$F$6</definedName>
    <definedName name="SloupecJDH" localSheetId="2">'02  '!$J$6</definedName>
    <definedName name="SloupecJDH" localSheetId="3">'03  '!$J$6</definedName>
    <definedName name="SloupecJDH">'01  '!$J$6</definedName>
    <definedName name="SloupecJDM" localSheetId="2">'02  '!$J$6</definedName>
    <definedName name="SloupecJDM" localSheetId="3">'03  '!$J$6</definedName>
    <definedName name="SloupecJDM">'01  '!$J$6</definedName>
    <definedName name="SloupecJH" localSheetId="2">'02  '!$H$6</definedName>
    <definedName name="SloupecJH" localSheetId="3">'03  '!$H$6</definedName>
    <definedName name="SloupecJH">'01  '!$H$6</definedName>
    <definedName name="SloupecMJ" localSheetId="2">'02  '!$D$6</definedName>
    <definedName name="SloupecMJ" localSheetId="3">'03  '!$D$6</definedName>
    <definedName name="SloupecMJ">'01  '!$D$6</definedName>
    <definedName name="SloupecMnozstvi" localSheetId="2">'02  '!$E$6</definedName>
    <definedName name="SloupecMnozstvi" localSheetId="3">'03  '!$E$6</definedName>
    <definedName name="SloupecMnozstvi">'01  '!$E$6</definedName>
    <definedName name="SloupecNazPol" localSheetId="2">'02  '!$C$6</definedName>
    <definedName name="SloupecNazPol" localSheetId="3">'03  '!$C$6</definedName>
    <definedName name="SloupecNazPol">'01  '!$C$6</definedName>
    <definedName name="SloupecPC" localSheetId="2">'02  '!$A$6</definedName>
    <definedName name="SloupecPC" localSheetId="3">'03  '!$A$6</definedName>
    <definedName name="SloupecPC">'01 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opt" localSheetId="1" hidden="1">'01  '!#REF!</definedName>
    <definedName name="solver_opt" localSheetId="2" hidden="1">'02  '!#REF!</definedName>
    <definedName name="solver_opt" localSheetId="3" hidden="1">'03 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tavbaCelkem" localSheetId="0">Stavba!$F$33</definedName>
    <definedName name="StavbaCelkem">#REF!</definedName>
    <definedName name="Typ" localSheetId="2">'02  '!#REF!</definedName>
    <definedName name="Typ" localSheetId="3">'03  '!#REF!</definedName>
    <definedName name="Typ">'01  '!#REF!</definedName>
    <definedName name="VRN" localSheetId="2">'02  '!$G$63</definedName>
    <definedName name="VRN" localSheetId="3">'03  '!$G$63</definedName>
    <definedName name="VRN">'01  '!$G$154</definedName>
    <definedName name="VRNKc">#REF!</definedName>
    <definedName name="VRNNazev" localSheetId="2">'02  '!$A$62</definedName>
    <definedName name="VRNNazev" localSheetId="3">'03  '!$A$62</definedName>
    <definedName name="VRNNazev">'01  '!$A$153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4" l="1"/>
  <c r="I54" i="4"/>
  <c r="G54" i="4"/>
  <c r="K52" i="4"/>
  <c r="I52" i="4"/>
  <c r="G52" i="4"/>
  <c r="K47" i="4"/>
  <c r="I47" i="4"/>
  <c r="G47" i="4"/>
  <c r="K44" i="4"/>
  <c r="I44" i="4"/>
  <c r="I57" i="4" s="1"/>
  <c r="Y57" i="4" s="1"/>
  <c r="G44" i="4"/>
  <c r="K42" i="4"/>
  <c r="I42" i="4"/>
  <c r="G42" i="4"/>
  <c r="K39" i="4"/>
  <c r="I39" i="4"/>
  <c r="G39" i="4"/>
  <c r="K21" i="4"/>
  <c r="I21" i="4"/>
  <c r="G21" i="4"/>
  <c r="Y37" i="4"/>
  <c r="K37" i="4"/>
  <c r="X37" i="4" s="1"/>
  <c r="I37" i="4"/>
  <c r="G37" i="4"/>
  <c r="Z37" i="4" s="1"/>
  <c r="K17" i="4"/>
  <c r="I17" i="4"/>
  <c r="G17" i="4"/>
  <c r="K16" i="4"/>
  <c r="I16" i="4"/>
  <c r="G16" i="4"/>
  <c r="K14" i="4"/>
  <c r="I14" i="4"/>
  <c r="I19" i="4" s="1"/>
  <c r="Y19" i="4" s="1"/>
  <c r="G14" i="4"/>
  <c r="K8" i="4"/>
  <c r="K12" i="4" s="1"/>
  <c r="X12" i="4" s="1"/>
  <c r="I8" i="4"/>
  <c r="I12" i="4" s="1"/>
  <c r="Y12" i="4" s="1"/>
  <c r="I58" i="4" s="1"/>
  <c r="G8" i="4"/>
  <c r="G12" i="4" s="1"/>
  <c r="Z12" i="4" s="1"/>
  <c r="K56" i="3"/>
  <c r="I56" i="3"/>
  <c r="G56" i="3"/>
  <c r="K55" i="3"/>
  <c r="I55" i="3"/>
  <c r="G55" i="3"/>
  <c r="K54" i="3"/>
  <c r="I54" i="3"/>
  <c r="G54" i="3"/>
  <c r="K53" i="3"/>
  <c r="I53" i="3"/>
  <c r="G53" i="3"/>
  <c r="BD52" i="3"/>
  <c r="K51" i="3"/>
  <c r="I51" i="3"/>
  <c r="G51" i="3"/>
  <c r="K50" i="3"/>
  <c r="I50" i="3"/>
  <c r="G50" i="3"/>
  <c r="K49" i="3"/>
  <c r="I49" i="3"/>
  <c r="G49" i="3"/>
  <c r="K48" i="3"/>
  <c r="I48" i="3"/>
  <c r="G48" i="3"/>
  <c r="K47" i="3"/>
  <c r="I47" i="3"/>
  <c r="G47" i="3"/>
  <c r="BD46" i="3"/>
  <c r="K45" i="3"/>
  <c r="I45" i="3"/>
  <c r="G45" i="3"/>
  <c r="BD44" i="3"/>
  <c r="K43" i="3"/>
  <c r="I43" i="3"/>
  <c r="G43" i="3"/>
  <c r="K42" i="3"/>
  <c r="I42" i="3"/>
  <c r="G42" i="3"/>
  <c r="G57" i="3" s="1"/>
  <c r="Z57" i="3" s="1"/>
  <c r="K41" i="3"/>
  <c r="I41" i="3"/>
  <c r="G41" i="3"/>
  <c r="I57" i="3"/>
  <c r="Y57" i="3" s="1"/>
  <c r="K38" i="3"/>
  <c r="I38" i="3"/>
  <c r="G38" i="3"/>
  <c r="BD37" i="3"/>
  <c r="K36" i="3"/>
  <c r="I36" i="3"/>
  <c r="G36" i="3"/>
  <c r="BD35" i="3"/>
  <c r="K34" i="3"/>
  <c r="I34" i="3"/>
  <c r="G34" i="3"/>
  <c r="BD33" i="3"/>
  <c r="K32" i="3"/>
  <c r="I32" i="3"/>
  <c r="G32" i="3"/>
  <c r="K31" i="3"/>
  <c r="I31" i="3"/>
  <c r="G31" i="3"/>
  <c r="K30" i="3"/>
  <c r="I30" i="3"/>
  <c r="G30" i="3"/>
  <c r="K29" i="3"/>
  <c r="I29" i="3"/>
  <c r="G29" i="3"/>
  <c r="BD28" i="3"/>
  <c r="K27" i="3"/>
  <c r="I27" i="3"/>
  <c r="G27" i="3"/>
  <c r="K26" i="3"/>
  <c r="I26" i="3"/>
  <c r="G26" i="3"/>
  <c r="K25" i="3"/>
  <c r="I25" i="3"/>
  <c r="G25" i="3"/>
  <c r="K24" i="3"/>
  <c r="I24" i="3"/>
  <c r="G24" i="3"/>
  <c r="BD23" i="3"/>
  <c r="K22" i="3"/>
  <c r="I22" i="3"/>
  <c r="I39" i="3" s="1"/>
  <c r="Y39" i="3" s="1"/>
  <c r="G22" i="3"/>
  <c r="K21" i="3"/>
  <c r="I21" i="3"/>
  <c r="G21" i="3"/>
  <c r="K18" i="3"/>
  <c r="I18" i="3"/>
  <c r="G18" i="3"/>
  <c r="K17" i="3"/>
  <c r="I17" i="3"/>
  <c r="G17" i="3"/>
  <c r="K16" i="3"/>
  <c r="I16" i="3"/>
  <c r="G16" i="3"/>
  <c r="BD15" i="3"/>
  <c r="K14" i="3"/>
  <c r="I14" i="3"/>
  <c r="G14" i="3"/>
  <c r="BD13" i="3"/>
  <c r="K12" i="3"/>
  <c r="I12" i="3"/>
  <c r="G12" i="3"/>
  <c r="K11" i="3"/>
  <c r="I11" i="3"/>
  <c r="G11" i="3"/>
  <c r="BD10" i="3"/>
  <c r="BD9" i="3"/>
  <c r="K8" i="3"/>
  <c r="I8" i="3"/>
  <c r="G8" i="3"/>
  <c r="K147" i="2"/>
  <c r="I147" i="2"/>
  <c r="G147" i="2"/>
  <c r="K146" i="2"/>
  <c r="I146" i="2"/>
  <c r="G146" i="2"/>
  <c r="K145" i="2"/>
  <c r="I145" i="2"/>
  <c r="G145" i="2"/>
  <c r="K144" i="2"/>
  <c r="I144" i="2"/>
  <c r="G144" i="2"/>
  <c r="BD143" i="2"/>
  <c r="K142" i="2"/>
  <c r="I142" i="2"/>
  <c r="G142" i="2"/>
  <c r="K141" i="2"/>
  <c r="I141" i="2"/>
  <c r="G141" i="2"/>
  <c r="BD140" i="2"/>
  <c r="K139" i="2"/>
  <c r="I139" i="2"/>
  <c r="G139" i="2"/>
  <c r="K138" i="2"/>
  <c r="I138" i="2"/>
  <c r="G138" i="2"/>
  <c r="K137" i="2"/>
  <c r="I137" i="2"/>
  <c r="G137" i="2"/>
  <c r="K136" i="2"/>
  <c r="I136" i="2"/>
  <c r="G136" i="2"/>
  <c r="BD135" i="2"/>
  <c r="K134" i="2"/>
  <c r="I134" i="2"/>
  <c r="G134" i="2"/>
  <c r="K133" i="2"/>
  <c r="I133" i="2"/>
  <c r="G133" i="2"/>
  <c r="K132" i="2"/>
  <c r="I132" i="2"/>
  <c r="G132" i="2"/>
  <c r="K131" i="2"/>
  <c r="I131" i="2"/>
  <c r="G131" i="2"/>
  <c r="K130" i="2"/>
  <c r="I130" i="2"/>
  <c r="G130" i="2"/>
  <c r="BD129" i="2"/>
  <c r="K128" i="2"/>
  <c r="I128" i="2"/>
  <c r="G128" i="2"/>
  <c r="BD127" i="2"/>
  <c r="BD126" i="2"/>
  <c r="BD125" i="2"/>
  <c r="BD124" i="2"/>
  <c r="K123" i="2"/>
  <c r="I123" i="2"/>
  <c r="G123" i="2"/>
  <c r="BD122" i="2"/>
  <c r="BD121" i="2"/>
  <c r="K120" i="2"/>
  <c r="I120" i="2"/>
  <c r="G120" i="2"/>
  <c r="K119" i="2"/>
  <c r="I119" i="2"/>
  <c r="G119" i="2"/>
  <c r="BD118" i="2"/>
  <c r="K117" i="2"/>
  <c r="I117" i="2"/>
  <c r="G117" i="2"/>
  <c r="K116" i="2"/>
  <c r="I116" i="2"/>
  <c r="G116" i="2"/>
  <c r="BD115" i="2"/>
  <c r="K114" i="2"/>
  <c r="I114" i="2"/>
  <c r="G114" i="2"/>
  <c r="BD113" i="2"/>
  <c r="K112" i="2"/>
  <c r="I112" i="2"/>
  <c r="G112" i="2"/>
  <c r="K111" i="2"/>
  <c r="I111" i="2"/>
  <c r="G111" i="2"/>
  <c r="K110" i="2"/>
  <c r="I110" i="2"/>
  <c r="G110" i="2"/>
  <c r="K109" i="2"/>
  <c r="I109" i="2"/>
  <c r="G109" i="2"/>
  <c r="K108" i="2"/>
  <c r="I108" i="2"/>
  <c r="G108" i="2"/>
  <c r="K148" i="2"/>
  <c r="X148" i="2" s="1"/>
  <c r="K105" i="2"/>
  <c r="I105" i="2"/>
  <c r="G105" i="2"/>
  <c r="K104" i="2"/>
  <c r="I104" i="2"/>
  <c r="G104" i="2"/>
  <c r="K103" i="2"/>
  <c r="I103" i="2"/>
  <c r="G103" i="2"/>
  <c r="K102" i="2"/>
  <c r="I102" i="2"/>
  <c r="G102" i="2"/>
  <c r="K101" i="2"/>
  <c r="I101" i="2"/>
  <c r="G101" i="2"/>
  <c r="K100" i="2"/>
  <c r="I100" i="2"/>
  <c r="G100" i="2"/>
  <c r="K99" i="2"/>
  <c r="I99" i="2"/>
  <c r="G99" i="2"/>
  <c r="BD98" i="2"/>
  <c r="K97" i="2"/>
  <c r="I97" i="2"/>
  <c r="G97" i="2"/>
  <c r="K96" i="2"/>
  <c r="I96" i="2"/>
  <c r="G96" i="2"/>
  <c r="K95" i="2"/>
  <c r="I95" i="2"/>
  <c r="G95" i="2"/>
  <c r="K94" i="2"/>
  <c r="I94" i="2"/>
  <c r="G94" i="2"/>
  <c r="K93" i="2"/>
  <c r="I93" i="2"/>
  <c r="G93" i="2"/>
  <c r="K92" i="2"/>
  <c r="I92" i="2"/>
  <c r="G92" i="2"/>
  <c r="K91" i="2"/>
  <c r="I91" i="2"/>
  <c r="G91" i="2"/>
  <c r="K90" i="2"/>
  <c r="I90" i="2"/>
  <c r="G90" i="2"/>
  <c r="K89" i="2"/>
  <c r="I89" i="2"/>
  <c r="G89" i="2"/>
  <c r="K88" i="2"/>
  <c r="I88" i="2"/>
  <c r="G88" i="2"/>
  <c r="K87" i="2"/>
  <c r="I87" i="2"/>
  <c r="G87" i="2"/>
  <c r="BD86" i="2"/>
  <c r="K85" i="2"/>
  <c r="I85" i="2"/>
  <c r="G85" i="2"/>
  <c r="BD84" i="2"/>
  <c r="BD83" i="2"/>
  <c r="K82" i="2"/>
  <c r="I82" i="2"/>
  <c r="G82" i="2"/>
  <c r="K81" i="2"/>
  <c r="K106" i="2" s="1"/>
  <c r="X106" i="2" s="1"/>
  <c r="I81" i="2"/>
  <c r="G81" i="2"/>
  <c r="K78" i="2"/>
  <c r="I78" i="2"/>
  <c r="G78" i="2"/>
  <c r="BD77" i="2"/>
  <c r="K76" i="2"/>
  <c r="I76" i="2"/>
  <c r="G76" i="2"/>
  <c r="BD75" i="2"/>
  <c r="BD74" i="2"/>
  <c r="K73" i="2"/>
  <c r="I73" i="2"/>
  <c r="G73" i="2"/>
  <c r="BD72" i="2"/>
  <c r="K71" i="2"/>
  <c r="I71" i="2"/>
  <c r="G71" i="2"/>
  <c r="K70" i="2"/>
  <c r="I70" i="2"/>
  <c r="G70" i="2"/>
  <c r="K69" i="2"/>
  <c r="I69" i="2"/>
  <c r="G69" i="2"/>
  <c r="BD68" i="2"/>
  <c r="K67" i="2"/>
  <c r="I67" i="2"/>
  <c r="G67" i="2"/>
  <c r="BD66" i="2"/>
  <c r="BD65" i="2"/>
  <c r="K64" i="2"/>
  <c r="I64" i="2"/>
  <c r="G64" i="2"/>
  <c r="BD63" i="2"/>
  <c r="K62" i="2"/>
  <c r="K79" i="2" s="1"/>
  <c r="X79" i="2" s="1"/>
  <c r="I62" i="2"/>
  <c r="G62" i="2"/>
  <c r="K59" i="2"/>
  <c r="I59" i="2"/>
  <c r="G59" i="2"/>
  <c r="BD58" i="2"/>
  <c r="K57" i="2"/>
  <c r="I57" i="2"/>
  <c r="G57" i="2"/>
  <c r="BD56" i="2"/>
  <c r="K55" i="2"/>
  <c r="I55" i="2"/>
  <c r="G55" i="2"/>
  <c r="K54" i="2"/>
  <c r="I54" i="2"/>
  <c r="G54" i="2"/>
  <c r="BD53" i="2"/>
  <c r="K52" i="2"/>
  <c r="I52" i="2"/>
  <c r="G52" i="2"/>
  <c r="BD51" i="2"/>
  <c r="K50" i="2"/>
  <c r="I50" i="2"/>
  <c r="G50" i="2"/>
  <c r="BD49" i="2"/>
  <c r="K48" i="2"/>
  <c r="I48" i="2"/>
  <c r="G48" i="2"/>
  <c r="BD47" i="2"/>
  <c r="K46" i="2"/>
  <c r="I46" i="2"/>
  <c r="G46" i="2"/>
  <c r="BD45" i="2"/>
  <c r="K44" i="2"/>
  <c r="I44" i="2"/>
  <c r="G44" i="2"/>
  <c r="K43" i="2"/>
  <c r="I43" i="2"/>
  <c r="G43" i="2"/>
  <c r="K42" i="2"/>
  <c r="I42" i="2"/>
  <c r="G42" i="2"/>
  <c r="BD41" i="2"/>
  <c r="K40" i="2"/>
  <c r="I40" i="2"/>
  <c r="G40" i="2"/>
  <c r="K39" i="2"/>
  <c r="I39" i="2"/>
  <c r="G39" i="2"/>
  <c r="K38" i="2"/>
  <c r="I38" i="2"/>
  <c r="G38" i="2"/>
  <c r="BD37" i="2"/>
  <c r="K36" i="2"/>
  <c r="I36" i="2"/>
  <c r="G36" i="2"/>
  <c r="K35" i="2"/>
  <c r="I35" i="2"/>
  <c r="G35" i="2"/>
  <c r="BD34" i="2"/>
  <c r="K33" i="2"/>
  <c r="K60" i="2" s="1"/>
  <c r="X60" i="2" s="1"/>
  <c r="I33" i="2"/>
  <c r="G33" i="2"/>
  <c r="BD30" i="2"/>
  <c r="K29" i="2"/>
  <c r="I29" i="2"/>
  <c r="G29" i="2"/>
  <c r="K28" i="2"/>
  <c r="I28" i="2"/>
  <c r="G28" i="2"/>
  <c r="K27" i="2"/>
  <c r="I27" i="2"/>
  <c r="G27" i="2"/>
  <c r="K26" i="2"/>
  <c r="I26" i="2"/>
  <c r="G26" i="2"/>
  <c r="K25" i="2"/>
  <c r="I25" i="2"/>
  <c r="G25" i="2"/>
  <c r="BD24" i="2"/>
  <c r="K23" i="2"/>
  <c r="I23" i="2"/>
  <c r="G23" i="2"/>
  <c r="K22" i="2"/>
  <c r="I22" i="2"/>
  <c r="G22" i="2"/>
  <c r="K21" i="2"/>
  <c r="I21" i="2"/>
  <c r="G21" i="2"/>
  <c r="BD20" i="2"/>
  <c r="K19" i="2"/>
  <c r="I19" i="2"/>
  <c r="G19" i="2"/>
  <c r="K18" i="2"/>
  <c r="I18" i="2"/>
  <c r="G18" i="2"/>
  <c r="BD17" i="2"/>
  <c r="K16" i="2"/>
  <c r="I16" i="2"/>
  <c r="G16" i="2"/>
  <c r="K15" i="2"/>
  <c r="I15" i="2"/>
  <c r="G15" i="2"/>
  <c r="BD14" i="2"/>
  <c r="K13" i="2"/>
  <c r="I13" i="2"/>
  <c r="G13" i="2"/>
  <c r="BD12" i="2"/>
  <c r="K11" i="2"/>
  <c r="I11" i="2"/>
  <c r="G11" i="2"/>
  <c r="K10" i="2"/>
  <c r="I10" i="2"/>
  <c r="G10" i="2"/>
  <c r="BD9" i="2"/>
  <c r="K8" i="2"/>
  <c r="I8" i="2"/>
  <c r="I31" i="2" s="1"/>
  <c r="Y31" i="2" s="1"/>
  <c r="G8" i="2"/>
  <c r="G33" i="1"/>
  <c r="H19" i="1" s="1"/>
  <c r="H29" i="1"/>
  <c r="G29" i="1"/>
  <c r="D22" i="1"/>
  <c r="D20" i="1"/>
  <c r="I2" i="1"/>
  <c r="G148" i="2" l="1"/>
  <c r="Z148" i="2" s="1"/>
  <c r="G57" i="4"/>
  <c r="Z57" i="4" s="1"/>
  <c r="K19" i="4"/>
  <c r="X19" i="4" s="1"/>
  <c r="I79" i="2"/>
  <c r="Y79" i="2" s="1"/>
  <c r="I106" i="2"/>
  <c r="Y106" i="2" s="1"/>
  <c r="G60" i="2"/>
  <c r="Z60" i="2" s="1"/>
  <c r="I148" i="2"/>
  <c r="Y148" i="2" s="1"/>
  <c r="K57" i="3"/>
  <c r="X57" i="3" s="1"/>
  <c r="K57" i="4"/>
  <c r="X57" i="4" s="1"/>
  <c r="K58" i="4" s="1"/>
  <c r="G106" i="2"/>
  <c r="Z106" i="2" s="1"/>
  <c r="G19" i="4"/>
  <c r="Z19" i="4" s="1"/>
  <c r="G58" i="4" s="1"/>
  <c r="H32" i="1" s="1"/>
  <c r="I32" i="1" s="1"/>
  <c r="F32" i="1" s="1"/>
  <c r="G19" i="3"/>
  <c r="Z19" i="3" s="1"/>
  <c r="K19" i="3"/>
  <c r="X19" i="3" s="1"/>
  <c r="I19" i="3"/>
  <c r="Y19" i="3" s="1"/>
  <c r="I58" i="3" s="1"/>
  <c r="G39" i="3"/>
  <c r="Z39" i="3" s="1"/>
  <c r="K39" i="3"/>
  <c r="X39" i="3" s="1"/>
  <c r="K58" i="3" s="1"/>
  <c r="G79" i="2"/>
  <c r="Z79" i="2" s="1"/>
  <c r="G31" i="2"/>
  <c r="Z31" i="2" s="1"/>
  <c r="G149" i="2" s="1"/>
  <c r="H30" i="1" s="1"/>
  <c r="I30" i="1" s="1"/>
  <c r="K31" i="2"/>
  <c r="X31" i="2" s="1"/>
  <c r="K149" i="2" s="1"/>
  <c r="I60" i="2"/>
  <c r="Y60" i="2" s="1"/>
  <c r="I149" i="2" s="1"/>
  <c r="H20" i="1"/>
  <c r="G58" i="3" l="1"/>
  <c r="H31" i="1" s="1"/>
  <c r="I31" i="1" s="1"/>
  <c r="F31" i="1" s="1"/>
  <c r="F30" i="1"/>
  <c r="H33" i="1" l="1"/>
  <c r="H21" i="1" s="1"/>
  <c r="H22" i="1" s="1"/>
  <c r="F33" i="1"/>
  <c r="I33" i="1"/>
  <c r="H23" i="1" l="1"/>
</calcChain>
</file>

<file path=xl/sharedStrings.xml><?xml version="1.0" encoding="utf-8"?>
<sst xmlns="http://schemas.openxmlformats.org/spreadsheetml/2006/main" count="778" uniqueCount="376">
  <si>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</si>
  <si>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</si>
  <si>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</si>
  <si>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</si>
  <si>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</si>
  <si>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</si>
  <si>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</si>
  <si>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</si>
  <si>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</si>
  <si>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</si>
  <si>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</si>
  <si>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</si>
  <si>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</si>
  <si>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</si>
  <si>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</si>
  <si>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</si>
  <si>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</si>
  <si>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</si>
  <si>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</si>
  <si>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</si>
  <si>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</si>
  <si>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</si>
  <si>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</si>
  <si>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</si>
  <si>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</si>
  <si>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</si>
  <si>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</si>
  <si>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</si>
  <si>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</si>
  <si>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</si>
  <si>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</si>
  <si>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</si>
  <si>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</si>
  <si>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</si>
  <si>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</si>
  <si>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</si>
  <si>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</si>
  <si>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</si>
  <si>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</si>
  <si>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</si>
  <si>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</si>
  <si>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</si>
  <si>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Název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</si>
  <si>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</si>
  <si>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</si>
  <si>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</si>
  <si>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</si>
  <si>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</si>
  <si>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</si>
  <si>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</si>
  <si>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122202201R00</t>
  </si>
  <si>
    <t>Odkopávky pro silnice v hor. 3 do 100 m3</t>
  </si>
  <si>
    <t>m3</t>
  </si>
  <si>
    <t>(88+11,3)*0,34</t>
  </si>
  <si>
    <t>122207119R00</t>
  </si>
  <si>
    <t>Příplatek za lepivost horniny 3</t>
  </si>
  <si>
    <t>130001101R00</t>
  </si>
  <si>
    <t>Příplatek za ztížené hloubení v blízkosti vedení</t>
  </si>
  <si>
    <t>33,762*0,1</t>
  </si>
  <si>
    <t>132201101R00</t>
  </si>
  <si>
    <t>Hloubení rýh šířky do 60 cm v hor.3 do 100 m3</t>
  </si>
  <si>
    <t>1,5*0,8*0,5</t>
  </si>
  <si>
    <t>132201119R00</t>
  </si>
  <si>
    <t>Příplatek za lepivost - hloubení rýh 60 cm v hor.3</t>
  </si>
  <si>
    <t>133201102R00</t>
  </si>
  <si>
    <t>Hloubení šachet v hor.3 nad 100 m3</t>
  </si>
  <si>
    <t>1,4*1,4*1</t>
  </si>
  <si>
    <t>133201109R00</t>
  </si>
  <si>
    <t>Příplatek za lepivost - hloubení šachet v hor.3</t>
  </si>
  <si>
    <t>162701105R00</t>
  </si>
  <si>
    <t>Vodorovné přemístění výkopku z hor.1-4 do 10000 m</t>
  </si>
  <si>
    <t>33,762+4+1,2-25,2</t>
  </si>
  <si>
    <t>171201201R00</t>
  </si>
  <si>
    <t>Uložení sypaniny na skládku</t>
  </si>
  <si>
    <t>180402111R00</t>
  </si>
  <si>
    <t>Založení trávníku parkového výsevem v rovině</t>
  </si>
  <si>
    <t>181101102R00</t>
  </si>
  <si>
    <t>Úprava pláně v zářezech v hor. 1-4, se zhutněním</t>
  </si>
  <si>
    <t>88+11,3+78</t>
  </si>
  <si>
    <t>181101143R00</t>
  </si>
  <si>
    <t>Úprava pozemku s rozpoj. a přehrn. hor. 4 do 60 m</t>
  </si>
  <si>
    <t>181301101R00</t>
  </si>
  <si>
    <t>Rozprostření ornice, rovina, tl. do 10 cm do 500m2</t>
  </si>
  <si>
    <t>185803111R00</t>
  </si>
  <si>
    <t>Ošetření trávníku v rovině</t>
  </si>
  <si>
    <t>R01</t>
  </si>
  <si>
    <t>Poplatek za uložení zeminy</t>
  </si>
  <si>
    <t>00572400</t>
  </si>
  <si>
    <t>Směs travní parková sídlištní</t>
  </si>
  <si>
    <t>kg</t>
  </si>
  <si>
    <t>111*0,03</t>
  </si>
  <si>
    <t>57</t>
  </si>
  <si>
    <t>Kryty štěrkových a živičných komunikací</t>
  </si>
  <si>
    <t>565161211R00</t>
  </si>
  <si>
    <t>Podklad z obal kam.ACP 16+,ACP 22+,nad 3 m,tl.8 cm</t>
  </si>
  <si>
    <t>276*0,2</t>
  </si>
  <si>
    <t>569903321R00</t>
  </si>
  <si>
    <t>Zřízení zemních krajnic bez zhutnění</t>
  </si>
  <si>
    <t>573211111R00</t>
  </si>
  <si>
    <t>Postřik živičný spojovací z asfaltu 0,5-0,7 kg/m2</t>
  </si>
  <si>
    <t>55,2+276</t>
  </si>
  <si>
    <t>577141312R00</t>
  </si>
  <si>
    <t>Beton asfalt. ACO 8 CH,ACO 11,ACO 16, do 3 m, 5 cm</t>
  </si>
  <si>
    <t>915711111R00</t>
  </si>
  <si>
    <t>Vodorovné značení střík.barvou dělících čar 12 cm</t>
  </si>
  <si>
    <t>m</t>
  </si>
  <si>
    <t>915721111R00</t>
  </si>
  <si>
    <t>Vodorovné značení střík.barvou stopčar,zeber atd.</t>
  </si>
  <si>
    <t>4+1,5+1,5+1,1+1,1</t>
  </si>
  <si>
    <t>915791111R00</t>
  </si>
  <si>
    <t>Předznačení pro začení dělící čáry, vodící proužky</t>
  </si>
  <si>
    <t>915791112R00</t>
  </si>
  <si>
    <t>Předznačení pro začení stopčáry, zebry, nápisů</t>
  </si>
  <si>
    <t>917862111R00</t>
  </si>
  <si>
    <t>Osazení stojat. obrub. bet. s opěrou,lože z B 12,5</t>
  </si>
  <si>
    <t>88+61,5</t>
  </si>
  <si>
    <t>917932131R00</t>
  </si>
  <si>
    <t>Osazení betonové prefa přídlažby do lože z C20/25</t>
  </si>
  <si>
    <t>49+11</t>
  </si>
  <si>
    <t>919722212R00</t>
  </si>
  <si>
    <t>Dilatační spáry řezané příčné 9 mm,zalítí za tepla</t>
  </si>
  <si>
    <t>24,2+0,5+0,5+10,3</t>
  </si>
  <si>
    <t>NAB 500-0001</t>
  </si>
  <si>
    <t>Odrubník nájezdový ABO 100/15/15</t>
  </si>
  <si>
    <t>kus</t>
  </si>
  <si>
    <t>13*1,01</t>
  </si>
  <si>
    <t>NAB 500-0002</t>
  </si>
  <si>
    <t>Obrubník přechodový ABO 100/15/25 LV, PV</t>
  </si>
  <si>
    <t>(4+4)*1,01</t>
  </si>
  <si>
    <t>NAB 9950</t>
  </si>
  <si>
    <t>Dodání dopravní značky  vč. kompl vč. osazení</t>
  </si>
  <si>
    <t>592162117.A</t>
  </si>
  <si>
    <t>Přídlažba silniční vysoká  ABK 50/25/10</t>
  </si>
  <si>
    <t>60*2*1,01</t>
  </si>
  <si>
    <t>59217450</t>
  </si>
  <si>
    <t>Obrubník silniční  ABO 100/15/25 II</t>
  </si>
  <si>
    <t>40,5*1,01</t>
  </si>
  <si>
    <t>998225111R00</t>
  </si>
  <si>
    <t xml:space="preserve">Přesun hmot pro pozemní komunikace, kryt živičný </t>
  </si>
  <si>
    <t>t</t>
  </si>
  <si>
    <t>59</t>
  </si>
  <si>
    <t>Dlažby a předlažby komunikací</t>
  </si>
  <si>
    <t>564752111R00</t>
  </si>
  <si>
    <t>Podklad z kam.drceného 32-63 s výplň.kamen. 15 cm</t>
  </si>
  <si>
    <t>88+11,3</t>
  </si>
  <si>
    <t>567211210R00</t>
  </si>
  <si>
    <t>Podklad z prostého betonu tř. II  tloušťky 10 cm</t>
  </si>
  <si>
    <t>10% oprava:49*0,1</t>
  </si>
  <si>
    <t>596215021R00</t>
  </si>
  <si>
    <t>Kladení zámkové dlažby tl. 6 cm do drtě tl. 3 cm</t>
  </si>
  <si>
    <t>49+88+11,3</t>
  </si>
  <si>
    <t>596215049R00</t>
  </si>
  <si>
    <t>Příplatek za více tvarů dlažby  do drtě</t>
  </si>
  <si>
    <t>596291111R00</t>
  </si>
  <si>
    <t>Řezání zámkové dlažby tl. 60 mm</t>
  </si>
  <si>
    <t>59217421</t>
  </si>
  <si>
    <t>Obrubník chodníkový ABO 14-10 1000/100/250</t>
  </si>
  <si>
    <t>88*1,01</t>
  </si>
  <si>
    <t>5924511900</t>
  </si>
  <si>
    <t>Dlažba  20x20x6 cm přírodní</t>
  </si>
  <si>
    <t>88*1,02</t>
  </si>
  <si>
    <t>48*1,02</t>
  </si>
  <si>
    <t>59245267</t>
  </si>
  <si>
    <t>Dlažba  červená pro nevidomé 20x10x6</t>
  </si>
  <si>
    <t>11,3*1,02</t>
  </si>
  <si>
    <t>998223011R00</t>
  </si>
  <si>
    <t xml:space="preserve">Přesun hmot pro pozemní komunikace, kryt dlážděný </t>
  </si>
  <si>
    <t>8</t>
  </si>
  <si>
    <t>Trubní vedení</t>
  </si>
  <si>
    <t>175101101R00</t>
  </si>
  <si>
    <t>Obsyp potrubí bez prohození sypaniny</t>
  </si>
  <si>
    <t>273313311R00</t>
  </si>
  <si>
    <t>Beton základových desek prostý B 10</t>
  </si>
  <si>
    <t>1,4*1,4*0,1</t>
  </si>
  <si>
    <t>0,56</t>
  </si>
  <si>
    <t>451572111R00</t>
  </si>
  <si>
    <t>Lože pod potrubí z kameniva těženého 0 - 4 mm</t>
  </si>
  <si>
    <t>1,5*0,5*0,15</t>
  </si>
  <si>
    <t>817354111R00</t>
  </si>
  <si>
    <t>Montáž betonových útesů s hrdlem DN 200</t>
  </si>
  <si>
    <t>871353121R00</t>
  </si>
  <si>
    <t>Montáž trub z tvrdého PVC, gumový kroužek, DN 200</t>
  </si>
  <si>
    <t>877353121R00</t>
  </si>
  <si>
    <t>Montáž tvarovek odboč. plast. gum. kroužek DN 200</t>
  </si>
  <si>
    <t>895941111R00</t>
  </si>
  <si>
    <t>Zřízení vpusti uliční z dílců typ UV - 50 normální</t>
  </si>
  <si>
    <t>899203111R00</t>
  </si>
  <si>
    <t>Osazení mříží litinových s rámem do 150 kg</t>
  </si>
  <si>
    <t>899331111R00</t>
  </si>
  <si>
    <t>Výšková úprava vstupu do 20 cm, zvýšení poklopu</t>
  </si>
  <si>
    <t>NAB  0500T05</t>
  </si>
  <si>
    <t>Dodání mříže litinové D400</t>
  </si>
  <si>
    <t>28651669.A</t>
  </si>
  <si>
    <t>Koleno kanalizační KGB 200/ 87° PVC</t>
  </si>
  <si>
    <t>58337304</t>
  </si>
  <si>
    <t>Štěrkopísek frakce 0-16 B</t>
  </si>
  <si>
    <t>59213110</t>
  </si>
  <si>
    <t>Žlab plnostěnný železobet.  100x20x17 cm vč.montáže, ochrana kabelů</t>
  </si>
  <si>
    <t>59213235</t>
  </si>
  <si>
    <t>Přikrývka AZD 20-50  50x20x3 cm vč.montáže</t>
  </si>
  <si>
    <t>20*2</t>
  </si>
  <si>
    <t>KG-200/2</t>
  </si>
  <si>
    <t>Trubka hladká KG DN 200 - DL= 2 m - SN 8</t>
  </si>
  <si>
    <t>ks</t>
  </si>
  <si>
    <t>KGAMS-200</t>
  </si>
  <si>
    <t>Pískované hrdlo šachtové DN 200</t>
  </si>
  <si>
    <t>TBVQ 50/20 CP</t>
  </si>
  <si>
    <t>Horní dílec dešťové vpusti TBV-Q 50/20 CP</t>
  </si>
  <si>
    <t>TBVQ 50/49 KV</t>
  </si>
  <si>
    <t>Spodnídílec dešť.vpusti TBV-Q 50/49 KV</t>
  </si>
  <si>
    <t>TBVQ 50/59 SO</t>
  </si>
  <si>
    <t>Průběž.dílec dešťové vpusti s odtok.TBV-Q 50/59 SO</t>
  </si>
  <si>
    <t>TBVQ 50/59 SV</t>
  </si>
  <si>
    <t>Průběžný dílec dešťové vpusti TBV-Q 50/59 SV</t>
  </si>
  <si>
    <t>998274101R00</t>
  </si>
  <si>
    <t xml:space="preserve">Přesun hmot pro trubní vedení betonové,otevř.výkop </t>
  </si>
  <si>
    <t>9</t>
  </si>
  <si>
    <t>Ostatní konstrukce, bourání</t>
  </si>
  <si>
    <t>111201101R00</t>
  </si>
  <si>
    <t>Odstranění křovin i s kořeny na ploše do 1000 m2</t>
  </si>
  <si>
    <t>111251111R00</t>
  </si>
  <si>
    <t>Drcení ořezaných větví průměru do 10 cm</t>
  </si>
  <si>
    <t>112101222R00</t>
  </si>
  <si>
    <t>Kácení stromů jehličnatých průměru 30 cm, svah 1:5</t>
  </si>
  <si>
    <t>112201102R00</t>
  </si>
  <si>
    <t>Odstranění pařezů pod úrovní, o průměru 30 - 50 cm</t>
  </si>
  <si>
    <t>113106231R00</t>
  </si>
  <si>
    <t>Rozebrání dlažeb ze zámkové dlažby v kamenivu</t>
  </si>
  <si>
    <t>49+2,6+0,8+11,5</t>
  </si>
  <si>
    <t>113107111R00</t>
  </si>
  <si>
    <t>Odstranění podkladu pl. 200 m2,kam.těžené tl.10 cm</t>
  </si>
  <si>
    <t>113107122R00</t>
  </si>
  <si>
    <t>Odstranění podkladu pl. 200 m2,kam.drcené tl.20 cm</t>
  </si>
  <si>
    <t>113107131R00</t>
  </si>
  <si>
    <t>Odstranění podkladu pl.200 m2, bet.prostý tl.15 cm</t>
  </si>
  <si>
    <t>11,5+11,3</t>
  </si>
  <si>
    <t>113108305R00</t>
  </si>
  <si>
    <t>Odstranění asfaltové vrstvy pl.do 50 m2, tl. 5 cm</t>
  </si>
  <si>
    <t>113153114R00</t>
  </si>
  <si>
    <t>Fréz.beton.krytu pl.do 500 m2,pruh do 75 cm,tl.5cm</t>
  </si>
  <si>
    <t>276</t>
  </si>
  <si>
    <t>20% další vrstva:276*0,2</t>
  </si>
  <si>
    <t>113202111R00</t>
  </si>
  <si>
    <t>Vytrhání obrub z krajníků nebo obrubníků stojatých</t>
  </si>
  <si>
    <t>(33+7+31,5)*2</t>
  </si>
  <si>
    <t>24</t>
  </si>
  <si>
    <t>3,5</t>
  </si>
  <si>
    <t>2,4+2,3</t>
  </si>
  <si>
    <t>113203111R00</t>
  </si>
  <si>
    <t>Vytrhání obrub z dlažebních kostek</t>
  </si>
  <si>
    <t>8*2</t>
  </si>
  <si>
    <t>162301416R00</t>
  </si>
  <si>
    <t>Vod.přemístění kmenů jehlič., D 50cm  do 5000 m</t>
  </si>
  <si>
    <t>174201201R00</t>
  </si>
  <si>
    <t>Zásyp jam po pařezech D 30 cm</t>
  </si>
  <si>
    <t>895941311DEM</t>
  </si>
  <si>
    <t>Demolice vpusti uliční z dílců vč. záhozu</t>
  </si>
  <si>
    <t>919731121R00</t>
  </si>
  <si>
    <t>Zarovnání styčné plochy živičné tl. do 5 cm</t>
  </si>
  <si>
    <t>919735111R00</t>
  </si>
  <si>
    <t>Řezání stávajícího živičného krytu tl. do 5 cm</t>
  </si>
  <si>
    <t>24,2+0,5+0,5+101</t>
  </si>
  <si>
    <t>961044111R00</t>
  </si>
  <si>
    <t>Bourání základů z betonu prostého</t>
  </si>
  <si>
    <t>966006215R00</t>
  </si>
  <si>
    <t>Odstranění  sloupků dopravních značek z Al patek</t>
  </si>
  <si>
    <t>979054451U00</t>
  </si>
  <si>
    <t>Očištění vybourané zámk dlažby</t>
  </si>
  <si>
    <t>979071122R00</t>
  </si>
  <si>
    <t>Očištění vybour.kostek drobných s výplní MC/živicí</t>
  </si>
  <si>
    <t>16*0,12</t>
  </si>
  <si>
    <t>979082213R00</t>
  </si>
  <si>
    <t>Vodorovná doprava suti po suchu do 1 km</t>
  </si>
  <si>
    <t>979082219R00</t>
  </si>
  <si>
    <t>Příplatek za dopravu suti po suchu za další 1 km</t>
  </si>
  <si>
    <t>103,1535*9</t>
  </si>
  <si>
    <t>97902-4441.R00</t>
  </si>
  <si>
    <t>Očištění vybour. obrubníků všech loží a výplní</t>
  </si>
  <si>
    <t>97908-7212.R00</t>
  </si>
  <si>
    <t>Nakládání suti na dopravní prostředky</t>
  </si>
  <si>
    <t>NAB -0001.2T00</t>
  </si>
  <si>
    <t>Poplatek za ulož. suti,  výfrezky</t>
  </si>
  <si>
    <t>NAB -0001.T00</t>
  </si>
  <si>
    <t>Poplatek za ulož. suti, bet., obrub.</t>
  </si>
  <si>
    <t>01</t>
  </si>
  <si>
    <t>Stavební úprava křižovatky - náklady investor 1</t>
  </si>
  <si>
    <t>01 Stavební úprava křižovatky - náklady investor 1</t>
  </si>
  <si>
    <t>sanace:115*0,4</t>
  </si>
  <si>
    <t>115*0,2</t>
  </si>
  <si>
    <t>69*0,1</t>
  </si>
  <si>
    <t>69-12</t>
  </si>
  <si>
    <t>564761111R00</t>
  </si>
  <si>
    <t>Podklad z kameniva drceného vel.0-63 mm,tl. 20 cm</t>
  </si>
  <si>
    <t>564762111R00</t>
  </si>
  <si>
    <t>Podklad z kam.drceného 32-63 s výplň.kamen. 20 cm sanace</t>
  </si>
  <si>
    <t>115*2</t>
  </si>
  <si>
    <t>567133812R00</t>
  </si>
  <si>
    <t>Podklad z kam.stmel.cem.,dálnice SC C8/10 tl.17 cm</t>
  </si>
  <si>
    <t>NAB 67390001</t>
  </si>
  <si>
    <t>Textílie jutařská  S300 g/m2, vč. pokládky</t>
  </si>
  <si>
    <t>11*1,05</t>
  </si>
  <si>
    <t>41*2*1,01</t>
  </si>
  <si>
    <t>41*1,01</t>
  </si>
  <si>
    <t>132+14,7</t>
  </si>
  <si>
    <t>94,4765*9</t>
  </si>
  <si>
    <t>Poplatek za ulož. suti,  asf.</t>
  </si>
  <si>
    <t>02</t>
  </si>
  <si>
    <t>Stavební úprava křižovatky - náklady investor 2</t>
  </si>
  <si>
    <t>02 Stavební úprava křižovatky - náklady investor 2</t>
  </si>
  <si>
    <t>07</t>
  </si>
  <si>
    <t>Provozní vlivy</t>
  </si>
  <si>
    <t>073</t>
  </si>
  <si>
    <t>Ztížený pohyb vozidel v centrech měst</t>
  </si>
  <si>
    <t>soubor</t>
  </si>
  <si>
    <t>Náklady vznikající z důvodu ztíženého pohybu vozidel při husté dopravě ve městech nebo omezeného vjezdu do center velkoměst, historických center apod.</t>
  </si>
  <si>
    <t>Projednání a zajištění případného zvláštního užívání komunikací a užívání veřejných ploch včetně úhrady vyměřených poplatků a nájemného.</t>
  </si>
  <si>
    <t>Náklady a poplatky spojené s užíváním veřejných ploch a prostranství, zábory vč.vyřízení potřebných dokladů na příslušných úřadech pokud jsou stavebními pracemi nebo souvisejícími činnostmi dotčeny, a to včetně užívání ploch v souvislosti s uložením stavebního materiálu nebo stavebního odpadu.</t>
  </si>
  <si>
    <t>F2010</t>
  </si>
  <si>
    <t>Průzkumné práce</t>
  </si>
  <si>
    <t>NAB-55205</t>
  </si>
  <si>
    <t>Vytyčení stavby a geodetické práce</t>
  </si>
  <si>
    <t>Soubor vytyčení a geodetické práce pro objekty SO01 a SO03</t>
  </si>
  <si>
    <t>NAB-55206</t>
  </si>
  <si>
    <t>Zátěžové zkoušky na pláni</t>
  </si>
  <si>
    <t>NAB-55207</t>
  </si>
  <si>
    <t>Vytyčení inž. sítí</t>
  </si>
  <si>
    <t>Soubor vytyčení sítí pro objekty SO01 a SO03</t>
  </si>
  <si>
    <t>F2030</t>
  </si>
  <si>
    <t>Inženýrská činnost</t>
  </si>
  <si>
    <t>0452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</si>
  <si>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</si>
  <si>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</si>
  <si>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</si>
  <si>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</si>
  <si>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</si>
  <si>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</si>
  <si>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</t>
  </si>
  <si>
    <t>Dokumentace skutečného provedení stavby včetně   vyhotovení v listinné formě a  v elektronické formě na CD v počtech a formátu dle SOD. Náklady na geodetické vytýčení vč.nákladů na vypracování podkladů pro zápis do katastru v počtu a formě dle SOD.</t>
  </si>
  <si>
    <t>Předání záručních listů, popř. návodů k obsluze v českém jazyce nebo v úředně ověřeném překladu.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</si>
  <si>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</si>
  <si>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vztahujících se k prováděnému předmětu veřejné zakázky, vč. pořízení protokolů,revizních zpráv.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</si>
  <si>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</si>
  <si>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</si>
  <si>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Vypracování dílenské dokumentace dle nutnosti,potřeb nebo i na vyžádání investora.</t>
  </si>
  <si>
    <t>Koordinační činnost spočívá především v koordinaci prací a dodávek mezi dodavateli, stanovením pořadí případně souběžného provádění provádění prací. Týká se veškerých činností souvisejících se zakázkou.</t>
  </si>
  <si>
    <t>Dle požadavků investora.</t>
  </si>
  <si>
    <t>F2040</t>
  </si>
  <si>
    <t>0329</t>
  </si>
  <si>
    <t>Náklady na provoz a údržbu vybavení staveniště  </t>
  </si>
  <si>
    <t>Zahrnuje náklady na provoz a údržbu veškerého vybavení staveniště.</t>
  </si>
  <si>
    <t xml:space="preserve">Náklady na vybavení objektů zařízení staveniště, ostraha staveniště,  náklady na potřebný úklid v prostorách zařízení staveniště, náklady na nutnou údržbu a opravy na objektech zařízení staveniště . </t>
  </si>
  <si>
    <t>0342</t>
  </si>
  <si>
    <t>Oplocení staveniště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</si>
  <si>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zřízení oplocení v=1,8 m a náklady na zřízení mezideponií. Náklady na vybavení staveniště bezpečnostními prvky v souladu s platnou legislativou BOZP.</t>
  </si>
  <si>
    <t>0344</t>
  </si>
  <si>
    <t>Dopravní značení na staveništi  i v jeho bezprostředním okolí</t>
  </si>
  <si>
    <t>Jedná se o dopravní značení na staveništi a v jeho bezprostřední m okolí, včetně značení staveniště pro probíhající provoz investora nebo třetích osob.</t>
  </si>
  <si>
    <t>Zajištění dopravního značení k dopravním omezením, projednání s dotčenými orgány, jejich údržba, přemísťování po dobu realizace díla a následné odstranění po předání díla.</t>
  </si>
  <si>
    <t>0345</t>
  </si>
  <si>
    <t>Informační tabule stavby</t>
  </si>
  <si>
    <t>Zohledňuje náklady na vyrobení a osazení informačních tabulí (označení) stavby.</t>
  </si>
  <si>
    <t>Označení stavby,investora,….</t>
  </si>
  <si>
    <t>Řádné vyznačení obvodu staveniště informačními a výstražnými tabulkami dle platných předpisů BOZP.</t>
  </si>
  <si>
    <t>Informační tabule (velikost, vzhled a umístění) dle vzoru - viz obchodní podmínky</t>
  </si>
  <si>
    <t>0391</t>
  </si>
  <si>
    <t>Rozebrání, bourání a odvoz zařízení staveniště</t>
  </si>
  <si>
    <t>Postihuje náklady na rozebrání, bourání a odvoz veškerého zařízení staveniště (jsou zde zahrnuty veškeré náklady této povahy mimo úpravu terénu do původního stavu).</t>
  </si>
  <si>
    <t>0392</t>
  </si>
  <si>
    <t>Úprava terénu</t>
  </si>
  <si>
    <t>Jedná se o náklady za práce, jejichž smyslem je uvedení místa zařízení staveniště do původního stavu.</t>
  </si>
  <si>
    <t>Uvedení všech povrchů dotčených stavbou do původního stavu (komunikace,chodníky,zeleň,příkopy,propustky…)</t>
  </si>
  <si>
    <t>03</t>
  </si>
  <si>
    <t>VRN</t>
  </si>
  <si>
    <t>03 VRN</t>
  </si>
  <si>
    <t>KOM-262 Stavební úprava křižovatky ul.Albertova-Nitranská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</si>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</sst>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0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0" fontId="6" fillId="0" borderId="0" xfId="1" applyFont="1" applyAlignment="1">
      <alignment horizontal="left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4" fontId="18" fillId="0" borderId="6" xfId="1" applyNumberFormat="1" applyFont="1" applyBorder="1" applyAlignment="1">
      <alignment horizontal="right" shrinkToFit="1"/>
    </xf>
    <xf numFmtId="4" fontId="19" fillId="0" borderId="8" xfId="1" applyNumberFormat="1" applyFont="1" applyBorder="1"/>
    <xf numFmtId="4" fontId="19" fillId="0" borderId="33" xfId="1" applyNumberFormat="1" applyFont="1" applyFill="1" applyBorder="1" applyAlignment="1" applyProtection="1">
      <alignment horizontal="right"/>
      <protection locked="0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9</v>
          </cell>
        </row>
        <row r="21">
          <cell r="D21">
            <v>19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/>
  <dimension ref="B1:N43"/>
  <sheetViews>
    <sheetView showGridLines="0" zoomScaleNormal="75" zoomScaleSheetLayoutView="75" workbookViewId="0">
      <selection activeCell="H33" sqref="H33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0</v>
      </c>
      <c r="E2" s="4"/>
      <c r="F2" s="3"/>
      <c r="G2" s="5"/>
      <c r="H2" s="6" t="s">
        <v>1</v>
      </c>
      <c r="I2" s="7">
        <f ca="1">TODAY()</f>
        <v>44593</v>
      </c>
      <c r="J2" s="2"/>
    </row>
    <row r="3" spans="2:14" ht="6" customHeight="1" x14ac:dyDescent="0.2">
      <c r="C3" s="8"/>
      <c r="D3" s="9" t="s">
        <v>2</v>
      </c>
    </row>
    <row r="4" spans="2:14" ht="4.5" customHeight="1" x14ac:dyDescent="0.2"/>
    <row r="5" spans="2:14" ht="13.5" customHeight="1" x14ac:dyDescent="0.25">
      <c r="C5" s="10" t="s">
        <v>3</v>
      </c>
      <c r="D5" s="11" t="s">
        <v>374</v>
      </c>
      <c r="E5" s="12"/>
      <c r="F5" s="13"/>
      <c r="G5" s="14"/>
      <c r="H5" s="13"/>
      <c r="N5" s="7"/>
    </row>
    <row r="7" spans="2:14" x14ac:dyDescent="0.2">
      <c r="C7" s="15" t="s">
        <v>4</v>
      </c>
      <c r="D7" s="16"/>
      <c r="H7" s="17" t="s">
        <v>5</v>
      </c>
      <c r="I7" s="16"/>
      <c r="J7" s="16"/>
    </row>
    <row r="8" spans="2:14" x14ac:dyDescent="0.2">
      <c r="D8" s="16"/>
      <c r="H8" s="17" t="s">
        <v>6</v>
      </c>
      <c r="I8" s="16"/>
      <c r="J8" s="16"/>
    </row>
    <row r="9" spans="2:14" x14ac:dyDescent="0.2">
      <c r="C9" s="17"/>
      <c r="D9" s="16"/>
      <c r="H9" s="17"/>
      <c r="I9" s="16"/>
    </row>
    <row r="10" spans="2:14" x14ac:dyDescent="0.2">
      <c r="H10" s="17"/>
      <c r="I10" s="16"/>
    </row>
    <row r="11" spans="2:14" x14ac:dyDescent="0.2">
      <c r="C11" s="15" t="s">
        <v>7</v>
      </c>
      <c r="D11" s="16"/>
      <c r="H11" s="17" t="s">
        <v>5</v>
      </c>
      <c r="I11" s="16"/>
      <c r="J11" s="16"/>
    </row>
    <row r="12" spans="2:14" x14ac:dyDescent="0.2">
      <c r="D12" s="16"/>
      <c r="H12" s="17" t="s">
        <v>6</v>
      </c>
      <c r="I12" s="16"/>
      <c r="J12" s="16"/>
    </row>
    <row r="13" spans="2:14" ht="12.75" customHeight="1" x14ac:dyDescent="0.2">
      <c r="C13" s="17"/>
      <c r="D13" s="16"/>
      <c r="I13" s="17"/>
    </row>
    <row r="14" spans="2:14" ht="0.75" hidden="1" customHeight="1" x14ac:dyDescent="0.2">
      <c r="I14" s="17"/>
    </row>
    <row r="15" spans="2:14" ht="4.5" customHeight="1" x14ac:dyDescent="0.2">
      <c r="I15" s="17"/>
    </row>
    <row r="16" spans="2:14" ht="4.5" customHeight="1" x14ac:dyDescent="0.2"/>
    <row r="17" spans="2:11" ht="3.75" customHeight="1" x14ac:dyDescent="0.2"/>
    <row r="18" spans="2:11" ht="13.5" customHeight="1" x14ac:dyDescent="0.2">
      <c r="B18" s="18"/>
      <c r="C18" s="19"/>
      <c r="D18" s="19"/>
      <c r="E18" s="20"/>
      <c r="F18" s="21"/>
      <c r="G18" s="22"/>
      <c r="H18" s="23"/>
      <c r="I18" s="24" t="s">
        <v>8</v>
      </c>
      <c r="J18" s="25"/>
    </row>
    <row r="19" spans="2:11" ht="15" customHeight="1" x14ac:dyDescent="0.2">
      <c r="B19" s="26" t="s">
        <v>9</v>
      </c>
      <c r="C19" s="27"/>
      <c r="D19" s="28">
        <v>15</v>
      </c>
      <c r="E19" s="29" t="s">
        <v>10</v>
      </c>
      <c r="F19" s="30"/>
      <c r="G19" s="31"/>
      <c r="H19" s="192">
        <f>CEILING(G33,1)</f>
        <v>0</v>
      </c>
      <c r="I19" s="193"/>
      <c r="J19" s="32"/>
    </row>
    <row r="20" spans="2:11" x14ac:dyDescent="0.2">
      <c r="B20" s="26" t="s">
        <v>11</v>
      </c>
      <c r="C20" s="27"/>
      <c r="D20" s="28">
        <f>SazbaDPH1</f>
        <v>15</v>
      </c>
      <c r="E20" s="29" t="s">
        <v>10</v>
      </c>
      <c r="F20" s="33"/>
      <c r="G20" s="34"/>
      <c r="H20" s="194">
        <f>ROUND(H19*D20/100,1)</f>
        <v>0</v>
      </c>
      <c r="I20" s="195"/>
      <c r="J20" s="35"/>
    </row>
    <row r="21" spans="2:11" x14ac:dyDescent="0.2">
      <c r="B21" s="26" t="s">
        <v>9</v>
      </c>
      <c r="C21" s="27"/>
      <c r="D21" s="28">
        <v>21</v>
      </c>
      <c r="E21" s="29" t="s">
        <v>10</v>
      </c>
      <c r="F21" s="33"/>
      <c r="G21" s="34"/>
      <c r="H21" s="194">
        <f>CEILING(H33,1)</f>
        <v>0</v>
      </c>
      <c r="I21" s="195"/>
      <c r="J21" s="35"/>
    </row>
    <row r="22" spans="2:11" ht="13.5" thickBot="1" x14ac:dyDescent="0.25">
      <c r="B22" s="26" t="s">
        <v>11</v>
      </c>
      <c r="C22" s="27"/>
      <c r="D22" s="28">
        <f>SazbaDPH2</f>
        <v>21</v>
      </c>
      <c r="E22" s="29" t="s">
        <v>10</v>
      </c>
      <c r="F22" s="36"/>
      <c r="G22" s="37"/>
      <c r="H22" s="196">
        <f>ROUND(H21*D21/100,1)</f>
        <v>0</v>
      </c>
      <c r="I22" s="197"/>
      <c r="J22" s="35"/>
    </row>
    <row r="23" spans="2:11" ht="16.5" thickBot="1" x14ac:dyDescent="0.25">
      <c r="B23" s="38" t="s">
        <v>12</v>
      </c>
      <c r="C23" s="39"/>
      <c r="D23" s="39"/>
      <c r="E23" s="40"/>
      <c r="F23" s="41"/>
      <c r="G23" s="42"/>
      <c r="H23" s="198">
        <f>SUM(SUM(H19:I22))</f>
        <v>0</v>
      </c>
      <c r="I23" s="199"/>
      <c r="J23" s="43"/>
    </row>
    <row r="26" spans="2:11" ht="1.5" customHeight="1" x14ac:dyDescent="0.2"/>
    <row r="27" spans="2:11" ht="15.75" customHeight="1" x14ac:dyDescent="0.25">
      <c r="B27" s="12" t="s">
        <v>13</v>
      </c>
      <c r="C27" s="44"/>
      <c r="D27" s="44"/>
      <c r="E27" s="44"/>
      <c r="F27" s="44"/>
      <c r="G27" s="44"/>
      <c r="H27" s="44"/>
      <c r="I27" s="44"/>
      <c r="J27" s="44"/>
      <c r="K27" s="45"/>
    </row>
    <row r="28" spans="2:11" ht="5.25" customHeight="1" x14ac:dyDescent="0.2">
      <c r="K28" s="45"/>
    </row>
    <row r="29" spans="2:11" ht="24" customHeight="1" x14ac:dyDescent="0.2">
      <c r="B29" s="46" t="s">
        <v>14</v>
      </c>
      <c r="C29" s="47"/>
      <c r="D29" s="47"/>
      <c r="E29" s="48"/>
      <c r="F29" s="49" t="s">
        <v>15</v>
      </c>
      <c r="G29" s="50" t="str">
        <f>CONCATENATE("Základ DPH ",SazbaDPH1," %")</f>
        <v>Základ DPH 15 %</v>
      </c>
      <c r="H29" s="51" t="str">
        <f>CONCATENATE("Základ DPH ",SazbaDPH2," %")</f>
        <v>Základ DPH 21 %</v>
      </c>
      <c r="I29" s="52" t="s">
        <v>16</v>
      </c>
    </row>
    <row r="30" spans="2:11" x14ac:dyDescent="0.2">
      <c r="B30" s="53" t="s">
        <v>284</v>
      </c>
      <c r="C30" s="54" t="s">
        <v>285</v>
      </c>
      <c r="D30" s="55"/>
      <c r="E30" s="56"/>
      <c r="F30" s="57">
        <f>G30+H30+I30</f>
        <v>0</v>
      </c>
      <c r="G30" s="58">
        <v>0</v>
      </c>
      <c r="H30" s="59">
        <f>'01  '!G149</f>
        <v>0</v>
      </c>
      <c r="I30" s="59">
        <f>(G30*SazbaDPH1)/100+(H30*SazbaDPH2)/100</f>
        <v>0</v>
      </c>
    </row>
    <row r="31" spans="2:11" x14ac:dyDescent="0.2">
      <c r="B31" s="60" t="s">
        <v>306</v>
      </c>
      <c r="C31" s="61" t="s">
        <v>307</v>
      </c>
      <c r="D31" s="62"/>
      <c r="E31" s="63"/>
      <c r="F31" s="64">
        <f t="shared" ref="F31:F32" si="0">G31+H31+I31</f>
        <v>0</v>
      </c>
      <c r="G31" s="65">
        <v>0</v>
      </c>
      <c r="H31" s="66">
        <f>'02  '!G58</f>
        <v>0</v>
      </c>
      <c r="I31" s="67">
        <f t="shared" ref="I31:I32" si="1">G31*SazbaDPH1/100+H31*SazbaDPH2/100</f>
        <v>0</v>
      </c>
    </row>
    <row r="32" spans="2:11" x14ac:dyDescent="0.2">
      <c r="B32" s="60" t="s">
        <v>371</v>
      </c>
      <c r="C32" s="61" t="s">
        <v>372</v>
      </c>
      <c r="D32" s="62"/>
      <c r="E32" s="63"/>
      <c r="F32" s="64">
        <f t="shared" si="0"/>
        <v>0</v>
      </c>
      <c r="G32" s="65">
        <v>0</v>
      </c>
      <c r="H32" s="66">
        <f>'03  '!G58</f>
        <v>0</v>
      </c>
      <c r="I32" s="67">
        <f t="shared" si="1"/>
        <v>0</v>
      </c>
    </row>
    <row r="33" spans="2:10" ht="17.25" customHeight="1" x14ac:dyDescent="0.2">
      <c r="B33" s="68" t="s">
        <v>17</v>
      </c>
      <c r="C33" s="69"/>
      <c r="D33" s="70"/>
      <c r="E33" s="71"/>
      <c r="F33" s="72">
        <f>SUM(F30:F32)</f>
        <v>0</v>
      </c>
      <c r="G33" s="73">
        <f>SUM(G30:G32)</f>
        <v>0</v>
      </c>
      <c r="H33" s="74">
        <f>SUM(H30:H32)</f>
        <v>0</v>
      </c>
      <c r="I33" s="74">
        <f>SUM(I30:I32)</f>
        <v>0</v>
      </c>
    </row>
    <row r="34" spans="2:10" x14ac:dyDescent="0.2">
      <c r="B34" s="75"/>
      <c r="C34" s="75"/>
      <c r="D34" s="75"/>
      <c r="E34" s="75"/>
      <c r="F34" s="75"/>
      <c r="G34" s="75"/>
      <c r="H34" s="75"/>
      <c r="I34" s="75"/>
      <c r="J34" s="75"/>
    </row>
    <row r="35" spans="2:10" x14ac:dyDescent="0.2">
      <c r="B35" s="75"/>
      <c r="C35" s="75"/>
      <c r="D35" s="75"/>
      <c r="E35" s="75"/>
      <c r="F35" s="75"/>
      <c r="G35" s="75"/>
      <c r="H35" s="75"/>
      <c r="I35" s="75"/>
      <c r="J35" s="75"/>
    </row>
    <row r="36" spans="2:10" x14ac:dyDescent="0.2">
      <c r="B36" s="75"/>
      <c r="C36" s="75"/>
      <c r="D36" s="75"/>
      <c r="E36" s="75"/>
      <c r="F36" s="75"/>
      <c r="G36" s="75"/>
      <c r="H36" s="75"/>
      <c r="I36" s="75"/>
      <c r="J36" s="75"/>
    </row>
    <row r="37" spans="2:10" x14ac:dyDescent="0.2">
      <c r="B37" s="75"/>
      <c r="C37" s="75"/>
      <c r="D37" s="75"/>
      <c r="E37" s="75"/>
      <c r="F37" s="75"/>
      <c r="G37" s="75"/>
      <c r="H37" s="75"/>
      <c r="I37" s="75"/>
      <c r="J37" s="75"/>
    </row>
    <row r="38" spans="2:10" x14ac:dyDescent="0.2">
      <c r="B38" s="75"/>
      <c r="C38" s="75"/>
      <c r="D38" s="75"/>
      <c r="E38" s="75"/>
      <c r="F38" s="75"/>
      <c r="G38" s="75"/>
      <c r="H38" s="75"/>
      <c r="I38" s="75"/>
      <c r="J38" s="75"/>
    </row>
    <row r="42" spans="2:10" x14ac:dyDescent="0.2">
      <c r="C42" s="76"/>
      <c r="F42" s="76"/>
    </row>
    <row r="43" spans="2:10" x14ac:dyDescent="0.2">
      <c r="C43" s="77"/>
      <c r="D43" s="78" t="s">
        <v>18</v>
      </c>
      <c r="E43" s="79"/>
      <c r="F43" s="79"/>
      <c r="G43" s="80"/>
      <c r="H43" s="77" t="s">
        <v>19</v>
      </c>
      <c r="I43" s="80"/>
      <c r="J43" s="1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1132"/>
  <sheetViews>
    <sheetView showGridLines="0" showZeros="0" tabSelected="1" workbookViewId="0">
      <selection activeCell="L4" sqref="L4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16384" width="9.140625" style="81"/>
  </cols>
  <sheetData>
    <row r="1" spans="1:104" ht="15" customHeight="1" x14ac:dyDescent="0.25">
      <c r="A1" s="202" t="s">
        <v>375</v>
      </c>
      <c r="B1" s="202"/>
      <c r="C1" s="202"/>
      <c r="D1" s="202"/>
      <c r="E1" s="202"/>
      <c r="F1" s="202"/>
      <c r="G1" s="202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20</v>
      </c>
      <c r="B3" s="86"/>
      <c r="C3" s="87"/>
      <c r="D3" s="88" t="s">
        <v>286</v>
      </c>
      <c r="E3" s="89"/>
      <c r="F3" s="90"/>
      <c r="G3" s="91"/>
    </row>
    <row r="4" spans="1:104" ht="13.5" customHeight="1" thickBot="1" x14ac:dyDescent="0.25">
      <c r="A4" s="92" t="s">
        <v>21</v>
      </c>
      <c r="B4" s="93"/>
      <c r="C4" s="94"/>
      <c r="D4" s="95" t="s">
        <v>2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22</v>
      </c>
      <c r="B6" s="104" t="s">
        <v>23</v>
      </c>
      <c r="C6" s="104" t="s">
        <v>24</v>
      </c>
      <c r="D6" s="104" t="s">
        <v>25</v>
      </c>
      <c r="E6" s="105" t="s">
        <v>26</v>
      </c>
      <c r="F6" s="104" t="s">
        <v>27</v>
      </c>
      <c r="G6" s="106" t="s">
        <v>28</v>
      </c>
      <c r="H6" s="107" t="s">
        <v>29</v>
      </c>
      <c r="I6" s="107" t="s">
        <v>30</v>
      </c>
      <c r="J6" s="107" t="s">
        <v>31</v>
      </c>
      <c r="K6" s="107" t="s">
        <v>32</v>
      </c>
    </row>
    <row r="7" spans="1:104" ht="14.25" customHeight="1" x14ac:dyDescent="0.2">
      <c r="A7" s="109" t="s">
        <v>33</v>
      </c>
      <c r="B7" s="110" t="s">
        <v>34</v>
      </c>
      <c r="C7" s="111" t="s">
        <v>35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50</v>
      </c>
      <c r="C8" s="122" t="s">
        <v>51</v>
      </c>
      <c r="D8" s="123" t="s">
        <v>52</v>
      </c>
      <c r="E8" s="124">
        <v>33.762</v>
      </c>
      <c r="F8" s="125"/>
      <c r="G8" s="126">
        <f>E8*F8</f>
        <v>0</v>
      </c>
      <c r="H8" s="127">
        <v>0</v>
      </c>
      <c r="I8" s="128">
        <f>E8*H8</f>
        <v>0</v>
      </c>
      <c r="J8" s="127">
        <v>0</v>
      </c>
      <c r="K8" s="128">
        <f>E8*J8</f>
        <v>0</v>
      </c>
      <c r="O8" s="119"/>
      <c r="Z8" s="129"/>
      <c r="AA8" s="129">
        <v>1</v>
      </c>
      <c r="AB8" s="129">
        <v>1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</v>
      </c>
      <c r="CB8" s="129">
        <v>1</v>
      </c>
      <c r="CZ8" s="81">
        <v>1</v>
      </c>
    </row>
    <row r="9" spans="1:104" x14ac:dyDescent="0.2">
      <c r="A9" s="130"/>
      <c r="B9" s="131"/>
      <c r="C9" s="200" t="s">
        <v>53</v>
      </c>
      <c r="D9" s="201"/>
      <c r="E9" s="134">
        <v>33.762</v>
      </c>
      <c r="F9" s="135"/>
      <c r="G9" s="136"/>
      <c r="H9" s="137"/>
      <c r="I9" s="132"/>
      <c r="J9" s="138"/>
      <c r="K9" s="132"/>
      <c r="M9" s="139" t="s">
        <v>53</v>
      </c>
      <c r="O9" s="11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40" t="str">
        <f>C8</f>
        <v>Odkopávky pro silnice v hor. 3 do 100 m3</v>
      </c>
      <c r="BE9" s="129"/>
      <c r="BF9" s="129"/>
      <c r="BG9" s="129"/>
      <c r="BH9" s="129"/>
      <c r="BI9" s="129"/>
      <c r="BJ9" s="129"/>
      <c r="BK9" s="129"/>
    </row>
    <row r="10" spans="1:104" x14ac:dyDescent="0.2">
      <c r="A10" s="120">
        <v>2</v>
      </c>
      <c r="B10" s="121" t="s">
        <v>54</v>
      </c>
      <c r="C10" s="122" t="s">
        <v>55</v>
      </c>
      <c r="D10" s="123" t="s">
        <v>52</v>
      </c>
      <c r="E10" s="124">
        <v>33.762</v>
      </c>
      <c r="F10" s="125"/>
      <c r="G10" s="126">
        <f>E10*F10</f>
        <v>0</v>
      </c>
      <c r="H10" s="127">
        <v>0</v>
      </c>
      <c r="I10" s="128">
        <f>E10*H10</f>
        <v>0</v>
      </c>
      <c r="J10" s="127">
        <v>0</v>
      </c>
      <c r="K10" s="128">
        <f>E10*J10</f>
        <v>0</v>
      </c>
      <c r="O10" s="119"/>
      <c r="Z10" s="129"/>
      <c r="AA10" s="129">
        <v>1</v>
      </c>
      <c r="AB10" s="129">
        <v>1</v>
      </c>
      <c r="AC10" s="129">
        <v>1</v>
      </c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CA10" s="129">
        <v>1</v>
      </c>
      <c r="CB10" s="129">
        <v>1</v>
      </c>
      <c r="CZ10" s="81">
        <v>1</v>
      </c>
    </row>
    <row r="11" spans="1:104" x14ac:dyDescent="0.2">
      <c r="A11" s="120">
        <v>3</v>
      </c>
      <c r="B11" s="121" t="s">
        <v>56</v>
      </c>
      <c r="C11" s="122" t="s">
        <v>57</v>
      </c>
      <c r="D11" s="123" t="s">
        <v>52</v>
      </c>
      <c r="E11" s="124">
        <v>3.3761999999999999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0" t="s">
        <v>58</v>
      </c>
      <c r="D12" s="201"/>
      <c r="E12" s="134">
        <v>3.3761999999999999</v>
      </c>
      <c r="F12" s="135"/>
      <c r="G12" s="136"/>
      <c r="H12" s="137"/>
      <c r="I12" s="132"/>
      <c r="J12" s="138"/>
      <c r="K12" s="132"/>
      <c r="M12" s="139" t="s">
        <v>58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e">
        <f>#REF!</f>
        <v>#REF!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4</v>
      </c>
      <c r="B13" s="121" t="s">
        <v>59</v>
      </c>
      <c r="C13" s="122" t="s">
        <v>60</v>
      </c>
      <c r="D13" s="123" t="s">
        <v>52</v>
      </c>
      <c r="E13" s="124">
        <v>0.6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30"/>
      <c r="B14" s="131"/>
      <c r="C14" s="200" t="s">
        <v>61</v>
      </c>
      <c r="D14" s="201"/>
      <c r="E14" s="134">
        <v>0.6</v>
      </c>
      <c r="F14" s="135"/>
      <c r="G14" s="136"/>
      <c r="H14" s="137"/>
      <c r="I14" s="132"/>
      <c r="J14" s="138"/>
      <c r="K14" s="132"/>
      <c r="M14" s="139" t="s">
        <v>61</v>
      </c>
      <c r="O14" s="11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40" t="str">
        <f>C13</f>
        <v>Hloubení rýh šířky do 60 cm v hor.3 do 100 m3</v>
      </c>
      <c r="BE14" s="129"/>
      <c r="BF14" s="129"/>
      <c r="BG14" s="129"/>
      <c r="BH14" s="129"/>
      <c r="BI14" s="129"/>
      <c r="BJ14" s="129"/>
      <c r="BK14" s="129"/>
    </row>
    <row r="15" spans="1:104" x14ac:dyDescent="0.2">
      <c r="A15" s="120">
        <v>5</v>
      </c>
      <c r="B15" s="121" t="s">
        <v>62</v>
      </c>
      <c r="C15" s="122" t="s">
        <v>63</v>
      </c>
      <c r="D15" s="123" t="s">
        <v>52</v>
      </c>
      <c r="E15" s="124">
        <v>0.6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20">
        <v>6</v>
      </c>
      <c r="B16" s="121" t="s">
        <v>64</v>
      </c>
      <c r="C16" s="122" t="s">
        <v>65</v>
      </c>
      <c r="D16" s="123" t="s">
        <v>52</v>
      </c>
      <c r="E16" s="124">
        <v>1.96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1">
        <v>1</v>
      </c>
    </row>
    <row r="17" spans="1:104" x14ac:dyDescent="0.2">
      <c r="A17" s="130"/>
      <c r="B17" s="131"/>
      <c r="C17" s="200" t="s">
        <v>66</v>
      </c>
      <c r="D17" s="201"/>
      <c r="E17" s="134">
        <v>1.96</v>
      </c>
      <c r="F17" s="135"/>
      <c r="G17" s="136"/>
      <c r="H17" s="137"/>
      <c r="I17" s="132"/>
      <c r="J17" s="138"/>
      <c r="K17" s="132"/>
      <c r="M17" s="139" t="s">
        <v>66</v>
      </c>
      <c r="O17" s="11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40" t="e">
        <f>#REF!</f>
        <v>#REF!</v>
      </c>
      <c r="BE17" s="129"/>
      <c r="BF17" s="129"/>
      <c r="BG17" s="129"/>
      <c r="BH17" s="129"/>
      <c r="BI17" s="129"/>
      <c r="BJ17" s="129"/>
      <c r="BK17" s="129"/>
    </row>
    <row r="18" spans="1:104" x14ac:dyDescent="0.2">
      <c r="A18" s="120">
        <v>7</v>
      </c>
      <c r="B18" s="121" t="s">
        <v>67</v>
      </c>
      <c r="C18" s="122" t="s">
        <v>68</v>
      </c>
      <c r="D18" s="123" t="s">
        <v>52</v>
      </c>
      <c r="E18" s="124">
        <v>1.96</v>
      </c>
      <c r="F18" s="125"/>
      <c r="G18" s="126">
        <f>E18*F18</f>
        <v>0</v>
      </c>
      <c r="H18" s="127">
        <v>0</v>
      </c>
      <c r="I18" s="128">
        <f>E18*H18</f>
        <v>0</v>
      </c>
      <c r="J18" s="127">
        <v>0</v>
      </c>
      <c r="K18" s="128">
        <f>E18*J18</f>
        <v>0</v>
      </c>
      <c r="O18" s="119"/>
      <c r="Z18" s="129"/>
      <c r="AA18" s="129">
        <v>1</v>
      </c>
      <c r="AB18" s="129">
        <v>1</v>
      </c>
      <c r="AC18" s="129">
        <v>1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CA18" s="129">
        <v>1</v>
      </c>
      <c r="CB18" s="129">
        <v>1</v>
      </c>
      <c r="CZ18" s="81">
        <v>1</v>
      </c>
    </row>
    <row r="19" spans="1:104" x14ac:dyDescent="0.2">
      <c r="A19" s="120">
        <v>8</v>
      </c>
      <c r="B19" s="121" t="s">
        <v>69</v>
      </c>
      <c r="C19" s="122" t="s">
        <v>70</v>
      </c>
      <c r="D19" s="123" t="s">
        <v>52</v>
      </c>
      <c r="E19" s="124">
        <v>13.762</v>
      </c>
      <c r="F19" s="125"/>
      <c r="G19" s="126">
        <f>E19*F19</f>
        <v>0</v>
      </c>
      <c r="H19" s="127">
        <v>0</v>
      </c>
      <c r="I19" s="128">
        <f>E19*H19</f>
        <v>0</v>
      </c>
      <c r="J19" s="127">
        <v>0</v>
      </c>
      <c r="K19" s="128">
        <f>E19*J19</f>
        <v>0</v>
      </c>
      <c r="O19" s="119"/>
      <c r="Z19" s="129"/>
      <c r="AA19" s="129">
        <v>1</v>
      </c>
      <c r="AB19" s="129">
        <v>1</v>
      </c>
      <c r="AC19" s="129">
        <v>1</v>
      </c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CA19" s="129">
        <v>1</v>
      </c>
      <c r="CB19" s="129">
        <v>1</v>
      </c>
      <c r="CZ19" s="81">
        <v>1</v>
      </c>
    </row>
    <row r="20" spans="1:104" x14ac:dyDescent="0.2">
      <c r="A20" s="130"/>
      <c r="B20" s="131"/>
      <c r="C20" s="200" t="s">
        <v>71</v>
      </c>
      <c r="D20" s="201"/>
      <c r="E20" s="134">
        <v>13.762</v>
      </c>
      <c r="F20" s="135"/>
      <c r="G20" s="136"/>
      <c r="H20" s="137"/>
      <c r="I20" s="132"/>
      <c r="J20" s="138"/>
      <c r="K20" s="132"/>
      <c r="M20" s="139" t="s">
        <v>71</v>
      </c>
      <c r="O20" s="11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40" t="str">
        <f>C19</f>
        <v>Vodorovné přemístění výkopku z hor.1-4 do 10000 m</v>
      </c>
      <c r="BE20" s="129"/>
      <c r="BF20" s="129"/>
      <c r="BG20" s="129"/>
      <c r="BH20" s="129"/>
      <c r="BI20" s="129"/>
      <c r="BJ20" s="129"/>
      <c r="BK20" s="129"/>
    </row>
    <row r="21" spans="1:104" x14ac:dyDescent="0.2">
      <c r="A21" s="120">
        <v>9</v>
      </c>
      <c r="B21" s="121" t="s">
        <v>72</v>
      </c>
      <c r="C21" s="122" t="s">
        <v>73</v>
      </c>
      <c r="D21" s="123" t="s">
        <v>52</v>
      </c>
      <c r="E21" s="124">
        <v>13.762</v>
      </c>
      <c r="F21" s="125"/>
      <c r="G21" s="126">
        <f>E21*F21</f>
        <v>0</v>
      </c>
      <c r="H21" s="127">
        <v>0</v>
      </c>
      <c r="I21" s="128">
        <f>E21*H21</f>
        <v>0</v>
      </c>
      <c r="J21" s="127">
        <v>0</v>
      </c>
      <c r="K21" s="128">
        <f>E21*J21</f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1">
        <v>1</v>
      </c>
    </row>
    <row r="22" spans="1:104" x14ac:dyDescent="0.2">
      <c r="A22" s="120">
        <v>10</v>
      </c>
      <c r="B22" s="121" t="s">
        <v>74</v>
      </c>
      <c r="C22" s="122" t="s">
        <v>75</v>
      </c>
      <c r="D22" s="123" t="s">
        <v>36</v>
      </c>
      <c r="E22" s="124">
        <v>111</v>
      </c>
      <c r="F22" s="125"/>
      <c r="G22" s="126">
        <f>E22*F22</f>
        <v>0</v>
      </c>
      <c r="H22" s="127">
        <v>0</v>
      </c>
      <c r="I22" s="128">
        <f>E22*H22</f>
        <v>0</v>
      </c>
      <c r="J22" s="127">
        <v>0</v>
      </c>
      <c r="K22" s="128">
        <f>E22*J22</f>
        <v>0</v>
      </c>
      <c r="O22" s="119"/>
      <c r="Z22" s="129"/>
      <c r="AA22" s="129">
        <v>1</v>
      </c>
      <c r="AB22" s="129">
        <v>1</v>
      </c>
      <c r="AC22" s="129">
        <v>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1</v>
      </c>
      <c r="CZ22" s="81">
        <v>1</v>
      </c>
    </row>
    <row r="23" spans="1:104" x14ac:dyDescent="0.2">
      <c r="A23" s="120">
        <v>11</v>
      </c>
      <c r="B23" s="121" t="s">
        <v>76</v>
      </c>
      <c r="C23" s="122" t="s">
        <v>77</v>
      </c>
      <c r="D23" s="123" t="s">
        <v>36</v>
      </c>
      <c r="E23" s="124">
        <v>177.3</v>
      </c>
      <c r="F23" s="125"/>
      <c r="G23" s="126">
        <f>E23*F23</f>
        <v>0</v>
      </c>
      <c r="H23" s="127">
        <v>0</v>
      </c>
      <c r="I23" s="128">
        <f>E23*H23</f>
        <v>0</v>
      </c>
      <c r="J23" s="127">
        <v>0</v>
      </c>
      <c r="K23" s="128">
        <f>E23*J23</f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30"/>
      <c r="B24" s="131"/>
      <c r="C24" s="200" t="s">
        <v>78</v>
      </c>
      <c r="D24" s="201"/>
      <c r="E24" s="134">
        <v>177.3</v>
      </c>
      <c r="F24" s="135"/>
      <c r="G24" s="136"/>
      <c r="H24" s="137"/>
      <c r="I24" s="132"/>
      <c r="J24" s="138"/>
      <c r="K24" s="132"/>
      <c r="M24" s="139" t="s">
        <v>78</v>
      </c>
      <c r="O24" s="11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40" t="str">
        <f>C23</f>
        <v>Úprava pláně v zářezech v hor. 1-4, se zhutněním</v>
      </c>
      <c r="BE24" s="129"/>
      <c r="BF24" s="129"/>
      <c r="BG24" s="129"/>
      <c r="BH24" s="129"/>
      <c r="BI24" s="129"/>
      <c r="BJ24" s="129"/>
      <c r="BK24" s="129"/>
    </row>
    <row r="25" spans="1:104" x14ac:dyDescent="0.2">
      <c r="A25" s="120">
        <v>12</v>
      </c>
      <c r="B25" s="121" t="s">
        <v>79</v>
      </c>
      <c r="C25" s="122" t="s">
        <v>80</v>
      </c>
      <c r="D25" s="123" t="s">
        <v>52</v>
      </c>
      <c r="E25" s="124">
        <v>111</v>
      </c>
      <c r="F25" s="125"/>
      <c r="G25" s="126">
        <f>E25*F25</f>
        <v>0</v>
      </c>
      <c r="H25" s="127">
        <v>0</v>
      </c>
      <c r="I25" s="128">
        <f>E25*H25</f>
        <v>0</v>
      </c>
      <c r="J25" s="127">
        <v>0</v>
      </c>
      <c r="K25" s="128">
        <f>E25*J25</f>
        <v>0</v>
      </c>
      <c r="O25" s="119"/>
      <c r="Z25" s="129"/>
      <c r="AA25" s="129">
        <v>1</v>
      </c>
      <c r="AB25" s="129">
        <v>0</v>
      </c>
      <c r="AC25" s="129">
        <v>0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1</v>
      </c>
      <c r="CB25" s="129">
        <v>0</v>
      </c>
      <c r="CZ25" s="81">
        <v>1</v>
      </c>
    </row>
    <row r="26" spans="1:104" x14ac:dyDescent="0.2">
      <c r="A26" s="120">
        <v>13</v>
      </c>
      <c r="B26" s="121" t="s">
        <v>81</v>
      </c>
      <c r="C26" s="122" t="s">
        <v>82</v>
      </c>
      <c r="D26" s="123" t="s">
        <v>36</v>
      </c>
      <c r="E26" s="124">
        <v>111</v>
      </c>
      <c r="F26" s="125"/>
      <c r="G26" s="126">
        <f>E26*F26</f>
        <v>0</v>
      </c>
      <c r="H26" s="127">
        <v>0</v>
      </c>
      <c r="I26" s="128">
        <f>E26*H26</f>
        <v>0</v>
      </c>
      <c r="J26" s="127">
        <v>0</v>
      </c>
      <c r="K26" s="128">
        <f>E26*J26</f>
        <v>0</v>
      </c>
      <c r="O26" s="119"/>
      <c r="Z26" s="129"/>
      <c r="AA26" s="129">
        <v>1</v>
      </c>
      <c r="AB26" s="129">
        <v>1</v>
      </c>
      <c r="AC26" s="129">
        <v>1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CA26" s="129">
        <v>1</v>
      </c>
      <c r="CB26" s="129">
        <v>1</v>
      </c>
      <c r="CZ26" s="81">
        <v>1</v>
      </c>
    </row>
    <row r="27" spans="1:104" x14ac:dyDescent="0.2">
      <c r="A27" s="120">
        <v>14</v>
      </c>
      <c r="B27" s="121" t="s">
        <v>83</v>
      </c>
      <c r="C27" s="122" t="s">
        <v>84</v>
      </c>
      <c r="D27" s="123" t="s">
        <v>36</v>
      </c>
      <c r="E27" s="124">
        <v>111</v>
      </c>
      <c r="F27" s="125"/>
      <c r="G27" s="126">
        <f>E27*F27</f>
        <v>0</v>
      </c>
      <c r="H27" s="127">
        <v>0</v>
      </c>
      <c r="I27" s="128">
        <f>E27*H27</f>
        <v>0</v>
      </c>
      <c r="J27" s="127">
        <v>0</v>
      </c>
      <c r="K27" s="128">
        <f>E27*J27</f>
        <v>0</v>
      </c>
      <c r="O27" s="119"/>
      <c r="Z27" s="129"/>
      <c r="AA27" s="129">
        <v>1</v>
      </c>
      <c r="AB27" s="129">
        <v>1</v>
      </c>
      <c r="AC27" s="129">
        <v>1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1</v>
      </c>
      <c r="CB27" s="129">
        <v>1</v>
      </c>
      <c r="CZ27" s="81">
        <v>1</v>
      </c>
    </row>
    <row r="28" spans="1:104" x14ac:dyDescent="0.2">
      <c r="A28" s="120">
        <v>15</v>
      </c>
      <c r="B28" s="121" t="s">
        <v>85</v>
      </c>
      <c r="C28" s="122" t="s">
        <v>86</v>
      </c>
      <c r="D28" s="123" t="s">
        <v>52</v>
      </c>
      <c r="E28" s="124">
        <v>13.762</v>
      </c>
      <c r="F28" s="125"/>
      <c r="G28" s="126">
        <f>E28*F28</f>
        <v>0</v>
      </c>
      <c r="H28" s="127">
        <v>0</v>
      </c>
      <c r="I28" s="128">
        <f>E28*H28</f>
        <v>0</v>
      </c>
      <c r="J28" s="127"/>
      <c r="K28" s="128">
        <f>E28*J28</f>
        <v>0</v>
      </c>
      <c r="O28" s="119"/>
      <c r="Z28" s="129"/>
      <c r="AA28" s="129">
        <v>12</v>
      </c>
      <c r="AB28" s="129">
        <v>0</v>
      </c>
      <c r="AC28" s="129">
        <v>1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CA28" s="129">
        <v>12</v>
      </c>
      <c r="CB28" s="129">
        <v>0</v>
      </c>
      <c r="CZ28" s="81">
        <v>1</v>
      </c>
    </row>
    <row r="29" spans="1:104" x14ac:dyDescent="0.2">
      <c r="A29" s="120">
        <v>16</v>
      </c>
      <c r="B29" s="121" t="s">
        <v>87</v>
      </c>
      <c r="C29" s="122" t="s">
        <v>88</v>
      </c>
      <c r="D29" s="123" t="s">
        <v>89</v>
      </c>
      <c r="E29" s="124">
        <v>3.33</v>
      </c>
      <c r="F29" s="125"/>
      <c r="G29" s="126">
        <f>E29*F29</f>
        <v>0</v>
      </c>
      <c r="H29" s="127">
        <v>0</v>
      </c>
      <c r="I29" s="128">
        <f>E29*H29</f>
        <v>0</v>
      </c>
      <c r="J29" s="127"/>
      <c r="K29" s="128">
        <f>E29*J29</f>
        <v>0</v>
      </c>
      <c r="O29" s="119"/>
      <c r="Z29" s="129"/>
      <c r="AA29" s="129">
        <v>3</v>
      </c>
      <c r="AB29" s="129">
        <v>1</v>
      </c>
      <c r="AC29" s="129">
        <v>572400</v>
      </c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CA29" s="129">
        <v>3</v>
      </c>
      <c r="CB29" s="129">
        <v>1</v>
      </c>
      <c r="CZ29" s="81">
        <v>1</v>
      </c>
    </row>
    <row r="30" spans="1:104" x14ac:dyDescent="0.2">
      <c r="A30" s="130"/>
      <c r="B30" s="131"/>
      <c r="C30" s="200" t="s">
        <v>90</v>
      </c>
      <c r="D30" s="201"/>
      <c r="E30" s="134">
        <v>3.33</v>
      </c>
      <c r="F30" s="135"/>
      <c r="G30" s="136"/>
      <c r="H30" s="137"/>
      <c r="I30" s="132"/>
      <c r="J30" s="138"/>
      <c r="K30" s="132"/>
      <c r="M30" s="139" t="s">
        <v>90</v>
      </c>
      <c r="O30" s="11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40" t="str">
        <f>C29</f>
        <v>Směs travní parková sídlištní</v>
      </c>
      <c r="BE30" s="129"/>
      <c r="BF30" s="129"/>
      <c r="BG30" s="129"/>
      <c r="BH30" s="129"/>
      <c r="BI30" s="129"/>
      <c r="BJ30" s="129"/>
      <c r="BK30" s="129"/>
    </row>
    <row r="31" spans="1:104" x14ac:dyDescent="0.2">
      <c r="A31" s="141" t="s">
        <v>37</v>
      </c>
      <c r="B31" s="142" t="s">
        <v>34</v>
      </c>
      <c r="C31" s="143" t="s">
        <v>35</v>
      </c>
      <c r="D31" s="144"/>
      <c r="E31" s="145"/>
      <c r="F31" s="145"/>
      <c r="G31" s="146">
        <f>SUM(G7:G30)</f>
        <v>0</v>
      </c>
      <c r="H31" s="147"/>
      <c r="I31" s="148">
        <f>SUM(I7:I30)</f>
        <v>0</v>
      </c>
      <c r="J31" s="149"/>
      <c r="K31" s="148">
        <f>SUM(K7:K30)</f>
        <v>0</v>
      </c>
      <c r="O31" s="119"/>
      <c r="X31" s="150">
        <f>K31</f>
        <v>0</v>
      </c>
      <c r="Y31" s="150">
        <f>I31</f>
        <v>0</v>
      </c>
      <c r="Z31" s="151">
        <f>G31</f>
        <v>0</v>
      </c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52"/>
      <c r="BB31" s="152"/>
      <c r="BC31" s="152"/>
      <c r="BD31" s="152"/>
      <c r="BE31" s="152"/>
      <c r="BF31" s="152"/>
      <c r="BG31" s="129"/>
      <c r="BH31" s="129"/>
      <c r="BI31" s="129"/>
      <c r="BJ31" s="129"/>
      <c r="BK31" s="129"/>
    </row>
    <row r="32" spans="1:104" ht="14.25" customHeight="1" x14ac:dyDescent="0.2">
      <c r="A32" s="109" t="s">
        <v>33</v>
      </c>
      <c r="B32" s="110" t="s">
        <v>91</v>
      </c>
      <c r="C32" s="111" t="s">
        <v>92</v>
      </c>
      <c r="D32" s="112"/>
      <c r="E32" s="113"/>
      <c r="F32" s="113"/>
      <c r="G32" s="114"/>
      <c r="H32" s="115"/>
      <c r="I32" s="116"/>
      <c r="J32" s="117"/>
      <c r="K32" s="118"/>
      <c r="O32" s="119"/>
    </row>
    <row r="33" spans="1:104" x14ac:dyDescent="0.2">
      <c r="A33" s="120">
        <v>17</v>
      </c>
      <c r="B33" s="121" t="s">
        <v>93</v>
      </c>
      <c r="C33" s="122" t="s">
        <v>94</v>
      </c>
      <c r="D33" s="123" t="s">
        <v>36</v>
      </c>
      <c r="E33" s="124">
        <v>55.2</v>
      </c>
      <c r="F33" s="125"/>
      <c r="G33" s="126">
        <f>E33*F33</f>
        <v>0</v>
      </c>
      <c r="H33" s="127">
        <v>0.21099999999999999</v>
      </c>
      <c r="I33" s="128">
        <f>E33*H33</f>
        <v>11.6472</v>
      </c>
      <c r="J33" s="127">
        <v>0</v>
      </c>
      <c r="K33" s="128">
        <f>E33*J33</f>
        <v>0</v>
      </c>
      <c r="O33" s="119"/>
      <c r="Z33" s="129"/>
      <c r="AA33" s="129">
        <v>1</v>
      </c>
      <c r="AB33" s="129">
        <v>1</v>
      </c>
      <c r="AC33" s="129">
        <v>1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1</v>
      </c>
      <c r="CB33" s="129">
        <v>1</v>
      </c>
      <c r="CZ33" s="81">
        <v>1</v>
      </c>
    </row>
    <row r="34" spans="1:104" x14ac:dyDescent="0.2">
      <c r="A34" s="130"/>
      <c r="B34" s="131"/>
      <c r="C34" s="200" t="s">
        <v>95</v>
      </c>
      <c r="D34" s="201"/>
      <c r="E34" s="134">
        <v>55.2</v>
      </c>
      <c r="F34" s="135"/>
      <c r="G34" s="136"/>
      <c r="H34" s="137"/>
      <c r="I34" s="132"/>
      <c r="J34" s="138"/>
      <c r="K34" s="132"/>
      <c r="M34" s="139" t="s">
        <v>95</v>
      </c>
      <c r="O34" s="11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40" t="str">
        <f>C33</f>
        <v>Podklad z obal kam.ACP 16+,ACP 22+,nad 3 m,tl.8 cm</v>
      </c>
      <c r="BE34" s="129"/>
      <c r="BF34" s="129"/>
      <c r="BG34" s="129"/>
      <c r="BH34" s="129"/>
      <c r="BI34" s="129"/>
      <c r="BJ34" s="129"/>
      <c r="BK34" s="129"/>
    </row>
    <row r="35" spans="1:104" x14ac:dyDescent="0.2">
      <c r="A35" s="120">
        <v>18</v>
      </c>
      <c r="B35" s="121" t="s">
        <v>96</v>
      </c>
      <c r="C35" s="122" t="s">
        <v>97</v>
      </c>
      <c r="D35" s="123" t="s">
        <v>52</v>
      </c>
      <c r="E35" s="124">
        <v>25.2</v>
      </c>
      <c r="F35" s="125"/>
      <c r="G35" s="126">
        <f>E35*F35</f>
        <v>0</v>
      </c>
      <c r="H35" s="127">
        <v>0</v>
      </c>
      <c r="I35" s="128">
        <f>E35*H35</f>
        <v>0</v>
      </c>
      <c r="J35" s="127">
        <v>0</v>
      </c>
      <c r="K35" s="128">
        <f>E35*J35</f>
        <v>0</v>
      </c>
      <c r="O35" s="119"/>
      <c r="Z35" s="129"/>
      <c r="AA35" s="129">
        <v>1</v>
      </c>
      <c r="AB35" s="129">
        <v>1</v>
      </c>
      <c r="AC35" s="129">
        <v>1</v>
      </c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CA35" s="129">
        <v>1</v>
      </c>
      <c r="CB35" s="129">
        <v>1</v>
      </c>
      <c r="CZ35" s="81">
        <v>1</v>
      </c>
    </row>
    <row r="36" spans="1:104" x14ac:dyDescent="0.2">
      <c r="A36" s="120">
        <v>19</v>
      </c>
      <c r="B36" s="121" t="s">
        <v>98</v>
      </c>
      <c r="C36" s="122" t="s">
        <v>99</v>
      </c>
      <c r="D36" s="123" t="s">
        <v>36</v>
      </c>
      <c r="E36" s="124">
        <v>331.2</v>
      </c>
      <c r="F36" s="125"/>
      <c r="G36" s="126">
        <f>E36*F36</f>
        <v>0</v>
      </c>
      <c r="H36" s="127">
        <v>1E-3</v>
      </c>
      <c r="I36" s="128">
        <f>E36*H36</f>
        <v>0.33119999999999999</v>
      </c>
      <c r="J36" s="127">
        <v>0</v>
      </c>
      <c r="K36" s="128">
        <f>E36*J36</f>
        <v>0</v>
      </c>
      <c r="O36" s="119"/>
      <c r="Z36" s="129"/>
      <c r="AA36" s="129">
        <v>1</v>
      </c>
      <c r="AB36" s="129">
        <v>1</v>
      </c>
      <c r="AC36" s="129">
        <v>1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CA36" s="129">
        <v>1</v>
      </c>
      <c r="CB36" s="129">
        <v>1</v>
      </c>
      <c r="CZ36" s="81">
        <v>1</v>
      </c>
    </row>
    <row r="37" spans="1:104" x14ac:dyDescent="0.2">
      <c r="A37" s="130"/>
      <c r="B37" s="131"/>
      <c r="C37" s="200" t="s">
        <v>100</v>
      </c>
      <c r="D37" s="201"/>
      <c r="E37" s="134">
        <v>331.2</v>
      </c>
      <c r="F37" s="135"/>
      <c r="G37" s="136"/>
      <c r="H37" s="137"/>
      <c r="I37" s="132"/>
      <c r="J37" s="138"/>
      <c r="K37" s="132"/>
      <c r="M37" s="139" t="s">
        <v>100</v>
      </c>
      <c r="O37" s="11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40" t="str">
        <f>C36</f>
        <v>Postřik živičný spojovací z asfaltu 0,5-0,7 kg/m2</v>
      </c>
      <c r="BE37" s="129"/>
      <c r="BF37" s="129"/>
      <c r="BG37" s="129"/>
      <c r="BH37" s="129"/>
      <c r="BI37" s="129"/>
      <c r="BJ37" s="129"/>
      <c r="BK37" s="129"/>
    </row>
    <row r="38" spans="1:104" x14ac:dyDescent="0.2">
      <c r="A38" s="120">
        <v>20</v>
      </c>
      <c r="B38" s="121" t="s">
        <v>101</v>
      </c>
      <c r="C38" s="122" t="s">
        <v>102</v>
      </c>
      <c r="D38" s="123" t="s">
        <v>36</v>
      </c>
      <c r="E38" s="124">
        <v>276</v>
      </c>
      <c r="F38" s="125"/>
      <c r="G38" s="126">
        <f>E38*F38</f>
        <v>0</v>
      </c>
      <c r="H38" s="127">
        <v>0.12715000000000001</v>
      </c>
      <c r="I38" s="128">
        <f>E38*H38</f>
        <v>35.093400000000003</v>
      </c>
      <c r="J38" s="127">
        <v>0</v>
      </c>
      <c r="K38" s="128">
        <f>E38*J38</f>
        <v>0</v>
      </c>
      <c r="O38" s="119"/>
      <c r="Z38" s="129"/>
      <c r="AA38" s="129">
        <v>1</v>
      </c>
      <c r="AB38" s="129">
        <v>1</v>
      </c>
      <c r="AC38" s="129">
        <v>1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CA38" s="129">
        <v>1</v>
      </c>
      <c r="CB38" s="129">
        <v>1</v>
      </c>
      <c r="CZ38" s="81">
        <v>1</v>
      </c>
    </row>
    <row r="39" spans="1:104" x14ac:dyDescent="0.2">
      <c r="A39" s="120">
        <v>21</v>
      </c>
      <c r="B39" s="121" t="s">
        <v>103</v>
      </c>
      <c r="C39" s="122" t="s">
        <v>104</v>
      </c>
      <c r="D39" s="123" t="s">
        <v>105</v>
      </c>
      <c r="E39" s="124">
        <v>65</v>
      </c>
      <c r="F39" s="125"/>
      <c r="G39" s="126">
        <f>E39*F39</f>
        <v>0</v>
      </c>
      <c r="H39" s="127">
        <v>0</v>
      </c>
      <c r="I39" s="128">
        <f>E39*H39</f>
        <v>0</v>
      </c>
      <c r="J39" s="127">
        <v>0</v>
      </c>
      <c r="K39" s="128">
        <f>E39*J39</f>
        <v>0</v>
      </c>
      <c r="O39" s="119"/>
      <c r="Z39" s="129"/>
      <c r="AA39" s="129">
        <v>1</v>
      </c>
      <c r="AB39" s="129">
        <v>1</v>
      </c>
      <c r="AC39" s="129">
        <v>1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</v>
      </c>
      <c r="CB39" s="129">
        <v>1</v>
      </c>
      <c r="CZ39" s="81">
        <v>1</v>
      </c>
    </row>
    <row r="40" spans="1:104" x14ac:dyDescent="0.2">
      <c r="A40" s="120">
        <v>22</v>
      </c>
      <c r="B40" s="121" t="s">
        <v>106</v>
      </c>
      <c r="C40" s="122" t="s">
        <v>107</v>
      </c>
      <c r="D40" s="123" t="s">
        <v>36</v>
      </c>
      <c r="E40" s="124">
        <v>9.1999999999999993</v>
      </c>
      <c r="F40" s="125"/>
      <c r="G40" s="126">
        <f>E40*F40</f>
        <v>0</v>
      </c>
      <c r="H40" s="127">
        <v>1E-3</v>
      </c>
      <c r="I40" s="128">
        <f>E40*H40</f>
        <v>9.1999999999999998E-3</v>
      </c>
      <c r="J40" s="127">
        <v>0</v>
      </c>
      <c r="K40" s="128">
        <f>E40*J40</f>
        <v>0</v>
      </c>
      <c r="O40" s="119"/>
      <c r="Z40" s="129"/>
      <c r="AA40" s="129">
        <v>1</v>
      </c>
      <c r="AB40" s="129">
        <v>1</v>
      </c>
      <c r="AC40" s="129">
        <v>1</v>
      </c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CA40" s="129">
        <v>1</v>
      </c>
      <c r="CB40" s="129">
        <v>1</v>
      </c>
      <c r="CZ40" s="81">
        <v>1</v>
      </c>
    </row>
    <row r="41" spans="1:104" x14ac:dyDescent="0.2">
      <c r="A41" s="130"/>
      <c r="B41" s="131"/>
      <c r="C41" s="200" t="s">
        <v>108</v>
      </c>
      <c r="D41" s="201"/>
      <c r="E41" s="134">
        <v>9.1999999999999993</v>
      </c>
      <c r="F41" s="135"/>
      <c r="G41" s="136"/>
      <c r="H41" s="137"/>
      <c r="I41" s="132"/>
      <c r="J41" s="138"/>
      <c r="K41" s="132"/>
      <c r="M41" s="139" t="s">
        <v>108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40" t="str">
        <f>C40</f>
        <v>Vodorovné značení střík.barvou stopčar,zeber atd.</v>
      </c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20">
        <v>23</v>
      </c>
      <c r="B42" s="121" t="s">
        <v>109</v>
      </c>
      <c r="C42" s="122" t="s">
        <v>110</v>
      </c>
      <c r="D42" s="123" t="s">
        <v>105</v>
      </c>
      <c r="E42" s="124">
        <v>65</v>
      </c>
      <c r="F42" s="125"/>
      <c r="G42" s="126">
        <f>E42*F42</f>
        <v>0</v>
      </c>
      <c r="H42" s="127">
        <v>0</v>
      </c>
      <c r="I42" s="128">
        <f>E42*H42</f>
        <v>0</v>
      </c>
      <c r="J42" s="127">
        <v>0</v>
      </c>
      <c r="K42" s="128">
        <f>E42*J42</f>
        <v>0</v>
      </c>
      <c r="O42" s="119"/>
      <c r="Z42" s="129"/>
      <c r="AA42" s="129">
        <v>1</v>
      </c>
      <c r="AB42" s="129">
        <v>1</v>
      </c>
      <c r="AC42" s="129">
        <v>1</v>
      </c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CA42" s="129">
        <v>1</v>
      </c>
      <c r="CB42" s="129">
        <v>1</v>
      </c>
      <c r="CZ42" s="81">
        <v>1</v>
      </c>
    </row>
    <row r="43" spans="1:104" x14ac:dyDescent="0.2">
      <c r="A43" s="120">
        <v>24</v>
      </c>
      <c r="B43" s="121" t="s">
        <v>111</v>
      </c>
      <c r="C43" s="122" t="s">
        <v>112</v>
      </c>
      <c r="D43" s="123" t="s">
        <v>36</v>
      </c>
      <c r="E43" s="124">
        <v>9.1999999999999993</v>
      </c>
      <c r="F43" s="125"/>
      <c r="G43" s="126">
        <f>E43*F43</f>
        <v>0</v>
      </c>
      <c r="H43" s="127">
        <v>0</v>
      </c>
      <c r="I43" s="128">
        <f>E43*H43</f>
        <v>0</v>
      </c>
      <c r="J43" s="127">
        <v>0</v>
      </c>
      <c r="K43" s="128">
        <f>E43*J43</f>
        <v>0</v>
      </c>
      <c r="O43" s="119"/>
      <c r="Z43" s="129"/>
      <c r="AA43" s="129">
        <v>1</v>
      </c>
      <c r="AB43" s="129">
        <v>1</v>
      </c>
      <c r="AC43" s="129">
        <v>1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CA43" s="129">
        <v>1</v>
      </c>
      <c r="CB43" s="129">
        <v>1</v>
      </c>
      <c r="CZ43" s="81">
        <v>1</v>
      </c>
    </row>
    <row r="44" spans="1:104" x14ac:dyDescent="0.2">
      <c r="A44" s="120">
        <v>25</v>
      </c>
      <c r="B44" s="121" t="s">
        <v>113</v>
      </c>
      <c r="C44" s="122" t="s">
        <v>114</v>
      </c>
      <c r="D44" s="123" t="s">
        <v>105</v>
      </c>
      <c r="E44" s="124">
        <v>149.5</v>
      </c>
      <c r="F44" s="125"/>
      <c r="G44" s="126">
        <f>E44*F44</f>
        <v>0</v>
      </c>
      <c r="H44" s="127">
        <v>0.13600000000000001</v>
      </c>
      <c r="I44" s="128">
        <f>E44*H44</f>
        <v>20.332000000000001</v>
      </c>
      <c r="J44" s="127">
        <v>0</v>
      </c>
      <c r="K44" s="128">
        <f>E44*J44</f>
        <v>0</v>
      </c>
      <c r="O44" s="119"/>
      <c r="Z44" s="129"/>
      <c r="AA44" s="129">
        <v>1</v>
      </c>
      <c r="AB44" s="129">
        <v>1</v>
      </c>
      <c r="AC44" s="129">
        <v>1</v>
      </c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CA44" s="129">
        <v>1</v>
      </c>
      <c r="CB44" s="129">
        <v>1</v>
      </c>
      <c r="CZ44" s="81">
        <v>1</v>
      </c>
    </row>
    <row r="45" spans="1:104" x14ac:dyDescent="0.2">
      <c r="A45" s="130"/>
      <c r="B45" s="131"/>
      <c r="C45" s="200" t="s">
        <v>115</v>
      </c>
      <c r="D45" s="201"/>
      <c r="E45" s="134">
        <v>149.5</v>
      </c>
      <c r="F45" s="135"/>
      <c r="G45" s="136"/>
      <c r="H45" s="137"/>
      <c r="I45" s="132"/>
      <c r="J45" s="138"/>
      <c r="K45" s="132"/>
      <c r="M45" s="139" t="s">
        <v>115</v>
      </c>
      <c r="O45" s="11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40" t="str">
        <f>C44</f>
        <v>Osazení stojat. obrub. bet. s opěrou,lože z B 12,5</v>
      </c>
      <c r="BE45" s="129"/>
      <c r="BF45" s="129"/>
      <c r="BG45" s="129"/>
      <c r="BH45" s="129"/>
      <c r="BI45" s="129"/>
      <c r="BJ45" s="129"/>
      <c r="BK45" s="129"/>
    </row>
    <row r="46" spans="1:104" x14ac:dyDescent="0.2">
      <c r="A46" s="120">
        <v>26</v>
      </c>
      <c r="B46" s="121" t="s">
        <v>116</v>
      </c>
      <c r="C46" s="122" t="s">
        <v>117</v>
      </c>
      <c r="D46" s="123" t="s">
        <v>105</v>
      </c>
      <c r="E46" s="124">
        <v>60</v>
      </c>
      <c r="F46" s="125"/>
      <c r="G46" s="126">
        <f>E46*F46</f>
        <v>0</v>
      </c>
      <c r="H46" s="127">
        <v>5.9049999999999998E-2</v>
      </c>
      <c r="I46" s="128">
        <f>E46*H46</f>
        <v>3.5429999999999997</v>
      </c>
      <c r="J46" s="127">
        <v>0</v>
      </c>
      <c r="K46" s="128">
        <f>E46*J46</f>
        <v>0</v>
      </c>
      <c r="O46" s="119"/>
      <c r="Z46" s="129"/>
      <c r="AA46" s="129">
        <v>1</v>
      </c>
      <c r="AB46" s="129">
        <v>1</v>
      </c>
      <c r="AC46" s="129">
        <v>1</v>
      </c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CA46" s="129">
        <v>1</v>
      </c>
      <c r="CB46" s="129">
        <v>1</v>
      </c>
      <c r="CZ46" s="81">
        <v>1</v>
      </c>
    </row>
    <row r="47" spans="1:104" x14ac:dyDescent="0.2">
      <c r="A47" s="130"/>
      <c r="B47" s="131"/>
      <c r="C47" s="200" t="s">
        <v>118</v>
      </c>
      <c r="D47" s="201"/>
      <c r="E47" s="134">
        <v>60</v>
      </c>
      <c r="F47" s="135"/>
      <c r="G47" s="136"/>
      <c r="H47" s="137"/>
      <c r="I47" s="132"/>
      <c r="J47" s="138"/>
      <c r="K47" s="132"/>
      <c r="M47" s="139" t="s">
        <v>118</v>
      </c>
      <c r="O47" s="11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40" t="str">
        <f>C46</f>
        <v>Osazení betonové prefa přídlažby do lože z C20/25</v>
      </c>
      <c r="BE47" s="129"/>
      <c r="BF47" s="129"/>
      <c r="BG47" s="129"/>
      <c r="BH47" s="129"/>
      <c r="BI47" s="129"/>
      <c r="BJ47" s="129"/>
      <c r="BK47" s="129"/>
    </row>
    <row r="48" spans="1:104" x14ac:dyDescent="0.2">
      <c r="A48" s="120">
        <v>27</v>
      </c>
      <c r="B48" s="121" t="s">
        <v>119</v>
      </c>
      <c r="C48" s="122" t="s">
        <v>120</v>
      </c>
      <c r="D48" s="123" t="s">
        <v>105</v>
      </c>
      <c r="E48" s="124">
        <v>35.5</v>
      </c>
      <c r="F48" s="125"/>
      <c r="G48" s="126">
        <f>E48*F48</f>
        <v>0</v>
      </c>
      <c r="H48" s="127">
        <v>0</v>
      </c>
      <c r="I48" s="128">
        <f>E48*H48</f>
        <v>0</v>
      </c>
      <c r="J48" s="127">
        <v>0</v>
      </c>
      <c r="K48" s="128">
        <f>E48*J48</f>
        <v>0</v>
      </c>
      <c r="O48" s="119"/>
      <c r="Z48" s="129"/>
      <c r="AA48" s="129">
        <v>1</v>
      </c>
      <c r="AB48" s="129">
        <v>1</v>
      </c>
      <c r="AC48" s="129">
        <v>1</v>
      </c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CA48" s="129">
        <v>1</v>
      </c>
      <c r="CB48" s="129">
        <v>1</v>
      </c>
      <c r="CZ48" s="81">
        <v>1</v>
      </c>
    </row>
    <row r="49" spans="1:104" x14ac:dyDescent="0.2">
      <c r="A49" s="130"/>
      <c r="B49" s="131"/>
      <c r="C49" s="200" t="s">
        <v>121</v>
      </c>
      <c r="D49" s="201"/>
      <c r="E49" s="134">
        <v>35.5</v>
      </c>
      <c r="F49" s="135"/>
      <c r="G49" s="136"/>
      <c r="H49" s="137"/>
      <c r="I49" s="132"/>
      <c r="J49" s="138"/>
      <c r="K49" s="132"/>
      <c r="M49" s="139" t="s">
        <v>121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40" t="str">
        <f>C48</f>
        <v>Dilatační spáry řezané příčné 9 mm,zalítí za tepla</v>
      </c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20">
        <v>28</v>
      </c>
      <c r="B50" s="121" t="s">
        <v>122</v>
      </c>
      <c r="C50" s="122" t="s">
        <v>123</v>
      </c>
      <c r="D50" s="123" t="s">
        <v>124</v>
      </c>
      <c r="E50" s="124">
        <v>13.13</v>
      </c>
      <c r="F50" s="125"/>
      <c r="G50" s="126">
        <f>E50*F50</f>
        <v>0</v>
      </c>
      <c r="H50" s="127">
        <v>2.3E-2</v>
      </c>
      <c r="I50" s="128">
        <f>E50*H50</f>
        <v>0.30199000000000004</v>
      </c>
      <c r="J50" s="127"/>
      <c r="K50" s="128">
        <f>E50*J50</f>
        <v>0</v>
      </c>
      <c r="O50" s="119"/>
      <c r="Z50" s="129"/>
      <c r="AA50" s="129">
        <v>12</v>
      </c>
      <c r="AB50" s="129">
        <v>0</v>
      </c>
      <c r="AC50" s="129">
        <v>2</v>
      </c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CA50" s="129">
        <v>12</v>
      </c>
      <c r="CB50" s="129">
        <v>0</v>
      </c>
      <c r="CZ50" s="81">
        <v>1</v>
      </c>
    </row>
    <row r="51" spans="1:104" x14ac:dyDescent="0.2">
      <c r="A51" s="130"/>
      <c r="B51" s="131"/>
      <c r="C51" s="200" t="s">
        <v>125</v>
      </c>
      <c r="D51" s="201"/>
      <c r="E51" s="134">
        <v>13.13</v>
      </c>
      <c r="F51" s="135"/>
      <c r="G51" s="136"/>
      <c r="H51" s="137"/>
      <c r="I51" s="132"/>
      <c r="J51" s="138"/>
      <c r="K51" s="132"/>
      <c r="M51" s="139" t="s">
        <v>125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40" t="str">
        <f>C50</f>
        <v>Odrubník nájezdový ABO 100/15/15</v>
      </c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20">
        <v>29</v>
      </c>
      <c r="B52" s="121" t="s">
        <v>126</v>
      </c>
      <c r="C52" s="122" t="s">
        <v>127</v>
      </c>
      <c r="D52" s="123" t="s">
        <v>124</v>
      </c>
      <c r="E52" s="124">
        <v>8.08</v>
      </c>
      <c r="F52" s="125"/>
      <c r="G52" s="126">
        <f>E52*F52</f>
        <v>0</v>
      </c>
      <c r="H52" s="127">
        <v>3.1E-2</v>
      </c>
      <c r="I52" s="128">
        <f>E52*H52</f>
        <v>0.25047999999999998</v>
      </c>
      <c r="J52" s="127"/>
      <c r="K52" s="128">
        <f>E52*J52</f>
        <v>0</v>
      </c>
      <c r="O52" s="119"/>
      <c r="Z52" s="129"/>
      <c r="AA52" s="129">
        <v>12</v>
      </c>
      <c r="AB52" s="129">
        <v>0</v>
      </c>
      <c r="AC52" s="129">
        <v>3</v>
      </c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CA52" s="129">
        <v>12</v>
      </c>
      <c r="CB52" s="129">
        <v>0</v>
      </c>
      <c r="CZ52" s="81">
        <v>1</v>
      </c>
    </row>
    <row r="53" spans="1:104" x14ac:dyDescent="0.2">
      <c r="A53" s="130"/>
      <c r="B53" s="131"/>
      <c r="C53" s="200" t="s">
        <v>128</v>
      </c>
      <c r="D53" s="201"/>
      <c r="E53" s="134">
        <v>8.08</v>
      </c>
      <c r="F53" s="135"/>
      <c r="G53" s="136"/>
      <c r="H53" s="137"/>
      <c r="I53" s="132"/>
      <c r="J53" s="138"/>
      <c r="K53" s="132"/>
      <c r="M53" s="139" t="s">
        <v>128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40" t="str">
        <f>C52</f>
        <v>Obrubník přechodový ABO 100/15/25 LV, PV</v>
      </c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20">
        <v>30</v>
      </c>
      <c r="B54" s="121" t="s">
        <v>129</v>
      </c>
      <c r="C54" s="122" t="s">
        <v>130</v>
      </c>
      <c r="D54" s="123" t="s">
        <v>124</v>
      </c>
      <c r="E54" s="124">
        <v>2</v>
      </c>
      <c r="F54" s="125"/>
      <c r="G54" s="126">
        <f>E54*F54</f>
        <v>0</v>
      </c>
      <c r="H54" s="127">
        <v>0</v>
      </c>
      <c r="I54" s="128">
        <f>E54*H54</f>
        <v>0</v>
      </c>
      <c r="J54" s="127"/>
      <c r="K54" s="128">
        <f>E54*J54</f>
        <v>0</v>
      </c>
      <c r="O54" s="119"/>
      <c r="Z54" s="129"/>
      <c r="AA54" s="129">
        <v>12</v>
      </c>
      <c r="AB54" s="129">
        <v>0</v>
      </c>
      <c r="AC54" s="129">
        <v>5</v>
      </c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CA54" s="129">
        <v>12</v>
      </c>
      <c r="CB54" s="129">
        <v>0</v>
      </c>
      <c r="CZ54" s="81">
        <v>1</v>
      </c>
    </row>
    <row r="55" spans="1:104" x14ac:dyDescent="0.2">
      <c r="A55" s="120">
        <v>31</v>
      </c>
      <c r="B55" s="121" t="s">
        <v>131</v>
      </c>
      <c r="C55" s="122" t="s">
        <v>132</v>
      </c>
      <c r="D55" s="123" t="s">
        <v>124</v>
      </c>
      <c r="E55" s="124">
        <v>121.2</v>
      </c>
      <c r="F55" s="125"/>
      <c r="G55" s="126">
        <f>E55*F55</f>
        <v>0</v>
      </c>
      <c r="H55" s="127">
        <v>2.9000000000000001E-2</v>
      </c>
      <c r="I55" s="128">
        <f>E55*H55</f>
        <v>3.5148000000000001</v>
      </c>
      <c r="J55" s="127"/>
      <c r="K55" s="128">
        <f>E55*J55</f>
        <v>0</v>
      </c>
      <c r="O55" s="119"/>
      <c r="Z55" s="129"/>
      <c r="AA55" s="129">
        <v>3</v>
      </c>
      <c r="AB55" s="129">
        <v>1</v>
      </c>
      <c r="AC55" s="129" t="s">
        <v>131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3</v>
      </c>
      <c r="CB55" s="129">
        <v>1</v>
      </c>
      <c r="CZ55" s="81">
        <v>1</v>
      </c>
    </row>
    <row r="56" spans="1:104" x14ac:dyDescent="0.2">
      <c r="A56" s="130"/>
      <c r="B56" s="131"/>
      <c r="C56" s="200" t="s">
        <v>133</v>
      </c>
      <c r="D56" s="201"/>
      <c r="E56" s="134">
        <v>121.2</v>
      </c>
      <c r="F56" s="135"/>
      <c r="G56" s="136"/>
      <c r="H56" s="137"/>
      <c r="I56" s="132"/>
      <c r="J56" s="138"/>
      <c r="K56" s="132"/>
      <c r="M56" s="139" t="s">
        <v>133</v>
      </c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40" t="str">
        <f>C55</f>
        <v>Přídlažba silniční vysoká  ABK 50/25/10</v>
      </c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20">
        <v>32</v>
      </c>
      <c r="B57" s="121" t="s">
        <v>134</v>
      </c>
      <c r="C57" s="122" t="s">
        <v>135</v>
      </c>
      <c r="D57" s="123" t="s">
        <v>124</v>
      </c>
      <c r="E57" s="124">
        <v>40.905000000000001</v>
      </c>
      <c r="F57" s="125"/>
      <c r="G57" s="126">
        <f>E57*F57</f>
        <v>0</v>
      </c>
      <c r="H57" s="127">
        <v>8.1000000000000003E-2</v>
      </c>
      <c r="I57" s="128">
        <f>E57*H57</f>
        <v>3.3133050000000002</v>
      </c>
      <c r="J57" s="127"/>
      <c r="K57" s="128">
        <f>E57*J57</f>
        <v>0</v>
      </c>
      <c r="O57" s="119"/>
      <c r="Z57" s="129"/>
      <c r="AA57" s="129">
        <v>3</v>
      </c>
      <c r="AB57" s="129">
        <v>1</v>
      </c>
      <c r="AC57" s="129">
        <v>59217450</v>
      </c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CA57" s="129">
        <v>3</v>
      </c>
      <c r="CB57" s="129">
        <v>1</v>
      </c>
      <c r="CZ57" s="81">
        <v>1</v>
      </c>
    </row>
    <row r="58" spans="1:104" x14ac:dyDescent="0.2">
      <c r="A58" s="130"/>
      <c r="B58" s="131"/>
      <c r="C58" s="200" t="s">
        <v>136</v>
      </c>
      <c r="D58" s="201"/>
      <c r="E58" s="134">
        <v>40.905000000000001</v>
      </c>
      <c r="F58" s="135"/>
      <c r="G58" s="136"/>
      <c r="H58" s="137"/>
      <c r="I58" s="132"/>
      <c r="J58" s="138"/>
      <c r="K58" s="132"/>
      <c r="M58" s="139" t="s">
        <v>136</v>
      </c>
      <c r="O58" s="11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40" t="e">
        <f>#REF!</f>
        <v>#REF!</v>
      </c>
      <c r="BE58" s="129"/>
      <c r="BF58" s="129"/>
      <c r="BG58" s="129"/>
      <c r="BH58" s="129"/>
      <c r="BI58" s="129"/>
      <c r="BJ58" s="129"/>
      <c r="BK58" s="129"/>
    </row>
    <row r="59" spans="1:104" x14ac:dyDescent="0.2">
      <c r="A59" s="120">
        <v>33</v>
      </c>
      <c r="B59" s="121" t="s">
        <v>137</v>
      </c>
      <c r="C59" s="122" t="s">
        <v>138</v>
      </c>
      <c r="D59" s="123" t="s">
        <v>139</v>
      </c>
      <c r="E59" s="124">
        <v>78.336574999999996</v>
      </c>
      <c r="F59" s="125"/>
      <c r="G59" s="126">
        <f>E59*F59</f>
        <v>0</v>
      </c>
      <c r="H59" s="127">
        <v>0</v>
      </c>
      <c r="I59" s="128">
        <f>E59*H59</f>
        <v>0</v>
      </c>
      <c r="J59" s="127"/>
      <c r="K59" s="128">
        <f>E59*J59</f>
        <v>0</v>
      </c>
      <c r="O59" s="119"/>
      <c r="Z59" s="129"/>
      <c r="AA59" s="129">
        <v>7</v>
      </c>
      <c r="AB59" s="129">
        <v>1</v>
      </c>
      <c r="AC59" s="129">
        <v>2</v>
      </c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CA59" s="129">
        <v>7</v>
      </c>
      <c r="CB59" s="129">
        <v>1</v>
      </c>
      <c r="CZ59" s="81">
        <v>1</v>
      </c>
    </row>
    <row r="60" spans="1:104" x14ac:dyDescent="0.2">
      <c r="A60" s="141" t="s">
        <v>37</v>
      </c>
      <c r="B60" s="142" t="s">
        <v>91</v>
      </c>
      <c r="C60" s="143" t="s">
        <v>92</v>
      </c>
      <c r="D60" s="144"/>
      <c r="E60" s="145"/>
      <c r="F60" s="145"/>
      <c r="G60" s="146">
        <f>SUM(G32:G59)</f>
        <v>0</v>
      </c>
      <c r="H60" s="147"/>
      <c r="I60" s="148">
        <f>SUM(I32:I59)</f>
        <v>78.336575000000011</v>
      </c>
      <c r="J60" s="149"/>
      <c r="K60" s="148">
        <f>SUM(K32:K59)</f>
        <v>0</v>
      </c>
      <c r="O60" s="119"/>
      <c r="X60" s="150">
        <f>K60</f>
        <v>0</v>
      </c>
      <c r="Y60" s="150">
        <f>I60</f>
        <v>78.336575000000011</v>
      </c>
      <c r="Z60" s="151">
        <f>G60</f>
        <v>0</v>
      </c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52"/>
      <c r="BB60" s="152"/>
      <c r="BC60" s="152"/>
      <c r="BD60" s="152"/>
      <c r="BE60" s="152"/>
      <c r="BF60" s="152"/>
      <c r="BG60" s="129"/>
      <c r="BH60" s="129"/>
      <c r="BI60" s="129"/>
      <c r="BJ60" s="129"/>
      <c r="BK60" s="129"/>
    </row>
    <row r="61" spans="1:104" ht="14.25" customHeight="1" x14ac:dyDescent="0.2">
      <c r="A61" s="109" t="s">
        <v>33</v>
      </c>
      <c r="B61" s="110" t="s">
        <v>140</v>
      </c>
      <c r="C61" s="111" t="s">
        <v>141</v>
      </c>
      <c r="D61" s="112"/>
      <c r="E61" s="113"/>
      <c r="F61" s="113"/>
      <c r="G61" s="114"/>
      <c r="H61" s="115"/>
      <c r="I61" s="116"/>
      <c r="J61" s="117"/>
      <c r="K61" s="118"/>
      <c r="O61" s="119"/>
    </row>
    <row r="62" spans="1:104" x14ac:dyDescent="0.2">
      <c r="A62" s="120">
        <v>34</v>
      </c>
      <c r="B62" s="121" t="s">
        <v>142</v>
      </c>
      <c r="C62" s="122" t="s">
        <v>143</v>
      </c>
      <c r="D62" s="123" t="s">
        <v>36</v>
      </c>
      <c r="E62" s="124">
        <v>99.3</v>
      </c>
      <c r="F62" s="125"/>
      <c r="G62" s="126">
        <f>E62*F62</f>
        <v>0</v>
      </c>
      <c r="H62" s="127">
        <v>0.37034</v>
      </c>
      <c r="I62" s="128">
        <f>E62*H62</f>
        <v>36.774762000000003</v>
      </c>
      <c r="J62" s="127">
        <v>0</v>
      </c>
      <c r="K62" s="128">
        <f>E62*J62</f>
        <v>0</v>
      </c>
      <c r="O62" s="119"/>
      <c r="Z62" s="129"/>
      <c r="AA62" s="129">
        <v>1</v>
      </c>
      <c r="AB62" s="129">
        <v>1</v>
      </c>
      <c r="AC62" s="129">
        <v>1</v>
      </c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CA62" s="129">
        <v>1</v>
      </c>
      <c r="CB62" s="129">
        <v>1</v>
      </c>
      <c r="CZ62" s="81">
        <v>1</v>
      </c>
    </row>
    <row r="63" spans="1:104" x14ac:dyDescent="0.2">
      <c r="A63" s="130"/>
      <c r="B63" s="131"/>
      <c r="C63" s="200" t="s">
        <v>144</v>
      </c>
      <c r="D63" s="201"/>
      <c r="E63" s="134">
        <v>99.3</v>
      </c>
      <c r="F63" s="135"/>
      <c r="G63" s="136"/>
      <c r="H63" s="137"/>
      <c r="I63" s="132"/>
      <c r="J63" s="138"/>
      <c r="K63" s="132"/>
      <c r="M63" s="139" t="s">
        <v>144</v>
      </c>
      <c r="O63" s="11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40" t="str">
        <f>C62</f>
        <v>Podklad z kam.drceného 32-63 s výplň.kamen. 15 cm</v>
      </c>
      <c r="BE63" s="129"/>
      <c r="BF63" s="129"/>
      <c r="BG63" s="129"/>
      <c r="BH63" s="129"/>
      <c r="BI63" s="129"/>
      <c r="BJ63" s="129"/>
      <c r="BK63" s="129"/>
    </row>
    <row r="64" spans="1:104" x14ac:dyDescent="0.2">
      <c r="A64" s="120">
        <v>35</v>
      </c>
      <c r="B64" s="121" t="s">
        <v>145</v>
      </c>
      <c r="C64" s="122" t="s">
        <v>146</v>
      </c>
      <c r="D64" s="123" t="s">
        <v>36</v>
      </c>
      <c r="E64" s="124">
        <v>104.2</v>
      </c>
      <c r="F64" s="125"/>
      <c r="G64" s="126">
        <f>E64*F64</f>
        <v>0</v>
      </c>
      <c r="H64" s="127">
        <v>0.25335999999999997</v>
      </c>
      <c r="I64" s="128">
        <f>E64*H64</f>
        <v>26.400111999999996</v>
      </c>
      <c r="J64" s="127">
        <v>0</v>
      </c>
      <c r="K64" s="128">
        <f>E64*J64</f>
        <v>0</v>
      </c>
      <c r="O64" s="119"/>
      <c r="Z64" s="129"/>
      <c r="AA64" s="129">
        <v>1</v>
      </c>
      <c r="AB64" s="129">
        <v>1</v>
      </c>
      <c r="AC64" s="129">
        <v>1</v>
      </c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CA64" s="129">
        <v>1</v>
      </c>
      <c r="CB64" s="129">
        <v>1</v>
      </c>
      <c r="CZ64" s="81">
        <v>1</v>
      </c>
    </row>
    <row r="65" spans="1:104" x14ac:dyDescent="0.2">
      <c r="A65" s="130"/>
      <c r="B65" s="131"/>
      <c r="C65" s="200" t="s">
        <v>144</v>
      </c>
      <c r="D65" s="201"/>
      <c r="E65" s="134">
        <v>99.3</v>
      </c>
      <c r="F65" s="135"/>
      <c r="G65" s="136"/>
      <c r="H65" s="137"/>
      <c r="I65" s="132"/>
      <c r="J65" s="138"/>
      <c r="K65" s="132"/>
      <c r="M65" s="139" t="s">
        <v>144</v>
      </c>
      <c r="O65" s="11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40" t="e">
        <f>#REF!</f>
        <v>#REF!</v>
      </c>
      <c r="BE65" s="129"/>
      <c r="BF65" s="129"/>
      <c r="BG65" s="129"/>
      <c r="BH65" s="129"/>
      <c r="BI65" s="129"/>
      <c r="BJ65" s="129"/>
      <c r="BK65" s="129"/>
    </row>
    <row r="66" spans="1:104" x14ac:dyDescent="0.2">
      <c r="A66" s="130"/>
      <c r="B66" s="131"/>
      <c r="C66" s="200" t="s">
        <v>147</v>
      </c>
      <c r="D66" s="201"/>
      <c r="E66" s="134">
        <v>4.9000000000000004</v>
      </c>
      <c r="F66" s="135"/>
      <c r="G66" s="136"/>
      <c r="H66" s="137"/>
      <c r="I66" s="132"/>
      <c r="J66" s="138"/>
      <c r="K66" s="132"/>
      <c r="M66" s="139" t="s">
        <v>147</v>
      </c>
      <c r="O66" s="11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40" t="str">
        <f>C65</f>
        <v>88+11,3</v>
      </c>
      <c r="BE66" s="129"/>
      <c r="BF66" s="129"/>
      <c r="BG66" s="129"/>
      <c r="BH66" s="129"/>
      <c r="BI66" s="129"/>
      <c r="BJ66" s="129"/>
      <c r="BK66" s="129"/>
    </row>
    <row r="67" spans="1:104" x14ac:dyDescent="0.2">
      <c r="A67" s="120">
        <v>36</v>
      </c>
      <c r="B67" s="121" t="s">
        <v>148</v>
      </c>
      <c r="C67" s="122" t="s">
        <v>149</v>
      </c>
      <c r="D67" s="123" t="s">
        <v>36</v>
      </c>
      <c r="E67" s="124">
        <v>148.30000000000001</v>
      </c>
      <c r="F67" s="125"/>
      <c r="G67" s="126">
        <f>E67*F67</f>
        <v>0</v>
      </c>
      <c r="H67" s="127">
        <v>7.3899999999999993E-2</v>
      </c>
      <c r="I67" s="128">
        <f>E67*H67</f>
        <v>10.95937</v>
      </c>
      <c r="J67" s="127">
        <v>0</v>
      </c>
      <c r="K67" s="128">
        <f>E67*J67</f>
        <v>0</v>
      </c>
      <c r="O67" s="119"/>
      <c r="Z67" s="129"/>
      <c r="AA67" s="129">
        <v>1</v>
      </c>
      <c r="AB67" s="129">
        <v>1</v>
      </c>
      <c r="AC67" s="129">
        <v>1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1</v>
      </c>
      <c r="CB67" s="129">
        <v>1</v>
      </c>
      <c r="CZ67" s="81">
        <v>1</v>
      </c>
    </row>
    <row r="68" spans="1:104" x14ac:dyDescent="0.2">
      <c r="A68" s="130"/>
      <c r="B68" s="131"/>
      <c r="C68" s="200" t="s">
        <v>150</v>
      </c>
      <c r="D68" s="201"/>
      <c r="E68" s="134">
        <v>148.30000000000001</v>
      </c>
      <c r="F68" s="135"/>
      <c r="G68" s="136"/>
      <c r="H68" s="137"/>
      <c r="I68" s="132"/>
      <c r="J68" s="138"/>
      <c r="K68" s="132"/>
      <c r="M68" s="139" t="s">
        <v>150</v>
      </c>
      <c r="O68" s="11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40" t="e">
        <f>#REF!</f>
        <v>#REF!</v>
      </c>
      <c r="BE68" s="129"/>
      <c r="BF68" s="129"/>
      <c r="BG68" s="129"/>
      <c r="BH68" s="129"/>
      <c r="BI68" s="129"/>
      <c r="BJ68" s="129"/>
      <c r="BK68" s="129"/>
    </row>
    <row r="69" spans="1:104" x14ac:dyDescent="0.2">
      <c r="A69" s="120">
        <v>37</v>
      </c>
      <c r="B69" s="121" t="s">
        <v>151</v>
      </c>
      <c r="C69" s="122" t="s">
        <v>152</v>
      </c>
      <c r="D69" s="123" t="s">
        <v>36</v>
      </c>
      <c r="E69" s="124">
        <v>112</v>
      </c>
      <c r="F69" s="125"/>
      <c r="G69" s="126">
        <f>E69*F69</f>
        <v>0</v>
      </c>
      <c r="H69" s="127">
        <v>0</v>
      </c>
      <c r="I69" s="128">
        <f>E69*H69</f>
        <v>0</v>
      </c>
      <c r="J69" s="127">
        <v>0</v>
      </c>
      <c r="K69" s="128">
        <f>E69*J69</f>
        <v>0</v>
      </c>
      <c r="O69" s="119"/>
      <c r="Z69" s="129"/>
      <c r="AA69" s="129">
        <v>1</v>
      </c>
      <c r="AB69" s="129">
        <v>1</v>
      </c>
      <c r="AC69" s="129">
        <v>1</v>
      </c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CA69" s="129">
        <v>1</v>
      </c>
      <c r="CB69" s="129">
        <v>1</v>
      </c>
      <c r="CZ69" s="81">
        <v>1</v>
      </c>
    </row>
    <row r="70" spans="1:104" x14ac:dyDescent="0.2">
      <c r="A70" s="120">
        <v>38</v>
      </c>
      <c r="B70" s="121" t="s">
        <v>153</v>
      </c>
      <c r="C70" s="122" t="s">
        <v>154</v>
      </c>
      <c r="D70" s="123" t="s">
        <v>105</v>
      </c>
      <c r="E70" s="124">
        <v>75</v>
      </c>
      <c r="F70" s="125"/>
      <c r="G70" s="126">
        <f>E70*F70</f>
        <v>0</v>
      </c>
      <c r="H70" s="127">
        <v>3.3E-4</v>
      </c>
      <c r="I70" s="128">
        <f>E70*H70</f>
        <v>2.4750000000000001E-2</v>
      </c>
      <c r="J70" s="127">
        <v>0</v>
      </c>
      <c r="K70" s="128">
        <f>E70*J70</f>
        <v>0</v>
      </c>
      <c r="O70" s="119"/>
      <c r="Z70" s="129"/>
      <c r="AA70" s="129">
        <v>1</v>
      </c>
      <c r="AB70" s="129">
        <v>1</v>
      </c>
      <c r="AC70" s="129">
        <v>1</v>
      </c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CA70" s="129">
        <v>1</v>
      </c>
      <c r="CB70" s="129">
        <v>1</v>
      </c>
      <c r="CZ70" s="81">
        <v>1</v>
      </c>
    </row>
    <row r="71" spans="1:104" x14ac:dyDescent="0.2">
      <c r="A71" s="120">
        <v>39</v>
      </c>
      <c r="B71" s="121" t="s">
        <v>155</v>
      </c>
      <c r="C71" s="122" t="s">
        <v>156</v>
      </c>
      <c r="D71" s="123" t="s">
        <v>124</v>
      </c>
      <c r="E71" s="124">
        <v>88.88</v>
      </c>
      <c r="F71" s="125"/>
      <c r="G71" s="126">
        <f>E71*F71</f>
        <v>0</v>
      </c>
      <c r="H71" s="127">
        <v>0.06</v>
      </c>
      <c r="I71" s="128">
        <f>E71*H71</f>
        <v>5.3327999999999998</v>
      </c>
      <c r="J71" s="127"/>
      <c r="K71" s="128">
        <f>E71*J71</f>
        <v>0</v>
      </c>
      <c r="O71" s="119"/>
      <c r="Z71" s="129"/>
      <c r="AA71" s="129">
        <v>3</v>
      </c>
      <c r="AB71" s="129">
        <v>1</v>
      </c>
      <c r="AC71" s="129">
        <v>59217421</v>
      </c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CA71" s="129">
        <v>3</v>
      </c>
      <c r="CB71" s="129">
        <v>1</v>
      </c>
      <c r="CZ71" s="81">
        <v>1</v>
      </c>
    </row>
    <row r="72" spans="1:104" x14ac:dyDescent="0.2">
      <c r="A72" s="130"/>
      <c r="B72" s="131"/>
      <c r="C72" s="200" t="s">
        <v>157</v>
      </c>
      <c r="D72" s="201"/>
      <c r="E72" s="134">
        <v>88.88</v>
      </c>
      <c r="F72" s="135"/>
      <c r="G72" s="136"/>
      <c r="H72" s="137"/>
      <c r="I72" s="132"/>
      <c r="J72" s="138"/>
      <c r="K72" s="132"/>
      <c r="M72" s="139" t="s">
        <v>157</v>
      </c>
      <c r="O72" s="11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40" t="str">
        <f>C71</f>
        <v>Obrubník chodníkový ABO 14-10 1000/100/250</v>
      </c>
      <c r="BE72" s="129"/>
      <c r="BF72" s="129"/>
      <c r="BG72" s="129"/>
      <c r="BH72" s="129"/>
      <c r="BI72" s="129"/>
      <c r="BJ72" s="129"/>
      <c r="BK72" s="129"/>
    </row>
    <row r="73" spans="1:104" x14ac:dyDescent="0.2">
      <c r="A73" s="120">
        <v>40</v>
      </c>
      <c r="B73" s="121" t="s">
        <v>158</v>
      </c>
      <c r="C73" s="122" t="s">
        <v>159</v>
      </c>
      <c r="D73" s="123" t="s">
        <v>36</v>
      </c>
      <c r="E73" s="124">
        <v>138.72</v>
      </c>
      <c r="F73" s="125"/>
      <c r="G73" s="126">
        <f>E73*F73</f>
        <v>0</v>
      </c>
      <c r="H73" s="127">
        <v>0.13100000000000001</v>
      </c>
      <c r="I73" s="128">
        <f>E73*H73</f>
        <v>18.172319999999999</v>
      </c>
      <c r="J73" s="127"/>
      <c r="K73" s="128">
        <f>E73*J73</f>
        <v>0</v>
      </c>
      <c r="O73" s="119"/>
      <c r="Z73" s="129"/>
      <c r="AA73" s="129">
        <v>3</v>
      </c>
      <c r="AB73" s="129">
        <v>1</v>
      </c>
      <c r="AC73" s="129">
        <v>5924511900</v>
      </c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CA73" s="129">
        <v>3</v>
      </c>
      <c r="CB73" s="129">
        <v>1</v>
      </c>
      <c r="CZ73" s="81">
        <v>1</v>
      </c>
    </row>
    <row r="74" spans="1:104" x14ac:dyDescent="0.2">
      <c r="A74" s="130"/>
      <c r="B74" s="131"/>
      <c r="C74" s="200" t="s">
        <v>160</v>
      </c>
      <c r="D74" s="201"/>
      <c r="E74" s="134">
        <v>89.76</v>
      </c>
      <c r="F74" s="135"/>
      <c r="G74" s="136"/>
      <c r="H74" s="137"/>
      <c r="I74" s="132"/>
      <c r="J74" s="138"/>
      <c r="K74" s="132"/>
      <c r="M74" s="139" t="s">
        <v>160</v>
      </c>
      <c r="O74" s="11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40" t="str">
        <f>C73</f>
        <v>Dlažba  20x20x6 cm přírodní</v>
      </c>
      <c r="BE74" s="129"/>
      <c r="BF74" s="129"/>
      <c r="BG74" s="129"/>
      <c r="BH74" s="129"/>
      <c r="BI74" s="129"/>
      <c r="BJ74" s="129"/>
      <c r="BK74" s="129"/>
    </row>
    <row r="75" spans="1:104" x14ac:dyDescent="0.2">
      <c r="A75" s="130"/>
      <c r="B75" s="131"/>
      <c r="C75" s="200" t="s">
        <v>161</v>
      </c>
      <c r="D75" s="201"/>
      <c r="E75" s="134">
        <v>48.96</v>
      </c>
      <c r="F75" s="135"/>
      <c r="G75" s="136"/>
      <c r="H75" s="137"/>
      <c r="I75" s="132"/>
      <c r="J75" s="138"/>
      <c r="K75" s="132"/>
      <c r="M75" s="139" t="s">
        <v>161</v>
      </c>
      <c r="O75" s="11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40" t="str">
        <f>C74</f>
        <v>88*1,02</v>
      </c>
      <c r="BE75" s="129"/>
      <c r="BF75" s="129"/>
      <c r="BG75" s="129"/>
      <c r="BH75" s="129"/>
      <c r="BI75" s="129"/>
      <c r="BJ75" s="129"/>
      <c r="BK75" s="129"/>
    </row>
    <row r="76" spans="1:104" x14ac:dyDescent="0.2">
      <c r="A76" s="120">
        <v>41</v>
      </c>
      <c r="B76" s="121" t="s">
        <v>162</v>
      </c>
      <c r="C76" s="122" t="s">
        <v>163</v>
      </c>
      <c r="D76" s="123" t="s">
        <v>36</v>
      </c>
      <c r="E76" s="124">
        <v>11.526</v>
      </c>
      <c r="F76" s="125"/>
      <c r="G76" s="126">
        <f>E76*F76</f>
        <v>0</v>
      </c>
      <c r="H76" s="127">
        <v>0.13100000000000001</v>
      </c>
      <c r="I76" s="128">
        <f>E76*H76</f>
        <v>1.509906</v>
      </c>
      <c r="J76" s="127"/>
      <c r="K76" s="128">
        <f>E76*J76</f>
        <v>0</v>
      </c>
      <c r="O76" s="119"/>
      <c r="Z76" s="129"/>
      <c r="AA76" s="129">
        <v>3</v>
      </c>
      <c r="AB76" s="129">
        <v>1</v>
      </c>
      <c r="AC76" s="129">
        <v>59245267</v>
      </c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CA76" s="129">
        <v>3</v>
      </c>
      <c r="CB76" s="129">
        <v>1</v>
      </c>
      <c r="CZ76" s="81">
        <v>1</v>
      </c>
    </row>
    <row r="77" spans="1:104" x14ac:dyDescent="0.2">
      <c r="A77" s="130"/>
      <c r="B77" s="131"/>
      <c r="C77" s="200" t="s">
        <v>164</v>
      </c>
      <c r="D77" s="201"/>
      <c r="E77" s="134">
        <v>11.526</v>
      </c>
      <c r="F77" s="135"/>
      <c r="G77" s="136"/>
      <c r="H77" s="137"/>
      <c r="I77" s="132"/>
      <c r="J77" s="138"/>
      <c r="K77" s="132"/>
      <c r="M77" s="139" t="s">
        <v>164</v>
      </c>
      <c r="O77" s="11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40" t="str">
        <f>C76</f>
        <v>Dlažba  červená pro nevidomé 20x10x6</v>
      </c>
      <c r="BE77" s="129"/>
      <c r="BF77" s="129"/>
      <c r="BG77" s="129"/>
      <c r="BH77" s="129"/>
      <c r="BI77" s="129"/>
      <c r="BJ77" s="129"/>
      <c r="BK77" s="129"/>
    </row>
    <row r="78" spans="1:104" x14ac:dyDescent="0.2">
      <c r="A78" s="120">
        <v>42</v>
      </c>
      <c r="B78" s="121" t="s">
        <v>165</v>
      </c>
      <c r="C78" s="122" t="s">
        <v>166</v>
      </c>
      <c r="D78" s="123" t="s">
        <v>139</v>
      </c>
      <c r="E78" s="124">
        <v>99.174019999999999</v>
      </c>
      <c r="F78" s="125"/>
      <c r="G78" s="126">
        <f>E78*F78</f>
        <v>0</v>
      </c>
      <c r="H78" s="127">
        <v>0</v>
      </c>
      <c r="I78" s="128">
        <f>E78*H78</f>
        <v>0</v>
      </c>
      <c r="J78" s="127"/>
      <c r="K78" s="128">
        <f>E78*J78</f>
        <v>0</v>
      </c>
      <c r="O78" s="119"/>
      <c r="Z78" s="129"/>
      <c r="AA78" s="129">
        <v>7</v>
      </c>
      <c r="AB78" s="129">
        <v>1</v>
      </c>
      <c r="AC78" s="129">
        <v>2</v>
      </c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CA78" s="129">
        <v>7</v>
      </c>
      <c r="CB78" s="129">
        <v>1</v>
      </c>
      <c r="CZ78" s="81">
        <v>1</v>
      </c>
    </row>
    <row r="79" spans="1:104" x14ac:dyDescent="0.2">
      <c r="A79" s="141" t="s">
        <v>37</v>
      </c>
      <c r="B79" s="142" t="s">
        <v>140</v>
      </c>
      <c r="C79" s="143" t="s">
        <v>141</v>
      </c>
      <c r="D79" s="144"/>
      <c r="E79" s="145"/>
      <c r="F79" s="145"/>
      <c r="G79" s="146">
        <f>SUM(G61:G78)</f>
        <v>0</v>
      </c>
      <c r="H79" s="147"/>
      <c r="I79" s="148">
        <f>SUM(I61:I78)</f>
        <v>99.174019999999999</v>
      </c>
      <c r="J79" s="149"/>
      <c r="K79" s="148">
        <f>SUM(K61:K78)</f>
        <v>0</v>
      </c>
      <c r="O79" s="119"/>
      <c r="X79" s="150">
        <f>K79</f>
        <v>0</v>
      </c>
      <c r="Y79" s="150">
        <f>I79</f>
        <v>99.174019999999999</v>
      </c>
      <c r="Z79" s="151">
        <f>G79</f>
        <v>0</v>
      </c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52"/>
      <c r="BB79" s="152"/>
      <c r="BC79" s="152"/>
      <c r="BD79" s="152"/>
      <c r="BE79" s="152"/>
      <c r="BF79" s="152"/>
      <c r="BG79" s="129"/>
      <c r="BH79" s="129"/>
      <c r="BI79" s="129"/>
      <c r="BJ79" s="129"/>
      <c r="BK79" s="129"/>
    </row>
    <row r="80" spans="1:104" ht="14.25" customHeight="1" x14ac:dyDescent="0.2">
      <c r="A80" s="109" t="s">
        <v>33</v>
      </c>
      <c r="B80" s="110" t="s">
        <v>167</v>
      </c>
      <c r="C80" s="111" t="s">
        <v>168</v>
      </c>
      <c r="D80" s="112"/>
      <c r="E80" s="113"/>
      <c r="F80" s="113"/>
      <c r="G80" s="114"/>
      <c r="H80" s="115"/>
      <c r="I80" s="116"/>
      <c r="J80" s="117"/>
      <c r="K80" s="118"/>
      <c r="O80" s="119"/>
    </row>
    <row r="81" spans="1:104" x14ac:dyDescent="0.2">
      <c r="A81" s="120">
        <v>43</v>
      </c>
      <c r="B81" s="121" t="s">
        <v>169</v>
      </c>
      <c r="C81" s="122" t="s">
        <v>170</v>
      </c>
      <c r="D81" s="123" t="s">
        <v>52</v>
      </c>
      <c r="E81" s="124">
        <v>4.5</v>
      </c>
      <c r="F81" s="125"/>
      <c r="G81" s="126">
        <f>E81*F81</f>
        <v>0</v>
      </c>
      <c r="H81" s="127">
        <v>0</v>
      </c>
      <c r="I81" s="128">
        <f>E81*H81</f>
        <v>0</v>
      </c>
      <c r="J81" s="127">
        <v>0</v>
      </c>
      <c r="K81" s="128">
        <f>E81*J81</f>
        <v>0</v>
      </c>
      <c r="O81" s="119"/>
      <c r="Z81" s="129"/>
      <c r="AA81" s="129">
        <v>1</v>
      </c>
      <c r="AB81" s="129">
        <v>1</v>
      </c>
      <c r="AC81" s="129">
        <v>1</v>
      </c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CA81" s="129">
        <v>1</v>
      </c>
      <c r="CB81" s="129">
        <v>1</v>
      </c>
      <c r="CZ81" s="81">
        <v>1</v>
      </c>
    </row>
    <row r="82" spans="1:104" x14ac:dyDescent="0.2">
      <c r="A82" s="120">
        <v>44</v>
      </c>
      <c r="B82" s="121" t="s">
        <v>171</v>
      </c>
      <c r="C82" s="122" t="s">
        <v>172</v>
      </c>
      <c r="D82" s="123" t="s">
        <v>52</v>
      </c>
      <c r="E82" s="124">
        <v>0.75600000000000001</v>
      </c>
      <c r="F82" s="125"/>
      <c r="G82" s="126">
        <f>E82*F82</f>
        <v>0</v>
      </c>
      <c r="H82" s="127">
        <v>2.512</v>
      </c>
      <c r="I82" s="128">
        <f>E82*H82</f>
        <v>1.8990720000000001</v>
      </c>
      <c r="J82" s="127">
        <v>0</v>
      </c>
      <c r="K82" s="128">
        <f>E82*J82</f>
        <v>0</v>
      </c>
      <c r="O82" s="119"/>
      <c r="Z82" s="129"/>
      <c r="AA82" s="129">
        <v>1</v>
      </c>
      <c r="AB82" s="129">
        <v>1</v>
      </c>
      <c r="AC82" s="129">
        <v>1</v>
      </c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CA82" s="129">
        <v>1</v>
      </c>
      <c r="CB82" s="129">
        <v>1</v>
      </c>
      <c r="CZ82" s="81">
        <v>1</v>
      </c>
    </row>
    <row r="83" spans="1:104" x14ac:dyDescent="0.2">
      <c r="A83" s="130"/>
      <c r="B83" s="131"/>
      <c r="C83" s="200" t="s">
        <v>173</v>
      </c>
      <c r="D83" s="201"/>
      <c r="E83" s="134">
        <v>0.19600000000000001</v>
      </c>
      <c r="F83" s="135"/>
      <c r="G83" s="136"/>
      <c r="H83" s="137"/>
      <c r="I83" s="132"/>
      <c r="J83" s="138"/>
      <c r="K83" s="132"/>
      <c r="M83" s="139" t="s">
        <v>173</v>
      </c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40" t="e">
        <f>#REF!</f>
        <v>#REF!</v>
      </c>
      <c r="BE83" s="129"/>
      <c r="BF83" s="129"/>
      <c r="BG83" s="129"/>
      <c r="BH83" s="129"/>
      <c r="BI83" s="129"/>
      <c r="BJ83" s="129"/>
      <c r="BK83" s="129"/>
    </row>
    <row r="84" spans="1:104" x14ac:dyDescent="0.2">
      <c r="A84" s="130"/>
      <c r="B84" s="131"/>
      <c r="C84" s="200" t="s">
        <v>174</v>
      </c>
      <c r="D84" s="201"/>
      <c r="E84" s="134">
        <v>0.56000000000000005</v>
      </c>
      <c r="F84" s="135"/>
      <c r="G84" s="136"/>
      <c r="H84" s="137"/>
      <c r="I84" s="132"/>
      <c r="J84" s="138"/>
      <c r="K84" s="132"/>
      <c r="M84" s="139" t="s">
        <v>174</v>
      </c>
      <c r="O84" s="11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40" t="str">
        <f>C83</f>
        <v>1,4*1,4*0,1</v>
      </c>
      <c r="BE84" s="129"/>
      <c r="BF84" s="129"/>
      <c r="BG84" s="129"/>
      <c r="BH84" s="129"/>
      <c r="BI84" s="129"/>
      <c r="BJ84" s="129"/>
      <c r="BK84" s="129"/>
    </row>
    <row r="85" spans="1:104" x14ac:dyDescent="0.2">
      <c r="A85" s="120">
        <v>45</v>
      </c>
      <c r="B85" s="121" t="s">
        <v>175</v>
      </c>
      <c r="C85" s="122" t="s">
        <v>176</v>
      </c>
      <c r="D85" s="123" t="s">
        <v>52</v>
      </c>
      <c r="E85" s="124">
        <v>0.1125</v>
      </c>
      <c r="F85" s="125"/>
      <c r="G85" s="126">
        <f>E85*F85</f>
        <v>0</v>
      </c>
      <c r="H85" s="127">
        <v>1.891</v>
      </c>
      <c r="I85" s="128">
        <f>E85*H85</f>
        <v>0.2127375</v>
      </c>
      <c r="J85" s="127">
        <v>0</v>
      </c>
      <c r="K85" s="128">
        <f>E85*J85</f>
        <v>0</v>
      </c>
      <c r="O85" s="119"/>
      <c r="Z85" s="129"/>
      <c r="AA85" s="129">
        <v>1</v>
      </c>
      <c r="AB85" s="129">
        <v>1</v>
      </c>
      <c r="AC85" s="129">
        <v>1</v>
      </c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CA85" s="129">
        <v>1</v>
      </c>
      <c r="CB85" s="129">
        <v>1</v>
      </c>
      <c r="CZ85" s="81">
        <v>1</v>
      </c>
    </row>
    <row r="86" spans="1:104" x14ac:dyDescent="0.2">
      <c r="A86" s="130"/>
      <c r="B86" s="131"/>
      <c r="C86" s="200" t="s">
        <v>177</v>
      </c>
      <c r="D86" s="201"/>
      <c r="E86" s="134">
        <v>0.1125</v>
      </c>
      <c r="F86" s="135"/>
      <c r="G86" s="136"/>
      <c r="H86" s="137"/>
      <c r="I86" s="132"/>
      <c r="J86" s="138"/>
      <c r="K86" s="132"/>
      <c r="M86" s="139" t="s">
        <v>177</v>
      </c>
      <c r="O86" s="11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40" t="e">
        <f>#REF!</f>
        <v>#REF!</v>
      </c>
      <c r="BE86" s="129"/>
      <c r="BF86" s="129"/>
      <c r="BG86" s="129"/>
      <c r="BH86" s="129"/>
      <c r="BI86" s="129"/>
      <c r="BJ86" s="129"/>
      <c r="BK86" s="129"/>
    </row>
    <row r="87" spans="1:104" x14ac:dyDescent="0.2">
      <c r="A87" s="120">
        <v>46</v>
      </c>
      <c r="B87" s="121" t="s">
        <v>178</v>
      </c>
      <c r="C87" s="122" t="s">
        <v>179</v>
      </c>
      <c r="D87" s="123" t="s">
        <v>124</v>
      </c>
      <c r="E87" s="124">
        <v>1</v>
      </c>
      <c r="F87" s="125"/>
      <c r="G87" s="126">
        <f t="shared" ref="G87:G97" si="0">E87*F87</f>
        <v>0</v>
      </c>
      <c r="H87" s="127">
        <v>3.0000000000000001E-3</v>
      </c>
      <c r="I87" s="128">
        <f t="shared" ref="I87:I97" si="1">E87*H87</f>
        <v>3.0000000000000001E-3</v>
      </c>
      <c r="J87" s="127">
        <v>0</v>
      </c>
      <c r="K87" s="128">
        <f t="shared" ref="K87:K97" si="2">E87*J87</f>
        <v>0</v>
      </c>
      <c r="O87" s="119"/>
      <c r="Z87" s="129"/>
      <c r="AA87" s="129">
        <v>1</v>
      </c>
      <c r="AB87" s="129">
        <v>1</v>
      </c>
      <c r="AC87" s="129">
        <v>1</v>
      </c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CA87" s="129">
        <v>1</v>
      </c>
      <c r="CB87" s="129">
        <v>1</v>
      </c>
      <c r="CZ87" s="81">
        <v>1</v>
      </c>
    </row>
    <row r="88" spans="1:104" x14ac:dyDescent="0.2">
      <c r="A88" s="120">
        <v>47</v>
      </c>
      <c r="B88" s="121" t="s">
        <v>180</v>
      </c>
      <c r="C88" s="122" t="s">
        <v>181</v>
      </c>
      <c r="D88" s="123" t="s">
        <v>105</v>
      </c>
      <c r="E88" s="124">
        <v>1.5</v>
      </c>
      <c r="F88" s="125"/>
      <c r="G88" s="126">
        <f t="shared" si="0"/>
        <v>0</v>
      </c>
      <c r="H88" s="127">
        <v>0</v>
      </c>
      <c r="I88" s="128">
        <f t="shared" si="1"/>
        <v>0</v>
      </c>
      <c r="J88" s="127">
        <v>0</v>
      </c>
      <c r="K88" s="128">
        <f t="shared" si="2"/>
        <v>0</v>
      </c>
      <c r="O88" s="119"/>
      <c r="Z88" s="129"/>
      <c r="AA88" s="129">
        <v>1</v>
      </c>
      <c r="AB88" s="129">
        <v>1</v>
      </c>
      <c r="AC88" s="129">
        <v>1</v>
      </c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A88" s="129">
        <v>1</v>
      </c>
      <c r="CB88" s="129">
        <v>1</v>
      </c>
      <c r="CZ88" s="81">
        <v>1</v>
      </c>
    </row>
    <row r="89" spans="1:104" x14ac:dyDescent="0.2">
      <c r="A89" s="120">
        <v>48</v>
      </c>
      <c r="B89" s="121" t="s">
        <v>182</v>
      </c>
      <c r="C89" s="122" t="s">
        <v>183</v>
      </c>
      <c r="D89" s="123" t="s">
        <v>124</v>
      </c>
      <c r="E89" s="124">
        <v>3</v>
      </c>
      <c r="F89" s="125"/>
      <c r="G89" s="126">
        <f t="shared" si="0"/>
        <v>0</v>
      </c>
      <c r="H89" s="127">
        <v>3.0000000000000001E-5</v>
      </c>
      <c r="I89" s="128">
        <f t="shared" si="1"/>
        <v>9.0000000000000006E-5</v>
      </c>
      <c r="J89" s="127">
        <v>0</v>
      </c>
      <c r="K89" s="128">
        <f t="shared" si="2"/>
        <v>0</v>
      </c>
      <c r="O89" s="119"/>
      <c r="Z89" s="129"/>
      <c r="AA89" s="129">
        <v>1</v>
      </c>
      <c r="AB89" s="129">
        <v>1</v>
      </c>
      <c r="AC89" s="129">
        <v>1</v>
      </c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CA89" s="129">
        <v>1</v>
      </c>
      <c r="CB89" s="129">
        <v>1</v>
      </c>
      <c r="CZ89" s="81">
        <v>1</v>
      </c>
    </row>
    <row r="90" spans="1:104" x14ac:dyDescent="0.2">
      <c r="A90" s="120">
        <v>49</v>
      </c>
      <c r="B90" s="121" t="s">
        <v>184</v>
      </c>
      <c r="C90" s="122" t="s">
        <v>185</v>
      </c>
      <c r="D90" s="123" t="s">
        <v>124</v>
      </c>
      <c r="E90" s="124">
        <v>1</v>
      </c>
      <c r="F90" s="125"/>
      <c r="G90" s="126">
        <f t="shared" si="0"/>
        <v>0</v>
      </c>
      <c r="H90" s="127">
        <v>0.34100000000000003</v>
      </c>
      <c r="I90" s="128">
        <f t="shared" si="1"/>
        <v>0.34100000000000003</v>
      </c>
      <c r="J90" s="127">
        <v>0</v>
      </c>
      <c r="K90" s="128">
        <f t="shared" si="2"/>
        <v>0</v>
      </c>
      <c r="O90" s="119"/>
      <c r="Z90" s="129"/>
      <c r="AA90" s="129">
        <v>1</v>
      </c>
      <c r="AB90" s="129">
        <v>1</v>
      </c>
      <c r="AC90" s="129">
        <v>1</v>
      </c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CA90" s="129">
        <v>1</v>
      </c>
      <c r="CB90" s="129">
        <v>1</v>
      </c>
      <c r="CZ90" s="81">
        <v>1</v>
      </c>
    </row>
    <row r="91" spans="1:104" x14ac:dyDescent="0.2">
      <c r="A91" s="120">
        <v>50</v>
      </c>
      <c r="B91" s="121" t="s">
        <v>186</v>
      </c>
      <c r="C91" s="122" t="s">
        <v>187</v>
      </c>
      <c r="D91" s="123" t="s">
        <v>124</v>
      </c>
      <c r="E91" s="124">
        <v>1</v>
      </c>
      <c r="F91" s="125"/>
      <c r="G91" s="126">
        <f t="shared" si="0"/>
        <v>0</v>
      </c>
      <c r="H91" s="127">
        <v>8.9999999999999993E-3</v>
      </c>
      <c r="I91" s="128">
        <f t="shared" si="1"/>
        <v>8.9999999999999993E-3</v>
      </c>
      <c r="J91" s="127">
        <v>0</v>
      </c>
      <c r="K91" s="128">
        <f t="shared" si="2"/>
        <v>0</v>
      </c>
      <c r="O91" s="119"/>
      <c r="Z91" s="129"/>
      <c r="AA91" s="129">
        <v>1</v>
      </c>
      <c r="AB91" s="129">
        <v>1</v>
      </c>
      <c r="AC91" s="129">
        <v>1</v>
      </c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CA91" s="129">
        <v>1</v>
      </c>
      <c r="CB91" s="129">
        <v>1</v>
      </c>
      <c r="CZ91" s="81">
        <v>1</v>
      </c>
    </row>
    <row r="92" spans="1:104" x14ac:dyDescent="0.2">
      <c r="A92" s="120">
        <v>51</v>
      </c>
      <c r="B92" s="121" t="s">
        <v>188</v>
      </c>
      <c r="C92" s="122" t="s">
        <v>189</v>
      </c>
      <c r="D92" s="123" t="s">
        <v>124</v>
      </c>
      <c r="E92" s="124">
        <v>1</v>
      </c>
      <c r="F92" s="125"/>
      <c r="G92" s="126">
        <f t="shared" si="0"/>
        <v>0</v>
      </c>
      <c r="H92" s="127">
        <v>0.42930000000000001</v>
      </c>
      <c r="I92" s="128">
        <f t="shared" si="1"/>
        <v>0.42930000000000001</v>
      </c>
      <c r="J92" s="127">
        <v>0</v>
      </c>
      <c r="K92" s="128">
        <f t="shared" si="2"/>
        <v>0</v>
      </c>
      <c r="O92" s="119"/>
      <c r="Z92" s="129"/>
      <c r="AA92" s="129">
        <v>1</v>
      </c>
      <c r="AB92" s="129">
        <v>1</v>
      </c>
      <c r="AC92" s="129">
        <v>1</v>
      </c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CA92" s="129">
        <v>1</v>
      </c>
      <c r="CB92" s="129">
        <v>1</v>
      </c>
      <c r="CZ92" s="81">
        <v>1</v>
      </c>
    </row>
    <row r="93" spans="1:104" x14ac:dyDescent="0.2">
      <c r="A93" s="120">
        <v>52</v>
      </c>
      <c r="B93" s="121" t="s">
        <v>190</v>
      </c>
      <c r="C93" s="122" t="s">
        <v>191</v>
      </c>
      <c r="D93" s="123" t="s">
        <v>124</v>
      </c>
      <c r="E93" s="124">
        <v>1</v>
      </c>
      <c r="F93" s="125"/>
      <c r="G93" s="126">
        <f t="shared" si="0"/>
        <v>0</v>
      </c>
      <c r="H93" s="127">
        <v>0</v>
      </c>
      <c r="I93" s="128">
        <f t="shared" si="1"/>
        <v>0</v>
      </c>
      <c r="J93" s="127">
        <v>0</v>
      </c>
      <c r="K93" s="128">
        <f t="shared" si="2"/>
        <v>0</v>
      </c>
      <c r="O93" s="119"/>
      <c r="Z93" s="129"/>
      <c r="AA93" s="129">
        <v>1</v>
      </c>
      <c r="AB93" s="129">
        <v>0</v>
      </c>
      <c r="AC93" s="129">
        <v>0</v>
      </c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CA93" s="129">
        <v>1</v>
      </c>
      <c r="CB93" s="129">
        <v>0</v>
      </c>
      <c r="CZ93" s="81">
        <v>1</v>
      </c>
    </row>
    <row r="94" spans="1:104" x14ac:dyDescent="0.2">
      <c r="A94" s="120">
        <v>53</v>
      </c>
      <c r="B94" s="121" t="s">
        <v>192</v>
      </c>
      <c r="C94" s="122" t="s">
        <v>193</v>
      </c>
      <c r="D94" s="123" t="s">
        <v>124</v>
      </c>
      <c r="E94" s="124">
        <v>3</v>
      </c>
      <c r="F94" s="125"/>
      <c r="G94" s="126">
        <f t="shared" si="0"/>
        <v>0</v>
      </c>
      <c r="H94" s="127">
        <v>1.66E-3</v>
      </c>
      <c r="I94" s="128">
        <f t="shared" si="1"/>
        <v>4.9800000000000001E-3</v>
      </c>
      <c r="J94" s="127"/>
      <c r="K94" s="128">
        <f t="shared" si="2"/>
        <v>0</v>
      </c>
      <c r="O94" s="119"/>
      <c r="Z94" s="129"/>
      <c r="AA94" s="129">
        <v>3</v>
      </c>
      <c r="AB94" s="129">
        <v>0</v>
      </c>
      <c r="AC94" s="129" t="s">
        <v>192</v>
      </c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CA94" s="129">
        <v>3</v>
      </c>
      <c r="CB94" s="129">
        <v>0</v>
      </c>
      <c r="CZ94" s="81">
        <v>1</v>
      </c>
    </row>
    <row r="95" spans="1:104" x14ac:dyDescent="0.2">
      <c r="A95" s="120">
        <v>54</v>
      </c>
      <c r="B95" s="121" t="s">
        <v>194</v>
      </c>
      <c r="C95" s="122" t="s">
        <v>195</v>
      </c>
      <c r="D95" s="123" t="s">
        <v>139</v>
      </c>
      <c r="E95" s="124">
        <v>0.45</v>
      </c>
      <c r="F95" s="125"/>
      <c r="G95" s="126">
        <f t="shared" si="0"/>
        <v>0</v>
      </c>
      <c r="H95" s="127">
        <v>1</v>
      </c>
      <c r="I95" s="128">
        <f t="shared" si="1"/>
        <v>0.45</v>
      </c>
      <c r="J95" s="127"/>
      <c r="K95" s="128">
        <f t="shared" si="2"/>
        <v>0</v>
      </c>
      <c r="O95" s="119"/>
      <c r="Z95" s="129"/>
      <c r="AA95" s="129">
        <v>3</v>
      </c>
      <c r="AB95" s="129">
        <v>1</v>
      </c>
      <c r="AC95" s="129">
        <v>58337304</v>
      </c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CA95" s="129">
        <v>3</v>
      </c>
      <c r="CB95" s="129">
        <v>1</v>
      </c>
      <c r="CZ95" s="81">
        <v>1</v>
      </c>
    </row>
    <row r="96" spans="1:104" ht="22.5" x14ac:dyDescent="0.2">
      <c r="A96" s="120">
        <v>55</v>
      </c>
      <c r="B96" s="121" t="s">
        <v>196</v>
      </c>
      <c r="C96" s="122" t="s">
        <v>197</v>
      </c>
      <c r="D96" s="123" t="s">
        <v>124</v>
      </c>
      <c r="E96" s="124">
        <v>20</v>
      </c>
      <c r="F96" s="125"/>
      <c r="G96" s="126">
        <f t="shared" si="0"/>
        <v>0</v>
      </c>
      <c r="H96" s="127">
        <v>4.4999999999999998E-2</v>
      </c>
      <c r="I96" s="128">
        <f t="shared" si="1"/>
        <v>0.89999999999999991</v>
      </c>
      <c r="J96" s="127"/>
      <c r="K96" s="128">
        <f t="shared" si="2"/>
        <v>0</v>
      </c>
      <c r="O96" s="119"/>
      <c r="Z96" s="129"/>
      <c r="AA96" s="129">
        <v>3</v>
      </c>
      <c r="AB96" s="129">
        <v>1</v>
      </c>
      <c r="AC96" s="129">
        <v>59213110</v>
      </c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CA96" s="129">
        <v>3</v>
      </c>
      <c r="CB96" s="129">
        <v>1</v>
      </c>
      <c r="CZ96" s="81">
        <v>1</v>
      </c>
    </row>
    <row r="97" spans="1:104" x14ac:dyDescent="0.2">
      <c r="A97" s="120">
        <v>56</v>
      </c>
      <c r="B97" s="121" t="s">
        <v>198</v>
      </c>
      <c r="C97" s="122" t="s">
        <v>199</v>
      </c>
      <c r="D97" s="123" t="s">
        <v>124</v>
      </c>
      <c r="E97" s="124">
        <v>40</v>
      </c>
      <c r="F97" s="125"/>
      <c r="G97" s="126">
        <f t="shared" si="0"/>
        <v>0</v>
      </c>
      <c r="H97" s="127">
        <v>7.0000000000000001E-3</v>
      </c>
      <c r="I97" s="128">
        <f t="shared" si="1"/>
        <v>0.28000000000000003</v>
      </c>
      <c r="J97" s="127"/>
      <c r="K97" s="128">
        <f t="shared" si="2"/>
        <v>0</v>
      </c>
      <c r="O97" s="119"/>
      <c r="Z97" s="129"/>
      <c r="AA97" s="129">
        <v>3</v>
      </c>
      <c r="AB97" s="129">
        <v>1</v>
      </c>
      <c r="AC97" s="129">
        <v>59213235</v>
      </c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CA97" s="129">
        <v>3</v>
      </c>
      <c r="CB97" s="129">
        <v>1</v>
      </c>
      <c r="CZ97" s="81">
        <v>1</v>
      </c>
    </row>
    <row r="98" spans="1:104" x14ac:dyDescent="0.2">
      <c r="A98" s="130"/>
      <c r="B98" s="131"/>
      <c r="C98" s="200" t="s">
        <v>200</v>
      </c>
      <c r="D98" s="201"/>
      <c r="E98" s="134">
        <v>40</v>
      </c>
      <c r="F98" s="135"/>
      <c r="G98" s="136"/>
      <c r="H98" s="137"/>
      <c r="I98" s="132"/>
      <c r="J98" s="138"/>
      <c r="K98" s="132"/>
      <c r="M98" s="139" t="s">
        <v>200</v>
      </c>
      <c r="O98" s="11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40" t="e">
        <f>#REF!</f>
        <v>#REF!</v>
      </c>
      <c r="BE98" s="129"/>
      <c r="BF98" s="129"/>
      <c r="BG98" s="129"/>
      <c r="BH98" s="129"/>
      <c r="BI98" s="129"/>
      <c r="BJ98" s="129"/>
      <c r="BK98" s="129"/>
    </row>
    <row r="99" spans="1:104" x14ac:dyDescent="0.2">
      <c r="A99" s="120">
        <v>57</v>
      </c>
      <c r="B99" s="121" t="s">
        <v>201</v>
      </c>
      <c r="C99" s="122" t="s">
        <v>202</v>
      </c>
      <c r="D99" s="123" t="s">
        <v>203</v>
      </c>
      <c r="E99" s="124">
        <v>1</v>
      </c>
      <c r="F99" s="125"/>
      <c r="G99" s="126">
        <f t="shared" ref="G99:G105" si="3">E99*F99</f>
        <v>0</v>
      </c>
      <c r="H99" s="127">
        <v>8.2000000000000007E-3</v>
      </c>
      <c r="I99" s="128">
        <f t="shared" ref="I99:I105" si="4">E99*H99</f>
        <v>8.2000000000000007E-3</v>
      </c>
      <c r="J99" s="127"/>
      <c r="K99" s="128">
        <f t="shared" ref="K99:K105" si="5">E99*J99</f>
        <v>0</v>
      </c>
      <c r="O99" s="119"/>
      <c r="Z99" s="129"/>
      <c r="AA99" s="129">
        <v>3</v>
      </c>
      <c r="AB99" s="129">
        <v>1</v>
      </c>
      <c r="AC99" s="129" t="s">
        <v>201</v>
      </c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CA99" s="129">
        <v>3</v>
      </c>
      <c r="CB99" s="129">
        <v>1</v>
      </c>
      <c r="CZ99" s="81">
        <v>1</v>
      </c>
    </row>
    <row r="100" spans="1:104" x14ac:dyDescent="0.2">
      <c r="A100" s="120">
        <v>58</v>
      </c>
      <c r="B100" s="121" t="s">
        <v>204</v>
      </c>
      <c r="C100" s="122" t="s">
        <v>205</v>
      </c>
      <c r="D100" s="123" t="s">
        <v>203</v>
      </c>
      <c r="E100" s="124">
        <v>1</v>
      </c>
      <c r="F100" s="125"/>
      <c r="G100" s="126">
        <f t="shared" si="3"/>
        <v>0</v>
      </c>
      <c r="H100" s="127">
        <v>4.6999999999999999E-4</v>
      </c>
      <c r="I100" s="128">
        <f t="shared" si="4"/>
        <v>4.6999999999999999E-4</v>
      </c>
      <c r="J100" s="127"/>
      <c r="K100" s="128">
        <f t="shared" si="5"/>
        <v>0</v>
      </c>
      <c r="O100" s="119"/>
      <c r="Z100" s="129"/>
      <c r="AA100" s="129">
        <v>3</v>
      </c>
      <c r="AB100" s="129">
        <v>1</v>
      </c>
      <c r="AC100" s="129" t="s">
        <v>204</v>
      </c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CA100" s="129">
        <v>3</v>
      </c>
      <c r="CB100" s="129">
        <v>1</v>
      </c>
      <c r="CZ100" s="81">
        <v>1</v>
      </c>
    </row>
    <row r="101" spans="1:104" x14ac:dyDescent="0.2">
      <c r="A101" s="120">
        <v>59</v>
      </c>
      <c r="B101" s="121" t="s">
        <v>206</v>
      </c>
      <c r="C101" s="122" t="s">
        <v>207</v>
      </c>
      <c r="D101" s="123" t="s">
        <v>203</v>
      </c>
      <c r="E101" s="124">
        <v>1</v>
      </c>
      <c r="F101" s="125"/>
      <c r="G101" s="126">
        <f t="shared" si="3"/>
        <v>0</v>
      </c>
      <c r="H101" s="127">
        <v>7.2999999999999995E-2</v>
      </c>
      <c r="I101" s="128">
        <f t="shared" si="4"/>
        <v>7.2999999999999995E-2</v>
      </c>
      <c r="J101" s="127"/>
      <c r="K101" s="128">
        <f t="shared" si="5"/>
        <v>0</v>
      </c>
      <c r="O101" s="119"/>
      <c r="Z101" s="129"/>
      <c r="AA101" s="129">
        <v>3</v>
      </c>
      <c r="AB101" s="129">
        <v>1</v>
      </c>
      <c r="AC101" s="129" t="s">
        <v>206</v>
      </c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CA101" s="129">
        <v>3</v>
      </c>
      <c r="CB101" s="129">
        <v>1</v>
      </c>
      <c r="CZ101" s="81">
        <v>1</v>
      </c>
    </row>
    <row r="102" spans="1:104" x14ac:dyDescent="0.2">
      <c r="A102" s="120">
        <v>60</v>
      </c>
      <c r="B102" s="121" t="s">
        <v>208</v>
      </c>
      <c r="C102" s="122" t="s">
        <v>209</v>
      </c>
      <c r="D102" s="123" t="s">
        <v>203</v>
      </c>
      <c r="E102" s="124">
        <v>1</v>
      </c>
      <c r="F102" s="125"/>
      <c r="G102" s="126">
        <f t="shared" si="3"/>
        <v>0</v>
      </c>
      <c r="H102" s="127">
        <v>0.16500000000000001</v>
      </c>
      <c r="I102" s="128">
        <f t="shared" si="4"/>
        <v>0.16500000000000001</v>
      </c>
      <c r="J102" s="127"/>
      <c r="K102" s="128">
        <f t="shared" si="5"/>
        <v>0</v>
      </c>
      <c r="O102" s="119"/>
      <c r="Z102" s="129"/>
      <c r="AA102" s="129">
        <v>3</v>
      </c>
      <c r="AB102" s="129">
        <v>1</v>
      </c>
      <c r="AC102" s="129" t="s">
        <v>208</v>
      </c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CA102" s="129">
        <v>3</v>
      </c>
      <c r="CB102" s="129">
        <v>1</v>
      </c>
      <c r="CZ102" s="81">
        <v>1</v>
      </c>
    </row>
    <row r="103" spans="1:104" x14ac:dyDescent="0.2">
      <c r="A103" s="120">
        <v>61</v>
      </c>
      <c r="B103" s="121" t="s">
        <v>210</v>
      </c>
      <c r="C103" s="122" t="s">
        <v>211</v>
      </c>
      <c r="D103" s="123" t="s">
        <v>203</v>
      </c>
      <c r="E103" s="124">
        <v>1</v>
      </c>
      <c r="F103" s="125"/>
      <c r="G103" s="126">
        <f t="shared" si="3"/>
        <v>0</v>
      </c>
      <c r="H103" s="127">
        <v>0.153</v>
      </c>
      <c r="I103" s="128">
        <f t="shared" si="4"/>
        <v>0.153</v>
      </c>
      <c r="J103" s="127"/>
      <c r="K103" s="128">
        <f t="shared" si="5"/>
        <v>0</v>
      </c>
      <c r="O103" s="119"/>
      <c r="Z103" s="129"/>
      <c r="AA103" s="129">
        <v>3</v>
      </c>
      <c r="AB103" s="129">
        <v>1</v>
      </c>
      <c r="AC103" s="129" t="s">
        <v>210</v>
      </c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CA103" s="129">
        <v>3</v>
      </c>
      <c r="CB103" s="129">
        <v>1</v>
      </c>
      <c r="CZ103" s="81">
        <v>1</v>
      </c>
    </row>
    <row r="104" spans="1:104" x14ac:dyDescent="0.2">
      <c r="A104" s="120">
        <v>62</v>
      </c>
      <c r="B104" s="121" t="s">
        <v>212</v>
      </c>
      <c r="C104" s="122" t="s">
        <v>213</v>
      </c>
      <c r="D104" s="123" t="s">
        <v>203</v>
      </c>
      <c r="E104" s="124">
        <v>1</v>
      </c>
      <c r="F104" s="125"/>
      <c r="G104" s="126">
        <f t="shared" si="3"/>
        <v>0</v>
      </c>
      <c r="H104" s="127">
        <v>0.16</v>
      </c>
      <c r="I104" s="128">
        <f t="shared" si="4"/>
        <v>0.16</v>
      </c>
      <c r="J104" s="127"/>
      <c r="K104" s="128">
        <f t="shared" si="5"/>
        <v>0</v>
      </c>
      <c r="O104" s="119"/>
      <c r="Z104" s="129"/>
      <c r="AA104" s="129">
        <v>3</v>
      </c>
      <c r="AB104" s="129">
        <v>1</v>
      </c>
      <c r="AC104" s="129" t="s">
        <v>212</v>
      </c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CA104" s="129">
        <v>3</v>
      </c>
      <c r="CB104" s="129">
        <v>1</v>
      </c>
      <c r="CZ104" s="81">
        <v>1</v>
      </c>
    </row>
    <row r="105" spans="1:104" x14ac:dyDescent="0.2">
      <c r="A105" s="120">
        <v>63</v>
      </c>
      <c r="B105" s="121" t="s">
        <v>214</v>
      </c>
      <c r="C105" s="122" t="s">
        <v>215</v>
      </c>
      <c r="D105" s="123" t="s">
        <v>139</v>
      </c>
      <c r="E105" s="124">
        <v>5.0888495000000002</v>
      </c>
      <c r="F105" s="125"/>
      <c r="G105" s="126">
        <f t="shared" si="3"/>
        <v>0</v>
      </c>
      <c r="H105" s="127">
        <v>0</v>
      </c>
      <c r="I105" s="128">
        <f t="shared" si="4"/>
        <v>0</v>
      </c>
      <c r="J105" s="127"/>
      <c r="K105" s="128">
        <f t="shared" si="5"/>
        <v>0</v>
      </c>
      <c r="O105" s="119"/>
      <c r="Z105" s="129"/>
      <c r="AA105" s="129">
        <v>7</v>
      </c>
      <c r="AB105" s="129">
        <v>1</v>
      </c>
      <c r="AC105" s="129">
        <v>2</v>
      </c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CA105" s="129">
        <v>7</v>
      </c>
      <c r="CB105" s="129">
        <v>1</v>
      </c>
      <c r="CZ105" s="81">
        <v>1</v>
      </c>
    </row>
    <row r="106" spans="1:104" x14ac:dyDescent="0.2">
      <c r="A106" s="141" t="s">
        <v>37</v>
      </c>
      <c r="B106" s="142" t="s">
        <v>167</v>
      </c>
      <c r="C106" s="143" t="s">
        <v>168</v>
      </c>
      <c r="D106" s="144"/>
      <c r="E106" s="145"/>
      <c r="F106" s="145"/>
      <c r="G106" s="146">
        <f>SUM(G80:G105)</f>
        <v>0</v>
      </c>
      <c r="H106" s="147"/>
      <c r="I106" s="148">
        <f>SUM(I80:I105)</f>
        <v>5.0888495000000011</v>
      </c>
      <c r="J106" s="149"/>
      <c r="K106" s="148">
        <f>SUM(K80:K105)</f>
        <v>0</v>
      </c>
      <c r="O106" s="119"/>
      <c r="X106" s="150">
        <f>K106</f>
        <v>0</v>
      </c>
      <c r="Y106" s="150">
        <f>I106</f>
        <v>5.0888495000000011</v>
      </c>
      <c r="Z106" s="151">
        <f>G106</f>
        <v>0</v>
      </c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52"/>
      <c r="BB106" s="152"/>
      <c r="BC106" s="152"/>
      <c r="BD106" s="152"/>
      <c r="BE106" s="152"/>
      <c r="BF106" s="152"/>
      <c r="BG106" s="129"/>
      <c r="BH106" s="129"/>
      <c r="BI106" s="129"/>
      <c r="BJ106" s="129"/>
      <c r="BK106" s="129"/>
    </row>
    <row r="107" spans="1:104" ht="14.25" customHeight="1" x14ac:dyDescent="0.2">
      <c r="A107" s="109" t="s">
        <v>33</v>
      </c>
      <c r="B107" s="110" t="s">
        <v>216</v>
      </c>
      <c r="C107" s="111" t="s">
        <v>217</v>
      </c>
      <c r="D107" s="112"/>
      <c r="E107" s="113"/>
      <c r="F107" s="113"/>
      <c r="G107" s="114"/>
      <c r="H107" s="115"/>
      <c r="I107" s="116"/>
      <c r="J107" s="117"/>
      <c r="K107" s="118"/>
      <c r="O107" s="119"/>
    </row>
    <row r="108" spans="1:104" x14ac:dyDescent="0.2">
      <c r="A108" s="120">
        <v>64</v>
      </c>
      <c r="B108" s="121" t="s">
        <v>218</v>
      </c>
      <c r="C108" s="122" t="s">
        <v>219</v>
      </c>
      <c r="D108" s="123" t="s">
        <v>36</v>
      </c>
      <c r="E108" s="124">
        <v>30</v>
      </c>
      <c r="F108" s="125"/>
      <c r="G108" s="126">
        <f>E108*F108</f>
        <v>0</v>
      </c>
      <c r="H108" s="127">
        <v>0</v>
      </c>
      <c r="I108" s="128">
        <f>E108*H108</f>
        <v>0</v>
      </c>
      <c r="J108" s="127">
        <v>0</v>
      </c>
      <c r="K108" s="128">
        <f>E108*J108</f>
        <v>0</v>
      </c>
      <c r="O108" s="119"/>
      <c r="Z108" s="129"/>
      <c r="AA108" s="129">
        <v>1</v>
      </c>
      <c r="AB108" s="129">
        <v>0</v>
      </c>
      <c r="AC108" s="129">
        <v>0</v>
      </c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CA108" s="129">
        <v>1</v>
      </c>
      <c r="CB108" s="129">
        <v>0</v>
      </c>
      <c r="CZ108" s="81">
        <v>1</v>
      </c>
    </row>
    <row r="109" spans="1:104" x14ac:dyDescent="0.2">
      <c r="A109" s="120">
        <v>65</v>
      </c>
      <c r="B109" s="121" t="s">
        <v>220</v>
      </c>
      <c r="C109" s="122" t="s">
        <v>221</v>
      </c>
      <c r="D109" s="123" t="s">
        <v>52</v>
      </c>
      <c r="E109" s="124">
        <v>0.45</v>
      </c>
      <c r="F109" s="125"/>
      <c r="G109" s="126">
        <f>E109*F109</f>
        <v>0</v>
      </c>
      <c r="H109" s="127">
        <v>0</v>
      </c>
      <c r="I109" s="128">
        <f>E109*H109</f>
        <v>0</v>
      </c>
      <c r="J109" s="127">
        <v>0</v>
      </c>
      <c r="K109" s="128">
        <f>E109*J109</f>
        <v>0</v>
      </c>
      <c r="O109" s="119"/>
      <c r="Z109" s="129"/>
      <c r="AA109" s="129">
        <v>1</v>
      </c>
      <c r="AB109" s="129">
        <v>1</v>
      </c>
      <c r="AC109" s="129">
        <v>1</v>
      </c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CA109" s="129">
        <v>1</v>
      </c>
      <c r="CB109" s="129">
        <v>1</v>
      </c>
      <c r="CZ109" s="81">
        <v>1</v>
      </c>
    </row>
    <row r="110" spans="1:104" x14ac:dyDescent="0.2">
      <c r="A110" s="120">
        <v>66</v>
      </c>
      <c r="B110" s="121" t="s">
        <v>222</v>
      </c>
      <c r="C110" s="122" t="s">
        <v>223</v>
      </c>
      <c r="D110" s="123" t="s">
        <v>124</v>
      </c>
      <c r="E110" s="124">
        <v>1</v>
      </c>
      <c r="F110" s="125"/>
      <c r="G110" s="126">
        <f>E110*F110</f>
        <v>0</v>
      </c>
      <c r="H110" s="127">
        <v>0</v>
      </c>
      <c r="I110" s="128">
        <f>E110*H110</f>
        <v>0</v>
      </c>
      <c r="J110" s="127">
        <v>0</v>
      </c>
      <c r="K110" s="128">
        <f>E110*J110</f>
        <v>0</v>
      </c>
      <c r="O110" s="119"/>
      <c r="Z110" s="129"/>
      <c r="AA110" s="129">
        <v>1</v>
      </c>
      <c r="AB110" s="129">
        <v>1</v>
      </c>
      <c r="AC110" s="129">
        <v>1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CA110" s="129">
        <v>1</v>
      </c>
      <c r="CB110" s="129">
        <v>1</v>
      </c>
      <c r="CZ110" s="81">
        <v>1</v>
      </c>
    </row>
    <row r="111" spans="1:104" x14ac:dyDescent="0.2">
      <c r="A111" s="120">
        <v>67</v>
      </c>
      <c r="B111" s="121" t="s">
        <v>224</v>
      </c>
      <c r="C111" s="122" t="s">
        <v>225</v>
      </c>
      <c r="D111" s="123" t="s">
        <v>124</v>
      </c>
      <c r="E111" s="124">
        <v>1</v>
      </c>
      <c r="F111" s="125"/>
      <c r="G111" s="126">
        <f>E111*F111</f>
        <v>0</v>
      </c>
      <c r="H111" s="127">
        <v>5.0000000000000002E-5</v>
      </c>
      <c r="I111" s="128">
        <f>E111*H111</f>
        <v>5.0000000000000002E-5</v>
      </c>
      <c r="J111" s="127">
        <v>0</v>
      </c>
      <c r="K111" s="128">
        <f>E111*J111</f>
        <v>0</v>
      </c>
      <c r="O111" s="119"/>
      <c r="Z111" s="129"/>
      <c r="AA111" s="129">
        <v>1</v>
      </c>
      <c r="AB111" s="129">
        <v>1</v>
      </c>
      <c r="AC111" s="129">
        <v>1</v>
      </c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CA111" s="129">
        <v>1</v>
      </c>
      <c r="CB111" s="129">
        <v>1</v>
      </c>
      <c r="CZ111" s="81">
        <v>1</v>
      </c>
    </row>
    <row r="112" spans="1:104" x14ac:dyDescent="0.2">
      <c r="A112" s="120">
        <v>68</v>
      </c>
      <c r="B112" s="121" t="s">
        <v>226</v>
      </c>
      <c r="C112" s="122" t="s">
        <v>227</v>
      </c>
      <c r="D112" s="123" t="s">
        <v>36</v>
      </c>
      <c r="E112" s="124">
        <v>63.9</v>
      </c>
      <c r="F112" s="125"/>
      <c r="G112" s="126">
        <f>E112*F112</f>
        <v>0</v>
      </c>
      <c r="H112" s="127">
        <v>0</v>
      </c>
      <c r="I112" s="128">
        <f>E112*H112</f>
        <v>0</v>
      </c>
      <c r="J112" s="127">
        <v>-0.22500000000000001</v>
      </c>
      <c r="K112" s="128">
        <f>E112*J112</f>
        <v>-14.3775</v>
      </c>
      <c r="O112" s="119"/>
      <c r="Z112" s="129"/>
      <c r="AA112" s="129">
        <v>1</v>
      </c>
      <c r="AB112" s="129">
        <v>1</v>
      </c>
      <c r="AC112" s="129">
        <v>1</v>
      </c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CA112" s="129">
        <v>1</v>
      </c>
      <c r="CB112" s="129">
        <v>1</v>
      </c>
      <c r="CZ112" s="81">
        <v>1</v>
      </c>
    </row>
    <row r="113" spans="1:104" x14ac:dyDescent="0.2">
      <c r="A113" s="130"/>
      <c r="B113" s="131"/>
      <c r="C113" s="200" t="s">
        <v>228</v>
      </c>
      <c r="D113" s="201"/>
      <c r="E113" s="134">
        <v>63.9</v>
      </c>
      <c r="F113" s="135"/>
      <c r="G113" s="136"/>
      <c r="H113" s="137"/>
      <c r="I113" s="132"/>
      <c r="J113" s="138"/>
      <c r="K113" s="132"/>
      <c r="M113" s="139" t="s">
        <v>228</v>
      </c>
      <c r="O113" s="11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40" t="str">
        <f>C112</f>
        <v>Rozebrání dlažeb ze zámkové dlažby v kamenivu</v>
      </c>
      <c r="BE113" s="129"/>
      <c r="BF113" s="129"/>
      <c r="BG113" s="129"/>
      <c r="BH113" s="129"/>
      <c r="BI113" s="129"/>
      <c r="BJ113" s="129"/>
      <c r="BK113" s="129"/>
    </row>
    <row r="114" spans="1:104" x14ac:dyDescent="0.2">
      <c r="A114" s="120">
        <v>69</v>
      </c>
      <c r="B114" s="121" t="s">
        <v>229</v>
      </c>
      <c r="C114" s="122" t="s">
        <v>230</v>
      </c>
      <c r="D114" s="123" t="s">
        <v>36</v>
      </c>
      <c r="E114" s="124">
        <v>63.9</v>
      </c>
      <c r="F114" s="125"/>
      <c r="G114" s="126">
        <f>E114*F114</f>
        <v>0</v>
      </c>
      <c r="H114" s="127">
        <v>0</v>
      </c>
      <c r="I114" s="128">
        <f>E114*H114</f>
        <v>0</v>
      </c>
      <c r="J114" s="127">
        <v>-0.16</v>
      </c>
      <c r="K114" s="128">
        <f>E114*J114</f>
        <v>-10.224</v>
      </c>
      <c r="O114" s="119"/>
      <c r="Z114" s="129"/>
      <c r="AA114" s="129">
        <v>1</v>
      </c>
      <c r="AB114" s="129">
        <v>0</v>
      </c>
      <c r="AC114" s="129">
        <v>0</v>
      </c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CA114" s="129">
        <v>1</v>
      </c>
      <c r="CB114" s="129">
        <v>0</v>
      </c>
      <c r="CZ114" s="81">
        <v>1</v>
      </c>
    </row>
    <row r="115" spans="1:104" x14ac:dyDescent="0.2">
      <c r="A115" s="130"/>
      <c r="B115" s="131"/>
      <c r="C115" s="200" t="s">
        <v>228</v>
      </c>
      <c r="D115" s="201"/>
      <c r="E115" s="134">
        <v>63.9</v>
      </c>
      <c r="F115" s="135"/>
      <c r="G115" s="136"/>
      <c r="H115" s="137"/>
      <c r="I115" s="132"/>
      <c r="J115" s="138"/>
      <c r="K115" s="132"/>
      <c r="M115" s="139" t="s">
        <v>228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40" t="str">
        <f>C114</f>
        <v>Odstranění podkladu pl. 200 m2,kam.těžené tl.10 cm</v>
      </c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20">
        <v>70</v>
      </c>
      <c r="B116" s="121" t="s">
        <v>231</v>
      </c>
      <c r="C116" s="122" t="s">
        <v>232</v>
      </c>
      <c r="D116" s="123" t="s">
        <v>36</v>
      </c>
      <c r="E116" s="124">
        <v>22.8</v>
      </c>
      <c r="F116" s="125"/>
      <c r="G116" s="126">
        <f>E116*F116</f>
        <v>0</v>
      </c>
      <c r="H116" s="127">
        <v>0</v>
      </c>
      <c r="I116" s="128">
        <f>E116*H116</f>
        <v>0</v>
      </c>
      <c r="J116" s="127">
        <v>-0.23499999999999999</v>
      </c>
      <c r="K116" s="128">
        <f>E116*J116</f>
        <v>-5.3579999999999997</v>
      </c>
      <c r="O116" s="119"/>
      <c r="Z116" s="129"/>
      <c r="AA116" s="129">
        <v>1</v>
      </c>
      <c r="AB116" s="129">
        <v>1</v>
      </c>
      <c r="AC116" s="129">
        <v>1</v>
      </c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CA116" s="129">
        <v>1</v>
      </c>
      <c r="CB116" s="129">
        <v>1</v>
      </c>
      <c r="CZ116" s="81">
        <v>1</v>
      </c>
    </row>
    <row r="117" spans="1:104" x14ac:dyDescent="0.2">
      <c r="A117" s="120">
        <v>71</v>
      </c>
      <c r="B117" s="121" t="s">
        <v>233</v>
      </c>
      <c r="C117" s="122" t="s">
        <v>234</v>
      </c>
      <c r="D117" s="123" t="s">
        <v>36</v>
      </c>
      <c r="E117" s="124">
        <v>22.8</v>
      </c>
      <c r="F117" s="125"/>
      <c r="G117" s="126">
        <f>E117*F117</f>
        <v>0</v>
      </c>
      <c r="H117" s="127">
        <v>0</v>
      </c>
      <c r="I117" s="128">
        <f>E117*H117</f>
        <v>0</v>
      </c>
      <c r="J117" s="127">
        <v>-0.22500000000000001</v>
      </c>
      <c r="K117" s="128">
        <f>E117*J117</f>
        <v>-5.13</v>
      </c>
      <c r="O117" s="119"/>
      <c r="Z117" s="129"/>
      <c r="AA117" s="129">
        <v>1</v>
      </c>
      <c r="AB117" s="129">
        <v>1</v>
      </c>
      <c r="AC117" s="129">
        <v>1</v>
      </c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CA117" s="129">
        <v>1</v>
      </c>
      <c r="CB117" s="129">
        <v>1</v>
      </c>
      <c r="CZ117" s="81">
        <v>1</v>
      </c>
    </row>
    <row r="118" spans="1:104" x14ac:dyDescent="0.2">
      <c r="A118" s="130"/>
      <c r="B118" s="131"/>
      <c r="C118" s="200" t="s">
        <v>235</v>
      </c>
      <c r="D118" s="201"/>
      <c r="E118" s="134">
        <v>22.8</v>
      </c>
      <c r="F118" s="135"/>
      <c r="G118" s="136"/>
      <c r="H118" s="137"/>
      <c r="I118" s="132"/>
      <c r="J118" s="138"/>
      <c r="K118" s="132"/>
      <c r="M118" s="139" t="s">
        <v>235</v>
      </c>
      <c r="O118" s="11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40" t="e">
        <f>#REF!</f>
        <v>#REF!</v>
      </c>
      <c r="BE118" s="129"/>
      <c r="BF118" s="129"/>
      <c r="BG118" s="129"/>
      <c r="BH118" s="129"/>
      <c r="BI118" s="129"/>
      <c r="BJ118" s="129"/>
      <c r="BK118" s="129"/>
    </row>
    <row r="119" spans="1:104" x14ac:dyDescent="0.2">
      <c r="A119" s="120">
        <v>72</v>
      </c>
      <c r="B119" s="121" t="s">
        <v>236</v>
      </c>
      <c r="C119" s="122" t="s">
        <v>237</v>
      </c>
      <c r="D119" s="123" t="s">
        <v>36</v>
      </c>
      <c r="E119" s="124">
        <v>11.3</v>
      </c>
      <c r="F119" s="125"/>
      <c r="G119" s="126">
        <f>E119*F119</f>
        <v>0</v>
      </c>
      <c r="H119" s="127">
        <v>0</v>
      </c>
      <c r="I119" s="128">
        <f>E119*H119</f>
        <v>0</v>
      </c>
      <c r="J119" s="127">
        <v>-0.11</v>
      </c>
      <c r="K119" s="128">
        <f>E119*J119</f>
        <v>-1.2430000000000001</v>
      </c>
      <c r="O119" s="119"/>
      <c r="Z119" s="129"/>
      <c r="AA119" s="129">
        <v>1</v>
      </c>
      <c r="AB119" s="129">
        <v>1</v>
      </c>
      <c r="AC119" s="129">
        <v>1</v>
      </c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CA119" s="129">
        <v>1</v>
      </c>
      <c r="CB119" s="129">
        <v>1</v>
      </c>
      <c r="CZ119" s="81">
        <v>1</v>
      </c>
    </row>
    <row r="120" spans="1:104" x14ac:dyDescent="0.2">
      <c r="A120" s="120">
        <v>73</v>
      </c>
      <c r="B120" s="121" t="s">
        <v>238</v>
      </c>
      <c r="C120" s="122" t="s">
        <v>239</v>
      </c>
      <c r="D120" s="123" t="s">
        <v>36</v>
      </c>
      <c r="E120" s="124">
        <v>331.2</v>
      </c>
      <c r="F120" s="125"/>
      <c r="G120" s="126">
        <f>E120*F120</f>
        <v>0</v>
      </c>
      <c r="H120" s="127">
        <v>0</v>
      </c>
      <c r="I120" s="128">
        <f>E120*H120</f>
        <v>0</v>
      </c>
      <c r="J120" s="127">
        <v>-0.11</v>
      </c>
      <c r="K120" s="128">
        <f>E120*J120</f>
        <v>-36.432000000000002</v>
      </c>
      <c r="O120" s="119"/>
      <c r="Z120" s="129"/>
      <c r="AA120" s="129">
        <v>1</v>
      </c>
      <c r="AB120" s="129">
        <v>1</v>
      </c>
      <c r="AC120" s="129">
        <v>1</v>
      </c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CA120" s="129">
        <v>1</v>
      </c>
      <c r="CB120" s="129">
        <v>1</v>
      </c>
      <c r="CZ120" s="81">
        <v>1</v>
      </c>
    </row>
    <row r="121" spans="1:104" x14ac:dyDescent="0.2">
      <c r="A121" s="130"/>
      <c r="B121" s="131"/>
      <c r="C121" s="200" t="s">
        <v>240</v>
      </c>
      <c r="D121" s="201"/>
      <c r="E121" s="134">
        <v>276</v>
      </c>
      <c r="F121" s="135"/>
      <c r="G121" s="136"/>
      <c r="H121" s="137"/>
      <c r="I121" s="132"/>
      <c r="J121" s="138"/>
      <c r="K121" s="132"/>
      <c r="M121" s="139">
        <v>276</v>
      </c>
      <c r="O121" s="11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40" t="str">
        <f>C120</f>
        <v>Fréz.beton.krytu pl.do 500 m2,pruh do 75 cm,tl.5cm</v>
      </c>
      <c r="BE121" s="129"/>
      <c r="BF121" s="129"/>
      <c r="BG121" s="129"/>
      <c r="BH121" s="129"/>
      <c r="BI121" s="129"/>
      <c r="BJ121" s="129"/>
      <c r="BK121" s="129"/>
    </row>
    <row r="122" spans="1:104" x14ac:dyDescent="0.2">
      <c r="A122" s="130"/>
      <c r="B122" s="131"/>
      <c r="C122" s="200" t="s">
        <v>241</v>
      </c>
      <c r="D122" s="201"/>
      <c r="E122" s="134">
        <v>55.2</v>
      </c>
      <c r="F122" s="135"/>
      <c r="G122" s="136"/>
      <c r="H122" s="137"/>
      <c r="I122" s="132"/>
      <c r="J122" s="138"/>
      <c r="K122" s="132"/>
      <c r="M122" s="139" t="s">
        <v>241</v>
      </c>
      <c r="O122" s="11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40" t="str">
        <f>C121</f>
        <v>276</v>
      </c>
      <c r="BE122" s="129"/>
      <c r="BF122" s="129"/>
      <c r="BG122" s="129"/>
      <c r="BH122" s="129"/>
      <c r="BI122" s="129"/>
      <c r="BJ122" s="129"/>
      <c r="BK122" s="129"/>
    </row>
    <row r="123" spans="1:104" x14ac:dyDescent="0.2">
      <c r="A123" s="120">
        <v>74</v>
      </c>
      <c r="B123" s="121" t="s">
        <v>242</v>
      </c>
      <c r="C123" s="122" t="s">
        <v>243</v>
      </c>
      <c r="D123" s="123" t="s">
        <v>105</v>
      </c>
      <c r="E123" s="124">
        <v>175.2</v>
      </c>
      <c r="F123" s="125"/>
      <c r="G123" s="126">
        <f>E123*F123</f>
        <v>0</v>
      </c>
      <c r="H123" s="127">
        <v>0</v>
      </c>
      <c r="I123" s="128">
        <f>E123*H123</f>
        <v>0</v>
      </c>
      <c r="J123" s="127">
        <v>-0.14499999999999999</v>
      </c>
      <c r="K123" s="128">
        <f>E123*J123</f>
        <v>-25.403999999999996</v>
      </c>
      <c r="O123" s="119"/>
      <c r="Z123" s="129"/>
      <c r="AA123" s="129">
        <v>1</v>
      </c>
      <c r="AB123" s="129">
        <v>1</v>
      </c>
      <c r="AC123" s="129">
        <v>1</v>
      </c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CA123" s="129">
        <v>1</v>
      </c>
      <c r="CB123" s="129">
        <v>1</v>
      </c>
      <c r="CZ123" s="81">
        <v>1</v>
      </c>
    </row>
    <row r="124" spans="1:104" x14ac:dyDescent="0.2">
      <c r="A124" s="130"/>
      <c r="B124" s="131"/>
      <c r="C124" s="200" t="s">
        <v>244</v>
      </c>
      <c r="D124" s="201"/>
      <c r="E124" s="134">
        <v>143</v>
      </c>
      <c r="F124" s="135"/>
      <c r="G124" s="136"/>
      <c r="H124" s="137"/>
      <c r="I124" s="132"/>
      <c r="J124" s="138"/>
      <c r="K124" s="132"/>
      <c r="M124" s="139" t="s">
        <v>244</v>
      </c>
      <c r="O124" s="11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40" t="str">
        <f>C123</f>
        <v>Vytrhání obrub z krajníků nebo obrubníků stojatých</v>
      </c>
      <c r="BE124" s="129"/>
      <c r="BF124" s="129"/>
      <c r="BG124" s="129"/>
      <c r="BH124" s="129"/>
      <c r="BI124" s="129"/>
      <c r="BJ124" s="129"/>
      <c r="BK124" s="129"/>
    </row>
    <row r="125" spans="1:104" x14ac:dyDescent="0.2">
      <c r="A125" s="130"/>
      <c r="B125" s="131"/>
      <c r="C125" s="200" t="s">
        <v>245</v>
      </c>
      <c r="D125" s="201"/>
      <c r="E125" s="134">
        <v>24</v>
      </c>
      <c r="F125" s="135"/>
      <c r="G125" s="136"/>
      <c r="H125" s="137"/>
      <c r="I125" s="132"/>
      <c r="J125" s="138"/>
      <c r="K125" s="132"/>
      <c r="M125" s="139">
        <v>24</v>
      </c>
      <c r="O125" s="11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40" t="str">
        <f>C124</f>
        <v>(33+7+31,5)*2</v>
      </c>
      <c r="BE125" s="129"/>
      <c r="BF125" s="129"/>
      <c r="BG125" s="129"/>
      <c r="BH125" s="129"/>
      <c r="BI125" s="129"/>
      <c r="BJ125" s="129"/>
      <c r="BK125" s="129"/>
    </row>
    <row r="126" spans="1:104" x14ac:dyDescent="0.2">
      <c r="A126" s="130"/>
      <c r="B126" s="131"/>
      <c r="C126" s="200" t="s">
        <v>246</v>
      </c>
      <c r="D126" s="201"/>
      <c r="E126" s="134">
        <v>3.5</v>
      </c>
      <c r="F126" s="135"/>
      <c r="G126" s="136"/>
      <c r="H126" s="137"/>
      <c r="I126" s="132"/>
      <c r="J126" s="138"/>
      <c r="K126" s="132"/>
      <c r="M126" s="139" t="s">
        <v>246</v>
      </c>
      <c r="O126" s="11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40" t="str">
        <f>C125</f>
        <v>24</v>
      </c>
      <c r="BE126" s="129"/>
      <c r="BF126" s="129"/>
      <c r="BG126" s="129"/>
      <c r="BH126" s="129"/>
      <c r="BI126" s="129"/>
      <c r="BJ126" s="129"/>
      <c r="BK126" s="129"/>
    </row>
    <row r="127" spans="1:104" x14ac:dyDescent="0.2">
      <c r="A127" s="130"/>
      <c r="B127" s="131"/>
      <c r="C127" s="200" t="s">
        <v>247</v>
      </c>
      <c r="D127" s="201"/>
      <c r="E127" s="134">
        <v>4.7</v>
      </c>
      <c r="F127" s="135"/>
      <c r="G127" s="136"/>
      <c r="H127" s="137"/>
      <c r="I127" s="132"/>
      <c r="J127" s="138"/>
      <c r="K127" s="132"/>
      <c r="M127" s="139" t="s">
        <v>247</v>
      </c>
      <c r="O127" s="11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40" t="str">
        <f>C126</f>
        <v>3,5</v>
      </c>
      <c r="BE127" s="129"/>
      <c r="BF127" s="129"/>
      <c r="BG127" s="129"/>
      <c r="BH127" s="129"/>
      <c r="BI127" s="129"/>
      <c r="BJ127" s="129"/>
      <c r="BK127" s="129"/>
    </row>
    <row r="128" spans="1:104" x14ac:dyDescent="0.2">
      <c r="A128" s="120">
        <v>75</v>
      </c>
      <c r="B128" s="121" t="s">
        <v>248</v>
      </c>
      <c r="C128" s="122" t="s">
        <v>249</v>
      </c>
      <c r="D128" s="123" t="s">
        <v>105</v>
      </c>
      <c r="E128" s="124">
        <v>16</v>
      </c>
      <c r="F128" s="125"/>
      <c r="G128" s="126">
        <f>E128*F128</f>
        <v>0</v>
      </c>
      <c r="H128" s="127">
        <v>0</v>
      </c>
      <c r="I128" s="128">
        <f>E128*H128</f>
        <v>0</v>
      </c>
      <c r="J128" s="127">
        <v>-0.115</v>
      </c>
      <c r="K128" s="128">
        <f>E128*J128</f>
        <v>-1.84</v>
      </c>
      <c r="O128" s="119"/>
      <c r="Z128" s="129"/>
      <c r="AA128" s="129">
        <v>1</v>
      </c>
      <c r="AB128" s="129">
        <v>1</v>
      </c>
      <c r="AC128" s="129">
        <v>1</v>
      </c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CA128" s="129">
        <v>1</v>
      </c>
      <c r="CB128" s="129">
        <v>1</v>
      </c>
      <c r="CZ128" s="81">
        <v>1</v>
      </c>
    </row>
    <row r="129" spans="1:104" x14ac:dyDescent="0.2">
      <c r="A129" s="130"/>
      <c r="B129" s="131"/>
      <c r="C129" s="200" t="s">
        <v>250</v>
      </c>
      <c r="D129" s="201"/>
      <c r="E129" s="134">
        <v>16</v>
      </c>
      <c r="F129" s="135"/>
      <c r="G129" s="136"/>
      <c r="H129" s="137"/>
      <c r="I129" s="132"/>
      <c r="J129" s="138"/>
      <c r="K129" s="132"/>
      <c r="M129" s="139" t="s">
        <v>250</v>
      </c>
      <c r="O129" s="11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40" t="str">
        <f>C128</f>
        <v>Vytrhání obrub z dlažebních kostek</v>
      </c>
      <c r="BE129" s="129"/>
      <c r="BF129" s="129"/>
      <c r="BG129" s="129"/>
      <c r="BH129" s="129"/>
      <c r="BI129" s="129"/>
      <c r="BJ129" s="129"/>
      <c r="BK129" s="129"/>
    </row>
    <row r="130" spans="1:104" x14ac:dyDescent="0.2">
      <c r="A130" s="120">
        <v>76</v>
      </c>
      <c r="B130" s="121" t="s">
        <v>251</v>
      </c>
      <c r="C130" s="122" t="s">
        <v>252</v>
      </c>
      <c r="D130" s="123" t="s">
        <v>124</v>
      </c>
      <c r="E130" s="124">
        <v>1</v>
      </c>
      <c r="F130" s="125"/>
      <c r="G130" s="126">
        <f>E130*F130</f>
        <v>0</v>
      </c>
      <c r="H130" s="127">
        <v>0</v>
      </c>
      <c r="I130" s="128">
        <f>E130*H130</f>
        <v>0</v>
      </c>
      <c r="J130" s="127">
        <v>0</v>
      </c>
      <c r="K130" s="128">
        <f>E130*J130</f>
        <v>0</v>
      </c>
      <c r="O130" s="119"/>
      <c r="Z130" s="129"/>
      <c r="AA130" s="129">
        <v>1</v>
      </c>
      <c r="AB130" s="129">
        <v>1</v>
      </c>
      <c r="AC130" s="129">
        <v>1</v>
      </c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CA130" s="129">
        <v>1</v>
      </c>
      <c r="CB130" s="129">
        <v>1</v>
      </c>
      <c r="CZ130" s="81">
        <v>1</v>
      </c>
    </row>
    <row r="131" spans="1:104" x14ac:dyDescent="0.2">
      <c r="A131" s="120">
        <v>77</v>
      </c>
      <c r="B131" s="121" t="s">
        <v>253</v>
      </c>
      <c r="C131" s="122" t="s">
        <v>254</v>
      </c>
      <c r="D131" s="123" t="s">
        <v>124</v>
      </c>
      <c r="E131" s="124">
        <v>1</v>
      </c>
      <c r="F131" s="125"/>
      <c r="G131" s="126">
        <f>E131*F131</f>
        <v>0</v>
      </c>
      <c r="H131" s="127">
        <v>0</v>
      </c>
      <c r="I131" s="128">
        <f>E131*H131</f>
        <v>0</v>
      </c>
      <c r="J131" s="127">
        <v>0</v>
      </c>
      <c r="K131" s="128">
        <f>E131*J131</f>
        <v>0</v>
      </c>
      <c r="O131" s="119"/>
      <c r="Z131" s="129"/>
      <c r="AA131" s="129">
        <v>1</v>
      </c>
      <c r="AB131" s="129">
        <v>1</v>
      </c>
      <c r="AC131" s="129">
        <v>1</v>
      </c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CA131" s="129">
        <v>1</v>
      </c>
      <c r="CB131" s="129">
        <v>1</v>
      </c>
      <c r="CZ131" s="81">
        <v>1</v>
      </c>
    </row>
    <row r="132" spans="1:104" x14ac:dyDescent="0.2">
      <c r="A132" s="120">
        <v>78</v>
      </c>
      <c r="B132" s="121" t="s">
        <v>255</v>
      </c>
      <c r="C132" s="122" t="s">
        <v>256</v>
      </c>
      <c r="D132" s="123" t="s">
        <v>124</v>
      </c>
      <c r="E132" s="124">
        <v>1</v>
      </c>
      <c r="F132" s="125"/>
      <c r="G132" s="126">
        <f>E132*F132</f>
        <v>0</v>
      </c>
      <c r="H132" s="127">
        <v>0</v>
      </c>
      <c r="I132" s="128">
        <f>E132*H132</f>
        <v>0</v>
      </c>
      <c r="J132" s="127">
        <v>-0.14499999999999999</v>
      </c>
      <c r="K132" s="128">
        <f>E132*J132</f>
        <v>-0.14499999999999999</v>
      </c>
      <c r="O132" s="119"/>
      <c r="Z132" s="129"/>
      <c r="AA132" s="129">
        <v>1</v>
      </c>
      <c r="AB132" s="129">
        <v>1</v>
      </c>
      <c r="AC132" s="129">
        <v>1</v>
      </c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CA132" s="129">
        <v>1</v>
      </c>
      <c r="CB132" s="129">
        <v>1</v>
      </c>
      <c r="CZ132" s="81">
        <v>1</v>
      </c>
    </row>
    <row r="133" spans="1:104" x14ac:dyDescent="0.2">
      <c r="A133" s="120">
        <v>79</v>
      </c>
      <c r="B133" s="121" t="s">
        <v>257</v>
      </c>
      <c r="C133" s="122" t="s">
        <v>258</v>
      </c>
      <c r="D133" s="123" t="s">
        <v>105</v>
      </c>
      <c r="E133" s="124">
        <v>126.2</v>
      </c>
      <c r="F133" s="125"/>
      <c r="G133" s="126">
        <f>E133*F133</f>
        <v>0</v>
      </c>
      <c r="H133" s="127">
        <v>0</v>
      </c>
      <c r="I133" s="128">
        <f>E133*H133</f>
        <v>0</v>
      </c>
      <c r="J133" s="127">
        <v>0</v>
      </c>
      <c r="K133" s="128">
        <f>E133*J133</f>
        <v>0</v>
      </c>
      <c r="O133" s="119"/>
      <c r="Z133" s="129"/>
      <c r="AA133" s="129">
        <v>1</v>
      </c>
      <c r="AB133" s="129">
        <v>1</v>
      </c>
      <c r="AC133" s="129">
        <v>1</v>
      </c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CA133" s="129">
        <v>1</v>
      </c>
      <c r="CB133" s="129">
        <v>1</v>
      </c>
      <c r="CZ133" s="81">
        <v>1</v>
      </c>
    </row>
    <row r="134" spans="1:104" x14ac:dyDescent="0.2">
      <c r="A134" s="120">
        <v>80</v>
      </c>
      <c r="B134" s="121" t="s">
        <v>259</v>
      </c>
      <c r="C134" s="122" t="s">
        <v>260</v>
      </c>
      <c r="D134" s="123" t="s">
        <v>105</v>
      </c>
      <c r="E134" s="124">
        <v>126.2</v>
      </c>
      <c r="F134" s="125"/>
      <c r="G134" s="126">
        <f>E134*F134</f>
        <v>0</v>
      </c>
      <c r="H134" s="127">
        <v>0</v>
      </c>
      <c r="I134" s="128">
        <f>E134*H134</f>
        <v>0</v>
      </c>
      <c r="J134" s="127">
        <v>0</v>
      </c>
      <c r="K134" s="128">
        <f>E134*J134</f>
        <v>0</v>
      </c>
      <c r="O134" s="119"/>
      <c r="Z134" s="129"/>
      <c r="AA134" s="129">
        <v>1</v>
      </c>
      <c r="AB134" s="129">
        <v>1</v>
      </c>
      <c r="AC134" s="129">
        <v>1</v>
      </c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CA134" s="129">
        <v>1</v>
      </c>
      <c r="CB134" s="129">
        <v>1</v>
      </c>
      <c r="CZ134" s="81">
        <v>1</v>
      </c>
    </row>
    <row r="135" spans="1:104" x14ac:dyDescent="0.2">
      <c r="A135" s="130"/>
      <c r="B135" s="131"/>
      <c r="C135" s="200" t="s">
        <v>261</v>
      </c>
      <c r="D135" s="201"/>
      <c r="E135" s="134">
        <v>126.2</v>
      </c>
      <c r="F135" s="135"/>
      <c r="G135" s="136"/>
      <c r="H135" s="137"/>
      <c r="I135" s="132"/>
      <c r="J135" s="138"/>
      <c r="K135" s="132"/>
      <c r="M135" s="139" t="s">
        <v>261</v>
      </c>
      <c r="O135" s="11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40" t="str">
        <f>C134</f>
        <v>Řezání stávajícího živičného krytu tl. do 5 cm</v>
      </c>
      <c r="BE135" s="129"/>
      <c r="BF135" s="129"/>
      <c r="BG135" s="129"/>
      <c r="BH135" s="129"/>
      <c r="BI135" s="129"/>
      <c r="BJ135" s="129"/>
      <c r="BK135" s="129"/>
    </row>
    <row r="136" spans="1:104" x14ac:dyDescent="0.2">
      <c r="A136" s="120">
        <v>81</v>
      </c>
      <c r="B136" s="121" t="s">
        <v>262</v>
      </c>
      <c r="C136" s="122" t="s">
        <v>263</v>
      </c>
      <c r="D136" s="123" t="s">
        <v>52</v>
      </c>
      <c r="E136" s="124">
        <v>1.5</v>
      </c>
      <c r="F136" s="125"/>
      <c r="G136" s="126">
        <f>E136*F136</f>
        <v>0</v>
      </c>
      <c r="H136" s="127">
        <v>0</v>
      </c>
      <c r="I136" s="128">
        <f>E136*H136</f>
        <v>0</v>
      </c>
      <c r="J136" s="127">
        <v>-2</v>
      </c>
      <c r="K136" s="128">
        <f>E136*J136</f>
        <v>-3</v>
      </c>
      <c r="O136" s="119"/>
      <c r="Z136" s="129"/>
      <c r="AA136" s="129">
        <v>1</v>
      </c>
      <c r="AB136" s="129">
        <v>1</v>
      </c>
      <c r="AC136" s="129">
        <v>1</v>
      </c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CA136" s="129">
        <v>1</v>
      </c>
      <c r="CB136" s="129">
        <v>1</v>
      </c>
      <c r="CZ136" s="81">
        <v>1</v>
      </c>
    </row>
    <row r="137" spans="1:104" x14ac:dyDescent="0.2">
      <c r="A137" s="120">
        <v>82</v>
      </c>
      <c r="B137" s="121" t="s">
        <v>264</v>
      </c>
      <c r="C137" s="122" t="s">
        <v>265</v>
      </c>
      <c r="D137" s="123" t="s">
        <v>124</v>
      </c>
      <c r="E137" s="124">
        <v>1</v>
      </c>
      <c r="F137" s="125"/>
      <c r="G137" s="126">
        <f>E137*F137</f>
        <v>0</v>
      </c>
      <c r="H137" s="127">
        <v>0</v>
      </c>
      <c r="I137" s="128">
        <f>E137*H137</f>
        <v>0</v>
      </c>
      <c r="J137" s="127">
        <v>0</v>
      </c>
      <c r="K137" s="128">
        <f>E137*J137</f>
        <v>0</v>
      </c>
      <c r="O137" s="119"/>
      <c r="Z137" s="129"/>
      <c r="AA137" s="129">
        <v>1</v>
      </c>
      <c r="AB137" s="129">
        <v>1</v>
      </c>
      <c r="AC137" s="129">
        <v>1</v>
      </c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CA137" s="129">
        <v>1</v>
      </c>
      <c r="CB137" s="129">
        <v>1</v>
      </c>
      <c r="CZ137" s="81">
        <v>1</v>
      </c>
    </row>
    <row r="138" spans="1:104" x14ac:dyDescent="0.2">
      <c r="A138" s="120">
        <v>83</v>
      </c>
      <c r="B138" s="121" t="s">
        <v>266</v>
      </c>
      <c r="C138" s="122" t="s">
        <v>267</v>
      </c>
      <c r="D138" s="123" t="s">
        <v>36</v>
      </c>
      <c r="E138" s="124">
        <v>63.9</v>
      </c>
      <c r="F138" s="125"/>
      <c r="G138" s="126">
        <f>E138*F138</f>
        <v>0</v>
      </c>
      <c r="H138" s="127">
        <v>0</v>
      </c>
      <c r="I138" s="128">
        <f>E138*H138</f>
        <v>0</v>
      </c>
      <c r="J138" s="127">
        <v>0</v>
      </c>
      <c r="K138" s="128">
        <f>E138*J138</f>
        <v>0</v>
      </c>
      <c r="O138" s="119"/>
      <c r="Z138" s="129"/>
      <c r="AA138" s="129">
        <v>1</v>
      </c>
      <c r="AB138" s="129">
        <v>0</v>
      </c>
      <c r="AC138" s="129">
        <v>0</v>
      </c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CA138" s="129">
        <v>1</v>
      </c>
      <c r="CB138" s="129">
        <v>0</v>
      </c>
      <c r="CZ138" s="81">
        <v>1</v>
      </c>
    </row>
    <row r="139" spans="1:104" x14ac:dyDescent="0.2">
      <c r="A139" s="120">
        <v>84</v>
      </c>
      <c r="B139" s="121" t="s">
        <v>268</v>
      </c>
      <c r="C139" s="122" t="s">
        <v>269</v>
      </c>
      <c r="D139" s="123" t="s">
        <v>36</v>
      </c>
      <c r="E139" s="124">
        <v>1.92</v>
      </c>
      <c r="F139" s="125"/>
      <c r="G139" s="126">
        <f>E139*F139</f>
        <v>0</v>
      </c>
      <c r="H139" s="127">
        <v>0</v>
      </c>
      <c r="I139" s="128">
        <f>E139*H139</f>
        <v>0</v>
      </c>
      <c r="J139" s="127">
        <v>0</v>
      </c>
      <c r="K139" s="128">
        <f>E139*J139</f>
        <v>0</v>
      </c>
      <c r="O139" s="119"/>
      <c r="Z139" s="129"/>
      <c r="AA139" s="129">
        <v>1</v>
      </c>
      <c r="AB139" s="129">
        <v>1</v>
      </c>
      <c r="AC139" s="129">
        <v>1</v>
      </c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CA139" s="129">
        <v>1</v>
      </c>
      <c r="CB139" s="129">
        <v>1</v>
      </c>
      <c r="CZ139" s="81">
        <v>1</v>
      </c>
    </row>
    <row r="140" spans="1:104" x14ac:dyDescent="0.2">
      <c r="A140" s="130"/>
      <c r="B140" s="131"/>
      <c r="C140" s="200" t="s">
        <v>270</v>
      </c>
      <c r="D140" s="201"/>
      <c r="E140" s="134">
        <v>1.92</v>
      </c>
      <c r="F140" s="135"/>
      <c r="G140" s="136"/>
      <c r="H140" s="137"/>
      <c r="I140" s="132"/>
      <c r="J140" s="138"/>
      <c r="K140" s="132"/>
      <c r="M140" s="139" t="s">
        <v>270</v>
      </c>
      <c r="O140" s="11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40" t="str">
        <f>C139</f>
        <v>Očištění vybour.kostek drobných s výplní MC/živicí</v>
      </c>
      <c r="BE140" s="129"/>
      <c r="BF140" s="129"/>
      <c r="BG140" s="129"/>
      <c r="BH140" s="129"/>
      <c r="BI140" s="129"/>
      <c r="BJ140" s="129"/>
      <c r="BK140" s="129"/>
    </row>
    <row r="141" spans="1:104" x14ac:dyDescent="0.2">
      <c r="A141" s="120">
        <v>85</v>
      </c>
      <c r="B141" s="121" t="s">
        <v>271</v>
      </c>
      <c r="C141" s="122" t="s">
        <v>272</v>
      </c>
      <c r="D141" s="123" t="s">
        <v>139</v>
      </c>
      <c r="E141" s="124">
        <v>103.15349999999999</v>
      </c>
      <c r="F141" s="125"/>
      <c r="G141" s="126">
        <f>E141*F141</f>
        <v>0</v>
      </c>
      <c r="H141" s="127">
        <v>0</v>
      </c>
      <c r="I141" s="128">
        <f>E141*H141</f>
        <v>0</v>
      </c>
      <c r="J141" s="127">
        <v>0</v>
      </c>
      <c r="K141" s="128">
        <f>E141*J141</f>
        <v>0</v>
      </c>
      <c r="O141" s="119"/>
      <c r="Z141" s="129"/>
      <c r="AA141" s="129">
        <v>1</v>
      </c>
      <c r="AB141" s="129">
        <v>3</v>
      </c>
      <c r="AC141" s="129">
        <v>3</v>
      </c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CA141" s="129">
        <v>1</v>
      </c>
      <c r="CB141" s="129">
        <v>3</v>
      </c>
      <c r="CZ141" s="81">
        <v>1</v>
      </c>
    </row>
    <row r="142" spans="1:104" x14ac:dyDescent="0.2">
      <c r="A142" s="120">
        <v>86</v>
      </c>
      <c r="B142" s="121" t="s">
        <v>273</v>
      </c>
      <c r="C142" s="122" t="s">
        <v>274</v>
      </c>
      <c r="D142" s="123" t="s">
        <v>139</v>
      </c>
      <c r="E142" s="124">
        <v>928.38149999999996</v>
      </c>
      <c r="F142" s="125"/>
      <c r="G142" s="126">
        <f>E142*F142</f>
        <v>0</v>
      </c>
      <c r="H142" s="127">
        <v>0</v>
      </c>
      <c r="I142" s="128">
        <f>E142*H142</f>
        <v>0</v>
      </c>
      <c r="J142" s="127">
        <v>0</v>
      </c>
      <c r="K142" s="128">
        <f>E142*J142</f>
        <v>0</v>
      </c>
      <c r="O142" s="119"/>
      <c r="Z142" s="129"/>
      <c r="AA142" s="129">
        <v>1</v>
      </c>
      <c r="AB142" s="129">
        <v>3</v>
      </c>
      <c r="AC142" s="129">
        <v>3</v>
      </c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CA142" s="129">
        <v>1</v>
      </c>
      <c r="CB142" s="129">
        <v>3</v>
      </c>
      <c r="CZ142" s="81">
        <v>1</v>
      </c>
    </row>
    <row r="143" spans="1:104" x14ac:dyDescent="0.2">
      <c r="A143" s="130"/>
      <c r="B143" s="131"/>
      <c r="C143" s="200" t="s">
        <v>275</v>
      </c>
      <c r="D143" s="201"/>
      <c r="E143" s="134">
        <v>928.38149999999996</v>
      </c>
      <c r="F143" s="135"/>
      <c r="G143" s="136"/>
      <c r="H143" s="137"/>
      <c r="I143" s="132"/>
      <c r="J143" s="138"/>
      <c r="K143" s="132"/>
      <c r="M143" s="139" t="s">
        <v>275</v>
      </c>
      <c r="O143" s="11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40" t="str">
        <f>C142</f>
        <v>Příplatek za dopravu suti po suchu za další 1 km</v>
      </c>
      <c r="BE143" s="129"/>
      <c r="BF143" s="129"/>
      <c r="BG143" s="129"/>
      <c r="BH143" s="129"/>
      <c r="BI143" s="129"/>
      <c r="BJ143" s="129"/>
      <c r="BK143" s="129"/>
    </row>
    <row r="144" spans="1:104" x14ac:dyDescent="0.2">
      <c r="A144" s="120">
        <v>87</v>
      </c>
      <c r="B144" s="121" t="s">
        <v>276</v>
      </c>
      <c r="C144" s="122" t="s">
        <v>277</v>
      </c>
      <c r="D144" s="123" t="s">
        <v>105</v>
      </c>
      <c r="E144" s="124">
        <v>175.2</v>
      </c>
      <c r="F144" s="125"/>
      <c r="G144" s="126">
        <f>E144*F144</f>
        <v>0</v>
      </c>
      <c r="H144" s="127">
        <v>0</v>
      </c>
      <c r="I144" s="128">
        <f>E144*H144</f>
        <v>0</v>
      </c>
      <c r="J144" s="127"/>
      <c r="K144" s="128">
        <f>E144*J144</f>
        <v>0</v>
      </c>
      <c r="O144" s="119"/>
      <c r="Z144" s="129"/>
      <c r="AA144" s="129">
        <v>3</v>
      </c>
      <c r="AB144" s="129">
        <v>1</v>
      </c>
      <c r="AC144" s="129" t="s">
        <v>276</v>
      </c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CA144" s="129">
        <v>3</v>
      </c>
      <c r="CB144" s="129">
        <v>1</v>
      </c>
      <c r="CZ144" s="81">
        <v>1</v>
      </c>
    </row>
    <row r="145" spans="1:104" x14ac:dyDescent="0.2">
      <c r="A145" s="120">
        <v>88</v>
      </c>
      <c r="B145" s="121" t="s">
        <v>278</v>
      </c>
      <c r="C145" s="122" t="s">
        <v>279</v>
      </c>
      <c r="D145" s="123" t="s">
        <v>139</v>
      </c>
      <c r="E145" s="124">
        <v>107.6485</v>
      </c>
      <c r="F145" s="125"/>
      <c r="G145" s="126">
        <f>E145*F145</f>
        <v>0</v>
      </c>
      <c r="H145" s="127">
        <v>0</v>
      </c>
      <c r="I145" s="128">
        <f>E145*H145</f>
        <v>0</v>
      </c>
      <c r="J145" s="127"/>
      <c r="K145" s="128">
        <f>E145*J145</f>
        <v>0</v>
      </c>
      <c r="O145" s="119"/>
      <c r="Z145" s="129"/>
      <c r="AA145" s="129">
        <v>3</v>
      </c>
      <c r="AB145" s="129">
        <v>1</v>
      </c>
      <c r="AC145" s="129" t="s">
        <v>278</v>
      </c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CA145" s="129">
        <v>3</v>
      </c>
      <c r="CB145" s="129">
        <v>1</v>
      </c>
      <c r="CZ145" s="81">
        <v>1</v>
      </c>
    </row>
    <row r="146" spans="1:104" x14ac:dyDescent="0.2">
      <c r="A146" s="120">
        <v>89</v>
      </c>
      <c r="B146" s="121" t="s">
        <v>280</v>
      </c>
      <c r="C146" s="122" t="s">
        <v>281</v>
      </c>
      <c r="D146" s="123" t="s">
        <v>139</v>
      </c>
      <c r="E146" s="124">
        <v>36.432000000000002</v>
      </c>
      <c r="F146" s="125"/>
      <c r="G146" s="126">
        <f>E146*F146</f>
        <v>0</v>
      </c>
      <c r="H146" s="127">
        <v>0</v>
      </c>
      <c r="I146" s="128">
        <f>E146*H146</f>
        <v>0</v>
      </c>
      <c r="J146" s="127"/>
      <c r="K146" s="128">
        <f>E146*J146</f>
        <v>0</v>
      </c>
      <c r="O146" s="119"/>
      <c r="Z146" s="129"/>
      <c r="AA146" s="129">
        <v>12</v>
      </c>
      <c r="AB146" s="129">
        <v>1</v>
      </c>
      <c r="AC146" s="129">
        <v>126</v>
      </c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CA146" s="129">
        <v>12</v>
      </c>
      <c r="CB146" s="129">
        <v>1</v>
      </c>
      <c r="CZ146" s="81">
        <v>1</v>
      </c>
    </row>
    <row r="147" spans="1:104" x14ac:dyDescent="0.2">
      <c r="A147" s="120">
        <v>90</v>
      </c>
      <c r="B147" s="121" t="s">
        <v>282</v>
      </c>
      <c r="C147" s="122" t="s">
        <v>283</v>
      </c>
      <c r="D147" s="123" t="s">
        <v>139</v>
      </c>
      <c r="E147" s="124">
        <v>66.721500000000006</v>
      </c>
      <c r="F147" s="125"/>
      <c r="G147" s="126">
        <f>E147*F147</f>
        <v>0</v>
      </c>
      <c r="H147" s="127">
        <v>0</v>
      </c>
      <c r="I147" s="128">
        <f>E147*H147</f>
        <v>0</v>
      </c>
      <c r="J147" s="127"/>
      <c r="K147" s="128">
        <f>E147*J147</f>
        <v>0</v>
      </c>
      <c r="O147" s="119"/>
      <c r="Z147" s="129"/>
      <c r="AA147" s="129">
        <v>12</v>
      </c>
      <c r="AB147" s="129">
        <v>1</v>
      </c>
      <c r="AC147" s="129">
        <v>127</v>
      </c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CA147" s="129">
        <v>12</v>
      </c>
      <c r="CB147" s="129">
        <v>1</v>
      </c>
      <c r="CZ147" s="81">
        <v>1</v>
      </c>
    </row>
    <row r="148" spans="1:104" x14ac:dyDescent="0.2">
      <c r="A148" s="141" t="s">
        <v>37</v>
      </c>
      <c r="B148" s="142" t="s">
        <v>216</v>
      </c>
      <c r="C148" s="143" t="s">
        <v>217</v>
      </c>
      <c r="D148" s="144"/>
      <c r="E148" s="145"/>
      <c r="F148" s="145"/>
      <c r="G148" s="146">
        <f>SUM(G107:G147)</f>
        <v>0</v>
      </c>
      <c r="H148" s="147"/>
      <c r="I148" s="148">
        <f>SUM(I107:I147)</f>
        <v>5.0000000000000002E-5</v>
      </c>
      <c r="J148" s="149"/>
      <c r="K148" s="148">
        <f>SUM(K107:K147)</f>
        <v>-103.15349999999999</v>
      </c>
      <c r="O148" s="119"/>
      <c r="X148" s="150">
        <f>K148</f>
        <v>-103.15349999999999</v>
      </c>
      <c r="Y148" s="150">
        <f>I148</f>
        <v>5.0000000000000002E-5</v>
      </c>
      <c r="Z148" s="151">
        <f>G148</f>
        <v>0</v>
      </c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52"/>
      <c r="BB148" s="152"/>
      <c r="BC148" s="152"/>
      <c r="BD148" s="152"/>
      <c r="BE148" s="152"/>
      <c r="BF148" s="152"/>
      <c r="BG148" s="129"/>
      <c r="BH148" s="129"/>
      <c r="BI148" s="129"/>
      <c r="BJ148" s="129"/>
      <c r="BK148" s="129"/>
    </row>
    <row r="149" spans="1:104" x14ac:dyDescent="0.2">
      <c r="A149" s="153" t="s">
        <v>38</v>
      </c>
      <c r="B149" s="154" t="s">
        <v>39</v>
      </c>
      <c r="C149" s="155"/>
      <c r="D149" s="156"/>
      <c r="E149" s="157"/>
      <c r="F149" s="157"/>
      <c r="G149" s="158">
        <f>SUM(Z7:Z149)</f>
        <v>0</v>
      </c>
      <c r="H149" s="159"/>
      <c r="I149" s="160">
        <f>SUM(Y7:Y149)</f>
        <v>182.59949450000002</v>
      </c>
      <c r="J149" s="159"/>
      <c r="K149" s="160">
        <f>SUM(X7:X149)</f>
        <v>-103.15349999999999</v>
      </c>
      <c r="O149" s="119"/>
      <c r="BA149" s="161"/>
      <c r="BB149" s="161"/>
      <c r="BC149" s="161"/>
      <c r="BD149" s="161"/>
      <c r="BE149" s="161"/>
      <c r="BF149" s="161"/>
    </row>
    <row r="150" spans="1:104" x14ac:dyDescent="0.2">
      <c r="E150" s="81"/>
    </row>
    <row r="151" spans="1:104" x14ac:dyDescent="0.2">
      <c r="A151" s="162"/>
      <c r="E151" s="81"/>
    </row>
    <row r="152" spans="1:104" x14ac:dyDescent="0.2">
      <c r="A152" s="163"/>
      <c r="B152" s="164"/>
      <c r="C152" s="165" t="s">
        <v>40</v>
      </c>
      <c r="D152" s="164"/>
      <c r="E152" s="166"/>
      <c r="F152" s="164"/>
      <c r="G152" s="167" t="s">
        <v>41</v>
      </c>
    </row>
    <row r="153" spans="1:104" x14ac:dyDescent="0.2">
      <c r="A153" s="168"/>
      <c r="B153" s="169"/>
      <c r="C153" s="170" t="s">
        <v>42</v>
      </c>
      <c r="D153" s="171"/>
      <c r="E153" s="172"/>
      <c r="F153" s="172"/>
      <c r="G153" s="173">
        <v>0</v>
      </c>
    </row>
    <row r="154" spans="1:104" x14ac:dyDescent="0.2">
      <c r="A154" s="174"/>
      <c r="B154" s="175" t="s">
        <v>41</v>
      </c>
      <c r="C154" s="176"/>
      <c r="D154" s="177"/>
      <c r="E154" s="178"/>
      <c r="F154" s="178"/>
      <c r="G154" s="179">
        <v>0</v>
      </c>
    </row>
    <row r="155" spans="1:104" x14ac:dyDescent="0.2">
      <c r="E155" s="81"/>
    </row>
    <row r="156" spans="1:104" x14ac:dyDescent="0.2">
      <c r="E156" s="81"/>
    </row>
    <row r="157" spans="1:104" x14ac:dyDescent="0.2">
      <c r="E157" s="81"/>
    </row>
    <row r="158" spans="1:104" x14ac:dyDescent="0.2">
      <c r="C158" s="138"/>
      <c r="E158" s="81"/>
    </row>
    <row r="159" spans="1:104" x14ac:dyDescent="0.2">
      <c r="E159" s="81"/>
    </row>
    <row r="160" spans="1:104" x14ac:dyDescent="0.2">
      <c r="E160" s="81"/>
    </row>
    <row r="161" spans="1:7" x14ac:dyDescent="0.2">
      <c r="E161" s="81"/>
    </row>
    <row r="162" spans="1:7" x14ac:dyDescent="0.2">
      <c r="E162" s="81"/>
    </row>
    <row r="163" spans="1:7" x14ac:dyDescent="0.2">
      <c r="E163" s="81"/>
    </row>
    <row r="164" spans="1:7" x14ac:dyDescent="0.2">
      <c r="E164" s="81"/>
    </row>
    <row r="165" spans="1:7" x14ac:dyDescent="0.2">
      <c r="E165" s="81"/>
    </row>
    <row r="166" spans="1:7" x14ac:dyDescent="0.2">
      <c r="E166" s="81"/>
    </row>
    <row r="167" spans="1:7" x14ac:dyDescent="0.2">
      <c r="E167" s="81"/>
    </row>
    <row r="168" spans="1:7" x14ac:dyDescent="0.2">
      <c r="E168" s="81"/>
    </row>
    <row r="169" spans="1:7" x14ac:dyDescent="0.2">
      <c r="E169" s="81"/>
    </row>
    <row r="170" spans="1:7" x14ac:dyDescent="0.2">
      <c r="E170" s="81"/>
    </row>
    <row r="171" spans="1:7" x14ac:dyDescent="0.2">
      <c r="E171" s="81"/>
    </row>
    <row r="172" spans="1:7" x14ac:dyDescent="0.2">
      <c r="A172" s="138"/>
      <c r="B172" s="138"/>
      <c r="C172" s="138"/>
      <c r="D172" s="138"/>
      <c r="E172" s="138"/>
      <c r="F172" s="138"/>
      <c r="G172" s="138"/>
    </row>
    <row r="173" spans="1:7" x14ac:dyDescent="0.2">
      <c r="A173" s="138"/>
      <c r="B173" s="138"/>
      <c r="C173" s="138"/>
      <c r="D173" s="138"/>
      <c r="E173" s="138"/>
      <c r="F173" s="138"/>
      <c r="G173" s="138"/>
    </row>
    <row r="174" spans="1:7" x14ac:dyDescent="0.2">
      <c r="A174" s="138"/>
      <c r="B174" s="138"/>
      <c r="C174" s="138"/>
      <c r="D174" s="138"/>
      <c r="E174" s="138"/>
      <c r="F174" s="138"/>
      <c r="G174" s="138"/>
    </row>
    <row r="175" spans="1:7" x14ac:dyDescent="0.2">
      <c r="A175" s="138"/>
      <c r="B175" s="138"/>
      <c r="C175" s="138"/>
      <c r="D175" s="138"/>
      <c r="E175" s="138"/>
      <c r="F175" s="138"/>
      <c r="G175" s="138"/>
    </row>
    <row r="176" spans="1:7" x14ac:dyDescent="0.2">
      <c r="E176" s="81"/>
    </row>
    <row r="177" spans="5:5" x14ac:dyDescent="0.2">
      <c r="E177" s="81"/>
    </row>
    <row r="178" spans="5:5" x14ac:dyDescent="0.2">
      <c r="E178" s="81"/>
    </row>
    <row r="179" spans="5:5" x14ac:dyDescent="0.2">
      <c r="E179" s="81"/>
    </row>
    <row r="180" spans="5:5" x14ac:dyDescent="0.2">
      <c r="E180" s="81"/>
    </row>
    <row r="181" spans="5:5" x14ac:dyDescent="0.2">
      <c r="E181" s="81"/>
    </row>
    <row r="182" spans="5:5" x14ac:dyDescent="0.2">
      <c r="E182" s="81"/>
    </row>
    <row r="183" spans="5:5" x14ac:dyDescent="0.2">
      <c r="E183" s="81"/>
    </row>
    <row r="184" spans="5:5" x14ac:dyDescent="0.2">
      <c r="E184" s="81"/>
    </row>
    <row r="185" spans="5:5" x14ac:dyDescent="0.2">
      <c r="E185" s="81"/>
    </row>
    <row r="186" spans="5:5" x14ac:dyDescent="0.2">
      <c r="E186" s="81"/>
    </row>
    <row r="187" spans="5:5" x14ac:dyDescent="0.2">
      <c r="E187" s="81"/>
    </row>
    <row r="188" spans="5:5" x14ac:dyDescent="0.2">
      <c r="E188" s="81"/>
    </row>
    <row r="189" spans="5:5" x14ac:dyDescent="0.2">
      <c r="E189" s="81"/>
    </row>
    <row r="190" spans="5:5" x14ac:dyDescent="0.2">
      <c r="E190" s="81"/>
    </row>
    <row r="191" spans="5:5" x14ac:dyDescent="0.2">
      <c r="E191" s="81"/>
    </row>
    <row r="192" spans="5:5" x14ac:dyDescent="0.2">
      <c r="E192" s="81"/>
    </row>
    <row r="193" spans="1:7" x14ac:dyDescent="0.2">
      <c r="E193" s="81"/>
    </row>
    <row r="194" spans="1:7" x14ac:dyDescent="0.2">
      <c r="E194" s="81"/>
    </row>
    <row r="195" spans="1:7" x14ac:dyDescent="0.2">
      <c r="E195" s="81"/>
    </row>
    <row r="196" spans="1:7" x14ac:dyDescent="0.2">
      <c r="E196" s="81"/>
    </row>
    <row r="197" spans="1:7" x14ac:dyDescent="0.2">
      <c r="E197" s="81"/>
    </row>
    <row r="198" spans="1:7" x14ac:dyDescent="0.2">
      <c r="E198" s="81"/>
    </row>
    <row r="199" spans="1:7" x14ac:dyDescent="0.2">
      <c r="E199" s="81"/>
    </row>
    <row r="200" spans="1:7" x14ac:dyDescent="0.2">
      <c r="E200" s="81"/>
    </row>
    <row r="201" spans="1:7" x14ac:dyDescent="0.2">
      <c r="E201" s="81"/>
    </row>
    <row r="202" spans="1:7" x14ac:dyDescent="0.2">
      <c r="E202" s="81"/>
    </row>
    <row r="203" spans="1:7" x14ac:dyDescent="0.2">
      <c r="E203" s="81"/>
    </row>
    <row r="204" spans="1:7" x14ac:dyDescent="0.2">
      <c r="E204" s="81"/>
    </row>
    <row r="205" spans="1:7" x14ac:dyDescent="0.2">
      <c r="E205" s="81"/>
    </row>
    <row r="206" spans="1:7" x14ac:dyDescent="0.2">
      <c r="E206" s="81"/>
    </row>
    <row r="207" spans="1:7" x14ac:dyDescent="0.2">
      <c r="A207" s="180"/>
      <c r="B207" s="180"/>
    </row>
    <row r="208" spans="1:7" x14ac:dyDescent="0.2">
      <c r="A208" s="138"/>
      <c r="B208" s="138"/>
      <c r="C208" s="181"/>
      <c r="D208" s="181"/>
      <c r="E208" s="182"/>
      <c r="F208" s="181"/>
      <c r="G208" s="183"/>
    </row>
    <row r="209" spans="1:7" x14ac:dyDescent="0.2">
      <c r="A209" s="184"/>
      <c r="B209" s="184"/>
      <c r="C209" s="138"/>
      <c r="D209" s="138"/>
      <c r="E209" s="185"/>
      <c r="F209" s="138"/>
      <c r="G209" s="138"/>
    </row>
    <row r="210" spans="1:7" x14ac:dyDescent="0.2">
      <c r="A210" s="138"/>
      <c r="B210" s="138"/>
      <c r="C210" s="138"/>
      <c r="D210" s="138"/>
      <c r="E210" s="185"/>
      <c r="F210" s="138"/>
      <c r="G210" s="138"/>
    </row>
    <row r="211" spans="1:7" x14ac:dyDescent="0.2">
      <c r="A211" s="138"/>
      <c r="B211" s="138"/>
      <c r="C211" s="138"/>
      <c r="D211" s="138"/>
      <c r="E211" s="185"/>
      <c r="F211" s="138"/>
      <c r="G211" s="138"/>
    </row>
    <row r="212" spans="1:7" x14ac:dyDescent="0.2">
      <c r="A212" s="138"/>
      <c r="B212" s="138"/>
      <c r="C212" s="138"/>
      <c r="D212" s="138"/>
      <c r="E212" s="185"/>
      <c r="F212" s="138"/>
      <c r="G212" s="138"/>
    </row>
    <row r="213" spans="1:7" x14ac:dyDescent="0.2">
      <c r="A213" s="138"/>
      <c r="B213" s="138"/>
      <c r="C213" s="138"/>
      <c r="D213" s="138"/>
      <c r="E213" s="185"/>
      <c r="F213" s="138"/>
      <c r="G213" s="138"/>
    </row>
    <row r="214" spans="1:7" x14ac:dyDescent="0.2">
      <c r="A214" s="138"/>
      <c r="B214" s="138"/>
      <c r="C214" s="138"/>
      <c r="D214" s="138"/>
      <c r="E214" s="185"/>
      <c r="F214" s="138"/>
      <c r="G214" s="138"/>
    </row>
    <row r="215" spans="1:7" x14ac:dyDescent="0.2">
      <c r="A215" s="138"/>
      <c r="B215" s="138"/>
      <c r="C215" s="138"/>
      <c r="D215" s="138"/>
      <c r="E215" s="185"/>
      <c r="F215" s="138"/>
      <c r="G215" s="138"/>
    </row>
    <row r="216" spans="1:7" x14ac:dyDescent="0.2">
      <c r="A216" s="138"/>
      <c r="B216" s="138"/>
      <c r="C216" s="138"/>
      <c r="D216" s="138"/>
      <c r="E216" s="185"/>
      <c r="F216" s="138"/>
      <c r="G216" s="138"/>
    </row>
    <row r="217" spans="1:7" x14ac:dyDescent="0.2">
      <c r="A217" s="138"/>
      <c r="B217" s="138"/>
      <c r="C217" s="138"/>
      <c r="D217" s="138"/>
      <c r="E217" s="185"/>
      <c r="F217" s="138"/>
      <c r="G217" s="138"/>
    </row>
    <row r="218" spans="1:7" x14ac:dyDescent="0.2">
      <c r="A218" s="138"/>
      <c r="B218" s="138"/>
      <c r="C218" s="138"/>
      <c r="D218" s="138"/>
      <c r="E218" s="185"/>
      <c r="F218" s="138"/>
      <c r="G218" s="138"/>
    </row>
    <row r="219" spans="1:7" x14ac:dyDescent="0.2">
      <c r="A219" s="138"/>
      <c r="B219" s="138"/>
      <c r="C219" s="138"/>
      <c r="D219" s="138"/>
      <c r="E219" s="185"/>
      <c r="F219" s="138"/>
      <c r="G219" s="138"/>
    </row>
    <row r="220" spans="1:7" x14ac:dyDescent="0.2">
      <c r="A220" s="138"/>
      <c r="B220" s="138"/>
      <c r="C220" s="138"/>
      <c r="D220" s="138"/>
      <c r="E220" s="185"/>
      <c r="F220" s="138"/>
      <c r="G220" s="138"/>
    </row>
    <row r="221" spans="1:7" x14ac:dyDescent="0.2">
      <c r="A221" s="138"/>
      <c r="B221" s="138"/>
      <c r="C221" s="138"/>
      <c r="D221" s="138"/>
      <c r="E221" s="185"/>
      <c r="F221" s="138"/>
      <c r="G221" s="138"/>
    </row>
    <row r="1126" spans="1:7" x14ac:dyDescent="0.2">
      <c r="A1126" s="186"/>
      <c r="B1126" s="187"/>
      <c r="C1126" s="188" t="s">
        <v>43</v>
      </c>
      <c r="D1126" s="189"/>
      <c r="E1126" s="190"/>
      <c r="F1126" s="190"/>
      <c r="G1126" s="191">
        <v>100000</v>
      </c>
    </row>
    <row r="1127" spans="1:7" x14ac:dyDescent="0.2">
      <c r="A1127" s="186"/>
      <c r="B1127" s="187"/>
      <c r="C1127" s="188" t="s">
        <v>44</v>
      </c>
      <c r="D1127" s="189"/>
      <c r="E1127" s="190"/>
      <c r="F1127" s="190"/>
      <c r="G1127" s="191">
        <v>100000</v>
      </c>
    </row>
    <row r="1128" spans="1:7" x14ac:dyDescent="0.2">
      <c r="A1128" s="186"/>
      <c r="B1128" s="187"/>
      <c r="C1128" s="188" t="s">
        <v>45</v>
      </c>
      <c r="D1128" s="189"/>
      <c r="E1128" s="190"/>
      <c r="F1128" s="190"/>
      <c r="G1128" s="191">
        <v>100000</v>
      </c>
    </row>
    <row r="1129" spans="1:7" x14ac:dyDescent="0.2">
      <c r="A1129" s="186"/>
      <c r="B1129" s="187"/>
      <c r="C1129" s="188" t="s">
        <v>46</v>
      </c>
      <c r="D1129" s="189"/>
      <c r="E1129" s="190"/>
      <c r="F1129" s="190"/>
      <c r="G1129" s="191">
        <v>100000</v>
      </c>
    </row>
    <row r="1130" spans="1:7" x14ac:dyDescent="0.2">
      <c r="A1130" s="186"/>
      <c r="B1130" s="187"/>
      <c r="C1130" s="188" t="s">
        <v>47</v>
      </c>
      <c r="D1130" s="189"/>
      <c r="E1130" s="190"/>
      <c r="F1130" s="190"/>
      <c r="G1130" s="191">
        <v>100000</v>
      </c>
    </row>
    <row r="1131" spans="1:7" x14ac:dyDescent="0.2">
      <c r="A1131" s="186"/>
      <c r="B1131" s="187"/>
      <c r="C1131" s="188" t="s">
        <v>48</v>
      </c>
      <c r="D1131" s="189"/>
      <c r="E1131" s="190"/>
      <c r="F1131" s="190"/>
      <c r="G1131" s="191">
        <v>100000</v>
      </c>
    </row>
    <row r="1132" spans="1:7" x14ac:dyDescent="0.2">
      <c r="A1132" s="186"/>
      <c r="B1132" s="187"/>
      <c r="C1132" s="188" t="s">
        <v>49</v>
      </c>
      <c r="D1132" s="189"/>
      <c r="E1132" s="190"/>
      <c r="F1132" s="190"/>
      <c r="G1132" s="191">
        <v>100000</v>
      </c>
    </row>
  </sheetData>
  <mergeCells count="43">
    <mergeCell ref="C20:D20"/>
    <mergeCell ref="A1:G1"/>
    <mergeCell ref="C9:D9"/>
    <mergeCell ref="C12:D12"/>
    <mergeCell ref="C14:D14"/>
    <mergeCell ref="C17:D17"/>
    <mergeCell ref="C51:D51"/>
    <mergeCell ref="C53:D53"/>
    <mergeCell ref="C56:D56"/>
    <mergeCell ref="C24:D24"/>
    <mergeCell ref="C30:D30"/>
    <mergeCell ref="C34:D34"/>
    <mergeCell ref="C37:D37"/>
    <mergeCell ref="C41:D41"/>
    <mergeCell ref="C45:D45"/>
    <mergeCell ref="C47:D47"/>
    <mergeCell ref="C49:D49"/>
    <mergeCell ref="C58:D58"/>
    <mergeCell ref="C63:D63"/>
    <mergeCell ref="C65:D65"/>
    <mergeCell ref="C66:D66"/>
    <mergeCell ref="C68:D68"/>
    <mergeCell ref="C86:D86"/>
    <mergeCell ref="C72:D72"/>
    <mergeCell ref="C74:D74"/>
    <mergeCell ref="C75:D75"/>
    <mergeCell ref="C77:D77"/>
    <mergeCell ref="C83:D83"/>
    <mergeCell ref="C84:D84"/>
    <mergeCell ref="C113:D113"/>
    <mergeCell ref="C115:D115"/>
    <mergeCell ref="C118:D118"/>
    <mergeCell ref="C121:D121"/>
    <mergeCell ref="C98:D98"/>
    <mergeCell ref="C135:D135"/>
    <mergeCell ref="C140:D140"/>
    <mergeCell ref="C143:D143"/>
    <mergeCell ref="C122:D122"/>
    <mergeCell ref="C124:D124"/>
    <mergeCell ref="C125:D125"/>
    <mergeCell ref="C126:D126"/>
    <mergeCell ref="C127:D127"/>
    <mergeCell ref="C129:D12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Z1041"/>
  <sheetViews>
    <sheetView showGridLines="0" showZeros="0" workbookViewId="0">
      <selection activeCell="L4" sqref="L4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16384" width="9.140625" style="81"/>
  </cols>
  <sheetData>
    <row r="1" spans="1:104" ht="15" customHeight="1" x14ac:dyDescent="0.25">
      <c r="A1" s="202" t="s">
        <v>375</v>
      </c>
      <c r="B1" s="202"/>
      <c r="C1" s="202"/>
      <c r="D1" s="202"/>
      <c r="E1" s="202"/>
      <c r="F1" s="202"/>
      <c r="G1" s="202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20</v>
      </c>
      <c r="B3" s="86"/>
      <c r="C3" s="87"/>
      <c r="D3" s="88" t="s">
        <v>308</v>
      </c>
      <c r="E3" s="89"/>
      <c r="F3" s="90"/>
      <c r="G3" s="91"/>
    </row>
    <row r="4" spans="1:104" ht="13.5" customHeight="1" thickBot="1" x14ac:dyDescent="0.25">
      <c r="A4" s="92" t="s">
        <v>21</v>
      </c>
      <c r="B4" s="93"/>
      <c r="C4" s="94"/>
      <c r="D4" s="95" t="s">
        <v>2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22</v>
      </c>
      <c r="B6" s="104" t="s">
        <v>23</v>
      </c>
      <c r="C6" s="104" t="s">
        <v>24</v>
      </c>
      <c r="D6" s="104" t="s">
        <v>25</v>
      </c>
      <c r="E6" s="105" t="s">
        <v>26</v>
      </c>
      <c r="F6" s="104" t="s">
        <v>27</v>
      </c>
      <c r="G6" s="106" t="s">
        <v>28</v>
      </c>
      <c r="H6" s="107" t="s">
        <v>29</v>
      </c>
      <c r="I6" s="107" t="s">
        <v>30</v>
      </c>
      <c r="J6" s="107" t="s">
        <v>31</v>
      </c>
      <c r="K6" s="107" t="s">
        <v>32</v>
      </c>
    </row>
    <row r="7" spans="1:104" ht="14.25" customHeight="1" x14ac:dyDescent="0.2">
      <c r="A7" s="109" t="s">
        <v>33</v>
      </c>
      <c r="B7" s="110" t="s">
        <v>34</v>
      </c>
      <c r="C7" s="111" t="s">
        <v>35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50</v>
      </c>
      <c r="C8" s="122" t="s">
        <v>51</v>
      </c>
      <c r="D8" s="123" t="s">
        <v>52</v>
      </c>
      <c r="E8" s="124">
        <v>69</v>
      </c>
      <c r="F8" s="125"/>
      <c r="G8" s="126">
        <f>E8*F8</f>
        <v>0</v>
      </c>
      <c r="H8" s="127">
        <v>0</v>
      </c>
      <c r="I8" s="128">
        <f>E8*H8</f>
        <v>0</v>
      </c>
      <c r="J8" s="127">
        <v>0</v>
      </c>
      <c r="K8" s="128">
        <f>E8*J8</f>
        <v>0</v>
      </c>
      <c r="O8" s="119"/>
      <c r="Z8" s="129"/>
      <c r="AA8" s="129">
        <v>1</v>
      </c>
      <c r="AB8" s="129">
        <v>1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</v>
      </c>
      <c r="CB8" s="129">
        <v>1</v>
      </c>
      <c r="CZ8" s="81">
        <v>1</v>
      </c>
    </row>
    <row r="9" spans="1:104" x14ac:dyDescent="0.2">
      <c r="A9" s="130"/>
      <c r="B9" s="131"/>
      <c r="C9" s="200" t="s">
        <v>287</v>
      </c>
      <c r="D9" s="201"/>
      <c r="E9" s="134">
        <v>46</v>
      </c>
      <c r="F9" s="135"/>
      <c r="G9" s="136"/>
      <c r="H9" s="137"/>
      <c r="I9" s="132"/>
      <c r="J9" s="138"/>
      <c r="K9" s="132"/>
      <c r="M9" s="139" t="s">
        <v>287</v>
      </c>
      <c r="O9" s="11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40" t="str">
        <f>C8</f>
        <v>Odkopávky pro silnice v hor. 3 do 100 m3</v>
      </c>
      <c r="BE9" s="129"/>
      <c r="BF9" s="129"/>
      <c r="BG9" s="129"/>
      <c r="BH9" s="129"/>
      <c r="BI9" s="129"/>
      <c r="BJ9" s="129"/>
      <c r="BK9" s="129"/>
    </row>
    <row r="10" spans="1:104" x14ac:dyDescent="0.2">
      <c r="A10" s="130"/>
      <c r="B10" s="131"/>
      <c r="C10" s="200" t="s">
        <v>288</v>
      </c>
      <c r="D10" s="201"/>
      <c r="E10" s="134">
        <v>23</v>
      </c>
      <c r="F10" s="135"/>
      <c r="G10" s="136"/>
      <c r="H10" s="137"/>
      <c r="I10" s="132"/>
      <c r="J10" s="138"/>
      <c r="K10" s="132"/>
      <c r="M10" s="139" t="s">
        <v>288</v>
      </c>
      <c r="O10" s="11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40" t="str">
        <f>C9</f>
        <v>sanace:115*0,4</v>
      </c>
      <c r="BE10" s="129"/>
      <c r="BF10" s="129"/>
      <c r="BG10" s="129"/>
      <c r="BH10" s="129"/>
      <c r="BI10" s="129"/>
      <c r="BJ10" s="129"/>
      <c r="BK10" s="129"/>
    </row>
    <row r="11" spans="1:104" x14ac:dyDescent="0.2">
      <c r="A11" s="120">
        <v>2</v>
      </c>
      <c r="B11" s="121" t="s">
        <v>54</v>
      </c>
      <c r="C11" s="122" t="s">
        <v>55</v>
      </c>
      <c r="D11" s="123" t="s">
        <v>52</v>
      </c>
      <c r="E11" s="124">
        <v>69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20">
        <v>3</v>
      </c>
      <c r="B12" s="121" t="s">
        <v>56</v>
      </c>
      <c r="C12" s="122" t="s">
        <v>57</v>
      </c>
      <c r="D12" s="123" t="s">
        <v>52</v>
      </c>
      <c r="E12" s="124">
        <v>6.9</v>
      </c>
      <c r="F12" s="125"/>
      <c r="G12" s="126">
        <f>E12*F12</f>
        <v>0</v>
      </c>
      <c r="H12" s="127">
        <v>0</v>
      </c>
      <c r="I12" s="128">
        <f>E12*H12</f>
        <v>0</v>
      </c>
      <c r="J12" s="127">
        <v>0</v>
      </c>
      <c r="K12" s="128">
        <f>E12*J12</f>
        <v>0</v>
      </c>
      <c r="O12" s="119"/>
      <c r="Z12" s="129"/>
      <c r="AA12" s="129">
        <v>1</v>
      </c>
      <c r="AB12" s="129">
        <v>1</v>
      </c>
      <c r="AC12" s="129">
        <v>1</v>
      </c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CA12" s="129">
        <v>1</v>
      </c>
      <c r="CB12" s="129">
        <v>1</v>
      </c>
      <c r="CZ12" s="81">
        <v>1</v>
      </c>
    </row>
    <row r="13" spans="1:104" x14ac:dyDescent="0.2">
      <c r="A13" s="130"/>
      <c r="B13" s="131"/>
      <c r="C13" s="200" t="s">
        <v>289</v>
      </c>
      <c r="D13" s="201"/>
      <c r="E13" s="134">
        <v>6.9</v>
      </c>
      <c r="F13" s="135"/>
      <c r="G13" s="136"/>
      <c r="H13" s="137"/>
      <c r="I13" s="132"/>
      <c r="J13" s="138"/>
      <c r="K13" s="132"/>
      <c r="M13" s="139" t="s">
        <v>289</v>
      </c>
      <c r="O13" s="11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40" t="e">
        <f>#REF!</f>
        <v>#REF!</v>
      </c>
      <c r="BE13" s="129"/>
      <c r="BF13" s="129"/>
      <c r="BG13" s="129"/>
      <c r="BH13" s="129"/>
      <c r="BI13" s="129"/>
      <c r="BJ13" s="129"/>
      <c r="BK13" s="129"/>
    </row>
    <row r="14" spans="1:104" x14ac:dyDescent="0.2">
      <c r="A14" s="120">
        <v>4</v>
      </c>
      <c r="B14" s="121" t="s">
        <v>69</v>
      </c>
      <c r="C14" s="122" t="s">
        <v>70</v>
      </c>
      <c r="D14" s="123" t="s">
        <v>52</v>
      </c>
      <c r="E14" s="124">
        <v>57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30"/>
      <c r="B15" s="131"/>
      <c r="C15" s="200" t="s">
        <v>290</v>
      </c>
      <c r="D15" s="201"/>
      <c r="E15" s="134">
        <v>57</v>
      </c>
      <c r="F15" s="135"/>
      <c r="G15" s="136"/>
      <c r="H15" s="137"/>
      <c r="I15" s="132"/>
      <c r="J15" s="138"/>
      <c r="K15" s="132"/>
      <c r="M15" s="139" t="s">
        <v>290</v>
      </c>
      <c r="O15" s="11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40" t="str">
        <f>C14</f>
        <v>Vodorovné přemístění výkopku z hor.1-4 do 10000 m</v>
      </c>
      <c r="BE15" s="129"/>
      <c r="BF15" s="129"/>
      <c r="BG15" s="129"/>
      <c r="BH15" s="129"/>
      <c r="BI15" s="129"/>
      <c r="BJ15" s="129"/>
      <c r="BK15" s="129"/>
    </row>
    <row r="16" spans="1:104" x14ac:dyDescent="0.2">
      <c r="A16" s="120">
        <v>5</v>
      </c>
      <c r="B16" s="121" t="s">
        <v>72</v>
      </c>
      <c r="C16" s="122" t="s">
        <v>73</v>
      </c>
      <c r="D16" s="123" t="s">
        <v>52</v>
      </c>
      <c r="E16" s="124">
        <v>57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1">
        <v>1</v>
      </c>
    </row>
    <row r="17" spans="1:104" x14ac:dyDescent="0.2">
      <c r="A17" s="120">
        <v>6</v>
      </c>
      <c r="B17" s="121" t="s">
        <v>76</v>
      </c>
      <c r="C17" s="122" t="s">
        <v>77</v>
      </c>
      <c r="D17" s="123" t="s">
        <v>36</v>
      </c>
      <c r="E17" s="124">
        <v>115</v>
      </c>
      <c r="F17" s="125"/>
      <c r="G17" s="126">
        <f>E17*F17</f>
        <v>0</v>
      </c>
      <c r="H17" s="127">
        <v>0</v>
      </c>
      <c r="I17" s="128">
        <f>E17*H17</f>
        <v>0</v>
      </c>
      <c r="J17" s="127">
        <v>0</v>
      </c>
      <c r="K17" s="128">
        <f>E17*J17</f>
        <v>0</v>
      </c>
      <c r="O17" s="119"/>
      <c r="Z17" s="129"/>
      <c r="AA17" s="129">
        <v>1</v>
      </c>
      <c r="AB17" s="129">
        <v>1</v>
      </c>
      <c r="AC17" s="129">
        <v>1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CA17" s="129">
        <v>1</v>
      </c>
      <c r="CB17" s="129">
        <v>1</v>
      </c>
      <c r="CZ17" s="81">
        <v>1</v>
      </c>
    </row>
    <row r="18" spans="1:104" x14ac:dyDescent="0.2">
      <c r="A18" s="120">
        <v>7</v>
      </c>
      <c r="B18" s="121" t="s">
        <v>85</v>
      </c>
      <c r="C18" s="122" t="s">
        <v>86</v>
      </c>
      <c r="D18" s="123" t="s">
        <v>52</v>
      </c>
      <c r="E18" s="124">
        <v>57</v>
      </c>
      <c r="F18" s="125"/>
      <c r="G18" s="126">
        <f>E18*F18</f>
        <v>0</v>
      </c>
      <c r="H18" s="127">
        <v>0</v>
      </c>
      <c r="I18" s="128">
        <f>E18*H18</f>
        <v>0</v>
      </c>
      <c r="J18" s="127"/>
      <c r="K18" s="128">
        <f>E18*J18</f>
        <v>0</v>
      </c>
      <c r="O18" s="119"/>
      <c r="Z18" s="129"/>
      <c r="AA18" s="129">
        <v>12</v>
      </c>
      <c r="AB18" s="129">
        <v>0</v>
      </c>
      <c r="AC18" s="129">
        <v>1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CA18" s="129">
        <v>12</v>
      </c>
      <c r="CB18" s="129">
        <v>0</v>
      </c>
      <c r="CZ18" s="81">
        <v>1</v>
      </c>
    </row>
    <row r="19" spans="1:104" x14ac:dyDescent="0.2">
      <c r="A19" s="141" t="s">
        <v>37</v>
      </c>
      <c r="B19" s="142" t="s">
        <v>34</v>
      </c>
      <c r="C19" s="143" t="s">
        <v>35</v>
      </c>
      <c r="D19" s="144"/>
      <c r="E19" s="145"/>
      <c r="F19" s="145"/>
      <c r="G19" s="146">
        <f>SUM(G7:G18)</f>
        <v>0</v>
      </c>
      <c r="H19" s="147"/>
      <c r="I19" s="148">
        <f>SUM(I7:I18)</f>
        <v>0</v>
      </c>
      <c r="J19" s="149"/>
      <c r="K19" s="148">
        <f>SUM(K7:K18)</f>
        <v>0</v>
      </c>
      <c r="O19" s="119"/>
      <c r="X19" s="150">
        <f>K19</f>
        <v>0</v>
      </c>
      <c r="Y19" s="150">
        <f>I19</f>
        <v>0</v>
      </c>
      <c r="Z19" s="151">
        <f>G19</f>
        <v>0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52"/>
      <c r="BB19" s="152"/>
      <c r="BC19" s="152"/>
      <c r="BD19" s="152"/>
      <c r="BE19" s="152"/>
      <c r="BF19" s="152"/>
      <c r="BG19" s="129"/>
      <c r="BH19" s="129"/>
      <c r="BI19" s="129"/>
      <c r="BJ19" s="129"/>
      <c r="BK19" s="129"/>
    </row>
    <row r="20" spans="1:104" ht="14.25" customHeight="1" x14ac:dyDescent="0.2">
      <c r="A20" s="109" t="s">
        <v>33</v>
      </c>
      <c r="B20" s="110" t="s">
        <v>91</v>
      </c>
      <c r="C20" s="111" t="s">
        <v>92</v>
      </c>
      <c r="D20" s="112"/>
      <c r="E20" s="113"/>
      <c r="F20" s="113"/>
      <c r="G20" s="114"/>
      <c r="H20" s="115"/>
      <c r="I20" s="116"/>
      <c r="J20" s="117"/>
      <c r="K20" s="118"/>
      <c r="O20" s="119"/>
    </row>
    <row r="21" spans="1:104" x14ac:dyDescent="0.2">
      <c r="A21" s="120">
        <v>8</v>
      </c>
      <c r="B21" s="121" t="s">
        <v>291</v>
      </c>
      <c r="C21" s="122" t="s">
        <v>292</v>
      </c>
      <c r="D21" s="123" t="s">
        <v>36</v>
      </c>
      <c r="E21" s="124">
        <v>115</v>
      </c>
      <c r="F21" s="125"/>
      <c r="G21" s="126">
        <f>E21*F21</f>
        <v>0</v>
      </c>
      <c r="H21" s="127">
        <v>0.43</v>
      </c>
      <c r="I21" s="128">
        <f>E21*H21</f>
        <v>49.449999999999996</v>
      </c>
      <c r="J21" s="127">
        <v>0</v>
      </c>
      <c r="K21" s="128">
        <f>E21*J21</f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1">
        <v>1</v>
      </c>
    </row>
    <row r="22" spans="1:104" ht="22.5" x14ac:dyDescent="0.2">
      <c r="A22" s="120">
        <v>9</v>
      </c>
      <c r="B22" s="121" t="s">
        <v>293</v>
      </c>
      <c r="C22" s="122" t="s">
        <v>294</v>
      </c>
      <c r="D22" s="123" t="s">
        <v>36</v>
      </c>
      <c r="E22" s="124">
        <v>230</v>
      </c>
      <c r="F22" s="125"/>
      <c r="G22" s="126">
        <f>E22*F22</f>
        <v>0</v>
      </c>
      <c r="H22" s="127">
        <v>0.48574000000000001</v>
      </c>
      <c r="I22" s="128">
        <f>E22*H22</f>
        <v>111.72020000000001</v>
      </c>
      <c r="J22" s="127">
        <v>0</v>
      </c>
      <c r="K22" s="128">
        <f>E22*J22</f>
        <v>0</v>
      </c>
      <c r="O22" s="119"/>
      <c r="Z22" s="129"/>
      <c r="AA22" s="129">
        <v>1</v>
      </c>
      <c r="AB22" s="129">
        <v>1</v>
      </c>
      <c r="AC22" s="129">
        <v>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1</v>
      </c>
      <c r="CZ22" s="81">
        <v>1</v>
      </c>
    </row>
    <row r="23" spans="1:104" x14ac:dyDescent="0.2">
      <c r="A23" s="130"/>
      <c r="B23" s="131"/>
      <c r="C23" s="200" t="s">
        <v>295</v>
      </c>
      <c r="D23" s="201"/>
      <c r="E23" s="134">
        <v>230</v>
      </c>
      <c r="F23" s="135"/>
      <c r="G23" s="136"/>
      <c r="H23" s="137"/>
      <c r="I23" s="132"/>
      <c r="J23" s="138"/>
      <c r="K23" s="132"/>
      <c r="M23" s="139" t="s">
        <v>295</v>
      </c>
      <c r="O23" s="11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40" t="str">
        <f>C22</f>
        <v>Podklad z kam.drceného 32-63 s výplň.kamen. 20 cm sanace</v>
      </c>
      <c r="BE23" s="129"/>
      <c r="BF23" s="129"/>
      <c r="BG23" s="129"/>
      <c r="BH23" s="129"/>
      <c r="BI23" s="129"/>
      <c r="BJ23" s="129"/>
      <c r="BK23" s="129"/>
    </row>
    <row r="24" spans="1:104" x14ac:dyDescent="0.2">
      <c r="A24" s="120">
        <v>10</v>
      </c>
      <c r="B24" s="121" t="s">
        <v>93</v>
      </c>
      <c r="C24" s="122" t="s">
        <v>94</v>
      </c>
      <c r="D24" s="123" t="s">
        <v>36</v>
      </c>
      <c r="E24" s="124">
        <v>115</v>
      </c>
      <c r="F24" s="125"/>
      <c r="G24" s="126">
        <f>E24*F24</f>
        <v>0</v>
      </c>
      <c r="H24" s="127">
        <v>0.21099999999999999</v>
      </c>
      <c r="I24" s="128">
        <f>E24*H24</f>
        <v>24.265000000000001</v>
      </c>
      <c r="J24" s="127">
        <v>0</v>
      </c>
      <c r="K24" s="128">
        <f>E24*J24</f>
        <v>0</v>
      </c>
      <c r="O24" s="119"/>
      <c r="Z24" s="129"/>
      <c r="AA24" s="129">
        <v>1</v>
      </c>
      <c r="AB24" s="129">
        <v>1</v>
      </c>
      <c r="AC24" s="129">
        <v>1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1</v>
      </c>
      <c r="CZ24" s="81">
        <v>1</v>
      </c>
    </row>
    <row r="25" spans="1:104" x14ac:dyDescent="0.2">
      <c r="A25" s="120">
        <v>11</v>
      </c>
      <c r="B25" s="121" t="s">
        <v>296</v>
      </c>
      <c r="C25" s="122" t="s">
        <v>297</v>
      </c>
      <c r="D25" s="123" t="s">
        <v>36</v>
      </c>
      <c r="E25" s="124">
        <v>115</v>
      </c>
      <c r="F25" s="125"/>
      <c r="G25" s="126">
        <f>E25*F25</f>
        <v>0</v>
      </c>
      <c r="H25" s="127">
        <v>0.45526</v>
      </c>
      <c r="I25" s="128">
        <f>E25*H25</f>
        <v>52.354900000000001</v>
      </c>
      <c r="J25" s="127">
        <v>0</v>
      </c>
      <c r="K25" s="128">
        <f>E25*J25</f>
        <v>0</v>
      </c>
      <c r="O25" s="119"/>
      <c r="Z25" s="129"/>
      <c r="AA25" s="129">
        <v>1</v>
      </c>
      <c r="AB25" s="129">
        <v>1</v>
      </c>
      <c r="AC25" s="129">
        <v>1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1</v>
      </c>
      <c r="CB25" s="129">
        <v>1</v>
      </c>
      <c r="CZ25" s="81">
        <v>1</v>
      </c>
    </row>
    <row r="26" spans="1:104" x14ac:dyDescent="0.2">
      <c r="A26" s="120">
        <v>12</v>
      </c>
      <c r="B26" s="121" t="s">
        <v>96</v>
      </c>
      <c r="C26" s="122" t="s">
        <v>97</v>
      </c>
      <c r="D26" s="123" t="s">
        <v>52</v>
      </c>
      <c r="E26" s="124">
        <v>12</v>
      </c>
      <c r="F26" s="125"/>
      <c r="G26" s="126">
        <f>E26*F26</f>
        <v>0</v>
      </c>
      <c r="H26" s="127">
        <v>0</v>
      </c>
      <c r="I26" s="128">
        <f>E26*H26</f>
        <v>0</v>
      </c>
      <c r="J26" s="127">
        <v>0</v>
      </c>
      <c r="K26" s="128">
        <f>E26*J26</f>
        <v>0</v>
      </c>
      <c r="O26" s="119"/>
      <c r="Z26" s="129"/>
      <c r="AA26" s="129">
        <v>1</v>
      </c>
      <c r="AB26" s="129">
        <v>1</v>
      </c>
      <c r="AC26" s="129">
        <v>1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CA26" s="129">
        <v>1</v>
      </c>
      <c r="CB26" s="129">
        <v>1</v>
      </c>
      <c r="CZ26" s="81">
        <v>1</v>
      </c>
    </row>
    <row r="27" spans="1:104" x14ac:dyDescent="0.2">
      <c r="A27" s="120">
        <v>13</v>
      </c>
      <c r="B27" s="121" t="s">
        <v>98</v>
      </c>
      <c r="C27" s="122" t="s">
        <v>99</v>
      </c>
      <c r="D27" s="123" t="s">
        <v>36</v>
      </c>
      <c r="E27" s="124">
        <v>230</v>
      </c>
      <c r="F27" s="125"/>
      <c r="G27" s="126">
        <f>E27*F27</f>
        <v>0</v>
      </c>
      <c r="H27" s="127">
        <v>1E-3</v>
      </c>
      <c r="I27" s="128">
        <f>E27*H27</f>
        <v>0.23</v>
      </c>
      <c r="J27" s="127">
        <v>0</v>
      </c>
      <c r="K27" s="128">
        <f>E27*J27</f>
        <v>0</v>
      </c>
      <c r="O27" s="119"/>
      <c r="Z27" s="129"/>
      <c r="AA27" s="129">
        <v>1</v>
      </c>
      <c r="AB27" s="129">
        <v>1</v>
      </c>
      <c r="AC27" s="129">
        <v>1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1</v>
      </c>
      <c r="CB27" s="129">
        <v>1</v>
      </c>
      <c r="CZ27" s="81">
        <v>1</v>
      </c>
    </row>
    <row r="28" spans="1:104" x14ac:dyDescent="0.2">
      <c r="A28" s="130"/>
      <c r="B28" s="131"/>
      <c r="C28" s="200" t="s">
        <v>295</v>
      </c>
      <c r="D28" s="201"/>
      <c r="E28" s="134">
        <v>230</v>
      </c>
      <c r="F28" s="135"/>
      <c r="G28" s="136"/>
      <c r="H28" s="137"/>
      <c r="I28" s="132"/>
      <c r="J28" s="138"/>
      <c r="K28" s="132"/>
      <c r="M28" s="139" t="s">
        <v>295</v>
      </c>
      <c r="O28" s="11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40" t="str">
        <f>C27</f>
        <v>Postřik živičný spojovací z asfaltu 0,5-0,7 kg/m2</v>
      </c>
      <c r="BE28" s="129"/>
      <c r="BF28" s="129"/>
      <c r="BG28" s="129"/>
      <c r="BH28" s="129"/>
      <c r="BI28" s="129"/>
      <c r="BJ28" s="129"/>
      <c r="BK28" s="129"/>
    </row>
    <row r="29" spans="1:104" x14ac:dyDescent="0.2">
      <c r="A29" s="120">
        <v>14</v>
      </c>
      <c r="B29" s="121" t="s">
        <v>101</v>
      </c>
      <c r="C29" s="122" t="s">
        <v>102</v>
      </c>
      <c r="D29" s="123" t="s">
        <v>36</v>
      </c>
      <c r="E29" s="124">
        <v>115</v>
      </c>
      <c r="F29" s="125"/>
      <c r="G29" s="126">
        <f>E29*F29</f>
        <v>0</v>
      </c>
      <c r="H29" s="127">
        <v>0.12715000000000001</v>
      </c>
      <c r="I29" s="128">
        <f>E29*H29</f>
        <v>14.622250000000001</v>
      </c>
      <c r="J29" s="127">
        <v>0</v>
      </c>
      <c r="K29" s="128">
        <f>E29*J29</f>
        <v>0</v>
      </c>
      <c r="O29" s="119"/>
      <c r="Z29" s="129"/>
      <c r="AA29" s="129">
        <v>1</v>
      </c>
      <c r="AB29" s="129">
        <v>1</v>
      </c>
      <c r="AC29" s="129">
        <v>1</v>
      </c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CA29" s="129">
        <v>1</v>
      </c>
      <c r="CB29" s="129">
        <v>1</v>
      </c>
      <c r="CZ29" s="81">
        <v>1</v>
      </c>
    </row>
    <row r="30" spans="1:104" x14ac:dyDescent="0.2">
      <c r="A30" s="120">
        <v>15</v>
      </c>
      <c r="B30" s="121" t="s">
        <v>113</v>
      </c>
      <c r="C30" s="122" t="s">
        <v>114</v>
      </c>
      <c r="D30" s="123" t="s">
        <v>105</v>
      </c>
      <c r="E30" s="124">
        <v>41</v>
      </c>
      <c r="F30" s="125"/>
      <c r="G30" s="126">
        <f>E30*F30</f>
        <v>0</v>
      </c>
      <c r="H30" s="127">
        <v>0.13600000000000001</v>
      </c>
      <c r="I30" s="128">
        <f>E30*H30</f>
        <v>5.5760000000000005</v>
      </c>
      <c r="J30" s="127">
        <v>0</v>
      </c>
      <c r="K30" s="128">
        <f>E30*J30</f>
        <v>0</v>
      </c>
      <c r="O30" s="119"/>
      <c r="Z30" s="129"/>
      <c r="AA30" s="129">
        <v>1</v>
      </c>
      <c r="AB30" s="129">
        <v>1</v>
      </c>
      <c r="AC30" s="129">
        <v>1</v>
      </c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CA30" s="129">
        <v>1</v>
      </c>
      <c r="CB30" s="129">
        <v>1</v>
      </c>
      <c r="CZ30" s="81">
        <v>1</v>
      </c>
    </row>
    <row r="31" spans="1:104" x14ac:dyDescent="0.2">
      <c r="A31" s="120">
        <v>16</v>
      </c>
      <c r="B31" s="121" t="s">
        <v>116</v>
      </c>
      <c r="C31" s="122" t="s">
        <v>117</v>
      </c>
      <c r="D31" s="123" t="s">
        <v>105</v>
      </c>
      <c r="E31" s="124">
        <v>41</v>
      </c>
      <c r="F31" s="125"/>
      <c r="G31" s="126">
        <f>E31*F31</f>
        <v>0</v>
      </c>
      <c r="H31" s="127">
        <v>5.9049999999999998E-2</v>
      </c>
      <c r="I31" s="128">
        <f>E31*H31</f>
        <v>2.4210500000000001</v>
      </c>
      <c r="J31" s="127">
        <v>0</v>
      </c>
      <c r="K31" s="128">
        <f>E31*J31</f>
        <v>0</v>
      </c>
      <c r="O31" s="119"/>
      <c r="Z31" s="129"/>
      <c r="AA31" s="129">
        <v>1</v>
      </c>
      <c r="AB31" s="129">
        <v>1</v>
      </c>
      <c r="AC31" s="129">
        <v>1</v>
      </c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CA31" s="129">
        <v>1</v>
      </c>
      <c r="CB31" s="129">
        <v>1</v>
      </c>
      <c r="CZ31" s="81">
        <v>1</v>
      </c>
    </row>
    <row r="32" spans="1:104" x14ac:dyDescent="0.2">
      <c r="A32" s="120">
        <v>17</v>
      </c>
      <c r="B32" s="121" t="s">
        <v>298</v>
      </c>
      <c r="C32" s="122" t="s">
        <v>299</v>
      </c>
      <c r="D32" s="123" t="s">
        <v>36</v>
      </c>
      <c r="E32" s="124">
        <v>11.55</v>
      </c>
      <c r="F32" s="125"/>
      <c r="G32" s="126">
        <f>E32*F32</f>
        <v>0</v>
      </c>
      <c r="H32" s="127">
        <v>0</v>
      </c>
      <c r="I32" s="128">
        <f>E32*H32</f>
        <v>0</v>
      </c>
      <c r="J32" s="127"/>
      <c r="K32" s="128">
        <f>E32*J32</f>
        <v>0</v>
      </c>
      <c r="O32" s="119"/>
      <c r="Z32" s="129"/>
      <c r="AA32" s="129">
        <v>12</v>
      </c>
      <c r="AB32" s="129">
        <v>0</v>
      </c>
      <c r="AC32" s="129">
        <v>4</v>
      </c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CA32" s="129">
        <v>12</v>
      </c>
      <c r="CB32" s="129">
        <v>0</v>
      </c>
      <c r="CZ32" s="81">
        <v>1</v>
      </c>
    </row>
    <row r="33" spans="1:104" x14ac:dyDescent="0.2">
      <c r="A33" s="130"/>
      <c r="B33" s="131"/>
      <c r="C33" s="200" t="s">
        <v>300</v>
      </c>
      <c r="D33" s="201"/>
      <c r="E33" s="134">
        <v>11.55</v>
      </c>
      <c r="F33" s="135"/>
      <c r="G33" s="136"/>
      <c r="H33" s="137"/>
      <c r="I33" s="132"/>
      <c r="J33" s="138"/>
      <c r="K33" s="132"/>
      <c r="M33" s="139" t="s">
        <v>300</v>
      </c>
      <c r="O33" s="11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40" t="str">
        <f>C32</f>
        <v>Textílie jutařská  S300 g/m2, vč. pokládky</v>
      </c>
      <c r="BE33" s="129"/>
      <c r="BF33" s="129"/>
      <c r="BG33" s="129"/>
      <c r="BH33" s="129"/>
      <c r="BI33" s="129"/>
      <c r="BJ33" s="129"/>
      <c r="BK33" s="129"/>
    </row>
    <row r="34" spans="1:104" x14ac:dyDescent="0.2">
      <c r="A34" s="120">
        <v>18</v>
      </c>
      <c r="B34" s="121" t="s">
        <v>131</v>
      </c>
      <c r="C34" s="122" t="s">
        <v>132</v>
      </c>
      <c r="D34" s="123" t="s">
        <v>124</v>
      </c>
      <c r="E34" s="124">
        <v>82.82</v>
      </c>
      <c r="F34" s="125"/>
      <c r="G34" s="126">
        <f>E34*F34</f>
        <v>0</v>
      </c>
      <c r="H34" s="127">
        <v>2.9000000000000001E-2</v>
      </c>
      <c r="I34" s="128">
        <f>E34*H34</f>
        <v>2.40178</v>
      </c>
      <c r="J34" s="127"/>
      <c r="K34" s="128">
        <f>E34*J34</f>
        <v>0</v>
      </c>
      <c r="O34" s="119"/>
      <c r="Z34" s="129"/>
      <c r="AA34" s="129">
        <v>3</v>
      </c>
      <c r="AB34" s="129">
        <v>1</v>
      </c>
      <c r="AC34" s="129" t="s">
        <v>131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3</v>
      </c>
      <c r="CB34" s="129">
        <v>1</v>
      </c>
      <c r="CZ34" s="81">
        <v>1</v>
      </c>
    </row>
    <row r="35" spans="1:104" x14ac:dyDescent="0.2">
      <c r="A35" s="130"/>
      <c r="B35" s="131"/>
      <c r="C35" s="200" t="s">
        <v>301</v>
      </c>
      <c r="D35" s="201"/>
      <c r="E35" s="134">
        <v>82.82</v>
      </c>
      <c r="F35" s="135"/>
      <c r="G35" s="136"/>
      <c r="H35" s="137"/>
      <c r="I35" s="132"/>
      <c r="J35" s="138"/>
      <c r="K35" s="132"/>
      <c r="M35" s="139" t="s">
        <v>301</v>
      </c>
      <c r="O35" s="11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40" t="str">
        <f>C34</f>
        <v>Přídlažba silniční vysoká  ABK 50/25/10</v>
      </c>
      <c r="BE35" s="129"/>
      <c r="BF35" s="129"/>
      <c r="BG35" s="129"/>
      <c r="BH35" s="129"/>
      <c r="BI35" s="129"/>
      <c r="BJ35" s="129"/>
      <c r="BK35" s="129"/>
    </row>
    <row r="36" spans="1:104" x14ac:dyDescent="0.2">
      <c r="A36" s="120">
        <v>19</v>
      </c>
      <c r="B36" s="121" t="s">
        <v>134</v>
      </c>
      <c r="C36" s="122" t="s">
        <v>135</v>
      </c>
      <c r="D36" s="123" t="s">
        <v>124</v>
      </c>
      <c r="E36" s="124">
        <v>41.41</v>
      </c>
      <c r="F36" s="125"/>
      <c r="G36" s="126">
        <f>E36*F36</f>
        <v>0</v>
      </c>
      <c r="H36" s="127">
        <v>8.1000000000000003E-2</v>
      </c>
      <c r="I36" s="128">
        <f>E36*H36</f>
        <v>3.3542099999999997</v>
      </c>
      <c r="J36" s="127"/>
      <c r="K36" s="128">
        <f>E36*J36</f>
        <v>0</v>
      </c>
      <c r="O36" s="119"/>
      <c r="Z36" s="129"/>
      <c r="AA36" s="129">
        <v>3</v>
      </c>
      <c r="AB36" s="129">
        <v>1</v>
      </c>
      <c r="AC36" s="129">
        <v>59217450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CA36" s="129">
        <v>3</v>
      </c>
      <c r="CB36" s="129">
        <v>1</v>
      </c>
      <c r="CZ36" s="81">
        <v>1</v>
      </c>
    </row>
    <row r="37" spans="1:104" ht="12.75" customHeight="1" x14ac:dyDescent="0.2">
      <c r="A37" s="130"/>
      <c r="B37" s="131"/>
      <c r="C37" s="200" t="s">
        <v>302</v>
      </c>
      <c r="D37" s="201"/>
      <c r="E37" s="134">
        <v>41.41</v>
      </c>
      <c r="F37" s="135"/>
      <c r="G37" s="136"/>
      <c r="H37" s="137"/>
      <c r="I37" s="132"/>
      <c r="J37" s="138"/>
      <c r="K37" s="132"/>
      <c r="M37" s="139" t="s">
        <v>302</v>
      </c>
      <c r="O37" s="11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40" t="e">
        <f>#REF!</f>
        <v>#REF!</v>
      </c>
      <c r="BE37" s="129"/>
      <c r="BF37" s="129"/>
      <c r="BG37" s="129"/>
      <c r="BH37" s="129"/>
      <c r="BI37" s="129"/>
      <c r="BJ37" s="129"/>
      <c r="BK37" s="129"/>
    </row>
    <row r="38" spans="1:104" x14ac:dyDescent="0.2">
      <c r="A38" s="120">
        <v>20</v>
      </c>
      <c r="B38" s="121" t="s">
        <v>137</v>
      </c>
      <c r="C38" s="122" t="s">
        <v>138</v>
      </c>
      <c r="D38" s="123" t="s">
        <v>139</v>
      </c>
      <c r="E38" s="124">
        <v>266.39539000000002</v>
      </c>
      <c r="F38" s="125"/>
      <c r="G38" s="126">
        <f>E38*F38</f>
        <v>0</v>
      </c>
      <c r="H38" s="127">
        <v>0</v>
      </c>
      <c r="I38" s="128">
        <f>E38*H38</f>
        <v>0</v>
      </c>
      <c r="J38" s="127"/>
      <c r="K38" s="128">
        <f>E38*J38</f>
        <v>0</v>
      </c>
      <c r="O38" s="119"/>
      <c r="Z38" s="129"/>
      <c r="AA38" s="129">
        <v>7</v>
      </c>
      <c r="AB38" s="129">
        <v>1</v>
      </c>
      <c r="AC38" s="129">
        <v>2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CA38" s="129">
        <v>7</v>
      </c>
      <c r="CB38" s="129">
        <v>1</v>
      </c>
      <c r="CZ38" s="81">
        <v>1</v>
      </c>
    </row>
    <row r="39" spans="1:104" x14ac:dyDescent="0.2">
      <c r="A39" s="141" t="s">
        <v>37</v>
      </c>
      <c r="B39" s="142" t="s">
        <v>91</v>
      </c>
      <c r="C39" s="143" t="s">
        <v>92</v>
      </c>
      <c r="D39" s="144"/>
      <c r="E39" s="145"/>
      <c r="F39" s="145"/>
      <c r="G39" s="146">
        <f>SUM(G20:G38)</f>
        <v>0</v>
      </c>
      <c r="H39" s="147"/>
      <c r="I39" s="148">
        <f>SUM(I20:I38)</f>
        <v>266.39538999999996</v>
      </c>
      <c r="J39" s="149"/>
      <c r="K39" s="148">
        <f>SUM(K20:K38)</f>
        <v>0</v>
      </c>
      <c r="O39" s="119"/>
      <c r="X39" s="150">
        <f>K39</f>
        <v>0</v>
      </c>
      <c r="Y39" s="150">
        <f>I39</f>
        <v>266.39538999999996</v>
      </c>
      <c r="Z39" s="151">
        <f>G39</f>
        <v>0</v>
      </c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52"/>
      <c r="BB39" s="152"/>
      <c r="BC39" s="152"/>
      <c r="BD39" s="152"/>
      <c r="BE39" s="152"/>
      <c r="BF39" s="152"/>
      <c r="BG39" s="129"/>
      <c r="BH39" s="129"/>
      <c r="BI39" s="129"/>
      <c r="BJ39" s="129"/>
      <c r="BK39" s="129"/>
    </row>
    <row r="40" spans="1:104" ht="14.25" customHeight="1" x14ac:dyDescent="0.2">
      <c r="A40" s="109" t="s">
        <v>33</v>
      </c>
      <c r="B40" s="110" t="s">
        <v>216</v>
      </c>
      <c r="C40" s="111" t="s">
        <v>217</v>
      </c>
      <c r="D40" s="112"/>
      <c r="E40" s="113"/>
      <c r="F40" s="113"/>
      <c r="G40" s="114"/>
      <c r="H40" s="115"/>
      <c r="I40" s="116"/>
      <c r="J40" s="117"/>
      <c r="K40" s="118"/>
      <c r="O40" s="119"/>
    </row>
    <row r="41" spans="1:104" x14ac:dyDescent="0.2">
      <c r="A41" s="120">
        <v>21</v>
      </c>
      <c r="B41" s="121" t="s">
        <v>226</v>
      </c>
      <c r="C41" s="122" t="s">
        <v>227</v>
      </c>
      <c r="D41" s="123" t="s">
        <v>36</v>
      </c>
      <c r="E41" s="124">
        <v>14.7</v>
      </c>
      <c r="F41" s="125"/>
      <c r="G41" s="126">
        <f>E41*F41</f>
        <v>0</v>
      </c>
      <c r="H41" s="127">
        <v>0</v>
      </c>
      <c r="I41" s="128">
        <f>E41*H41</f>
        <v>0</v>
      </c>
      <c r="J41" s="127">
        <v>-0.22500000000000001</v>
      </c>
      <c r="K41" s="128">
        <f>E41*J41</f>
        <v>-3.3075000000000001</v>
      </c>
      <c r="O41" s="119"/>
      <c r="Z41" s="129"/>
      <c r="AA41" s="129">
        <v>1</v>
      </c>
      <c r="AB41" s="129">
        <v>1</v>
      </c>
      <c r="AC41" s="129">
        <v>1</v>
      </c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CA41" s="129">
        <v>1</v>
      </c>
      <c r="CB41" s="129">
        <v>1</v>
      </c>
      <c r="CZ41" s="81">
        <v>1</v>
      </c>
    </row>
    <row r="42" spans="1:104" x14ac:dyDescent="0.2">
      <c r="A42" s="120">
        <v>22</v>
      </c>
      <c r="B42" s="121" t="s">
        <v>229</v>
      </c>
      <c r="C42" s="122" t="s">
        <v>230</v>
      </c>
      <c r="D42" s="123" t="s">
        <v>36</v>
      </c>
      <c r="E42" s="124">
        <v>14.7</v>
      </c>
      <c r="F42" s="125"/>
      <c r="G42" s="126">
        <f>E42*F42</f>
        <v>0</v>
      </c>
      <c r="H42" s="127">
        <v>0</v>
      </c>
      <c r="I42" s="128">
        <f>E42*H42</f>
        <v>0</v>
      </c>
      <c r="J42" s="127">
        <v>-0.16</v>
      </c>
      <c r="K42" s="128">
        <f>E42*J42</f>
        <v>-2.3519999999999999</v>
      </c>
      <c r="O42" s="119"/>
      <c r="Z42" s="129"/>
      <c r="AA42" s="129">
        <v>1</v>
      </c>
      <c r="AB42" s="129">
        <v>0</v>
      </c>
      <c r="AC42" s="129">
        <v>0</v>
      </c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CA42" s="129">
        <v>1</v>
      </c>
      <c r="CB42" s="129">
        <v>0</v>
      </c>
      <c r="CZ42" s="81">
        <v>1</v>
      </c>
    </row>
    <row r="43" spans="1:104" x14ac:dyDescent="0.2">
      <c r="A43" s="120">
        <v>23</v>
      </c>
      <c r="B43" s="121" t="s">
        <v>231</v>
      </c>
      <c r="C43" s="122" t="s">
        <v>232</v>
      </c>
      <c r="D43" s="123" t="s">
        <v>36</v>
      </c>
      <c r="E43" s="124">
        <v>146.69999999999999</v>
      </c>
      <c r="F43" s="125"/>
      <c r="G43" s="126">
        <f>E43*F43</f>
        <v>0</v>
      </c>
      <c r="H43" s="127">
        <v>0</v>
      </c>
      <c r="I43" s="128">
        <f>E43*H43</f>
        <v>0</v>
      </c>
      <c r="J43" s="127">
        <v>-0.23499999999999999</v>
      </c>
      <c r="K43" s="128">
        <f>E43*J43</f>
        <v>-34.474499999999992</v>
      </c>
      <c r="O43" s="119"/>
      <c r="Z43" s="129"/>
      <c r="AA43" s="129">
        <v>1</v>
      </c>
      <c r="AB43" s="129">
        <v>1</v>
      </c>
      <c r="AC43" s="129">
        <v>1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CA43" s="129">
        <v>1</v>
      </c>
      <c r="CB43" s="129">
        <v>1</v>
      </c>
      <c r="CZ43" s="81">
        <v>1</v>
      </c>
    </row>
    <row r="44" spans="1:104" x14ac:dyDescent="0.2">
      <c r="A44" s="130"/>
      <c r="B44" s="131"/>
      <c r="C44" s="200" t="s">
        <v>303</v>
      </c>
      <c r="D44" s="201"/>
      <c r="E44" s="134">
        <v>146.69999999999999</v>
      </c>
      <c r="F44" s="135"/>
      <c r="G44" s="136"/>
      <c r="H44" s="137"/>
      <c r="I44" s="132"/>
      <c r="J44" s="138"/>
      <c r="K44" s="132"/>
      <c r="M44" s="139" t="s">
        <v>303</v>
      </c>
      <c r="O44" s="11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40" t="str">
        <f>C43</f>
        <v>Odstranění podkladu pl. 200 m2,kam.drcené tl.20 cm</v>
      </c>
      <c r="BE44" s="129"/>
      <c r="BF44" s="129"/>
      <c r="BG44" s="129"/>
      <c r="BH44" s="129"/>
      <c r="BI44" s="129"/>
      <c r="BJ44" s="129"/>
      <c r="BK44" s="129"/>
    </row>
    <row r="45" spans="1:104" x14ac:dyDescent="0.2">
      <c r="A45" s="120">
        <v>24</v>
      </c>
      <c r="B45" s="121" t="s">
        <v>233</v>
      </c>
      <c r="C45" s="122" t="s">
        <v>234</v>
      </c>
      <c r="D45" s="123" t="s">
        <v>36</v>
      </c>
      <c r="E45" s="124">
        <v>146.69999999999999</v>
      </c>
      <c r="F45" s="125"/>
      <c r="G45" s="126">
        <f>E45*F45</f>
        <v>0</v>
      </c>
      <c r="H45" s="127">
        <v>0</v>
      </c>
      <c r="I45" s="128">
        <f>E45*H45</f>
        <v>0</v>
      </c>
      <c r="J45" s="127">
        <v>-0.22500000000000001</v>
      </c>
      <c r="K45" s="128">
        <f>E45*J45</f>
        <v>-33.0075</v>
      </c>
      <c r="O45" s="119"/>
      <c r="Z45" s="129"/>
      <c r="AA45" s="129">
        <v>1</v>
      </c>
      <c r="AB45" s="129">
        <v>1</v>
      </c>
      <c r="AC45" s="129">
        <v>1</v>
      </c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CA45" s="129">
        <v>1</v>
      </c>
      <c r="CB45" s="129">
        <v>1</v>
      </c>
      <c r="CZ45" s="81">
        <v>1</v>
      </c>
    </row>
    <row r="46" spans="1:104" ht="12.75" customHeight="1" x14ac:dyDescent="0.2">
      <c r="A46" s="130"/>
      <c r="B46" s="131"/>
      <c r="C46" s="200" t="s">
        <v>303</v>
      </c>
      <c r="D46" s="201"/>
      <c r="E46" s="134">
        <v>146.69999999999999</v>
      </c>
      <c r="F46" s="135"/>
      <c r="G46" s="136"/>
      <c r="H46" s="137"/>
      <c r="I46" s="132"/>
      <c r="J46" s="138"/>
      <c r="K46" s="132"/>
      <c r="M46" s="139" t="s">
        <v>303</v>
      </c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40" t="e">
        <f>#REF!</f>
        <v>#REF!</v>
      </c>
      <c r="BE46" s="129"/>
      <c r="BF46" s="129"/>
      <c r="BG46" s="129"/>
      <c r="BH46" s="129"/>
      <c r="BI46" s="129"/>
      <c r="BJ46" s="129"/>
      <c r="BK46" s="129"/>
    </row>
    <row r="47" spans="1:104" x14ac:dyDescent="0.2">
      <c r="A47" s="120">
        <v>25</v>
      </c>
      <c r="B47" s="121" t="s">
        <v>236</v>
      </c>
      <c r="C47" s="122" t="s">
        <v>237</v>
      </c>
      <c r="D47" s="123" t="s">
        <v>36</v>
      </c>
      <c r="E47" s="124">
        <v>132</v>
      </c>
      <c r="F47" s="125"/>
      <c r="G47" s="126">
        <f>E47*F47</f>
        <v>0</v>
      </c>
      <c r="H47" s="127">
        <v>0</v>
      </c>
      <c r="I47" s="128">
        <f>E47*H47</f>
        <v>0</v>
      </c>
      <c r="J47" s="127">
        <v>-0.11</v>
      </c>
      <c r="K47" s="128">
        <f>E47*J47</f>
        <v>-14.52</v>
      </c>
      <c r="O47" s="119"/>
      <c r="Z47" s="129"/>
      <c r="AA47" s="129">
        <v>1</v>
      </c>
      <c r="AB47" s="129">
        <v>1</v>
      </c>
      <c r="AC47" s="129">
        <v>1</v>
      </c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CA47" s="129">
        <v>1</v>
      </c>
      <c r="CB47" s="129">
        <v>1</v>
      </c>
      <c r="CZ47" s="81">
        <v>1</v>
      </c>
    </row>
    <row r="48" spans="1:104" x14ac:dyDescent="0.2">
      <c r="A48" s="120">
        <v>26</v>
      </c>
      <c r="B48" s="121" t="s">
        <v>242</v>
      </c>
      <c r="C48" s="122" t="s">
        <v>243</v>
      </c>
      <c r="D48" s="123" t="s">
        <v>105</v>
      </c>
      <c r="E48" s="124">
        <v>47</v>
      </c>
      <c r="F48" s="125"/>
      <c r="G48" s="126">
        <f>E48*F48</f>
        <v>0</v>
      </c>
      <c r="H48" s="127">
        <v>0</v>
      </c>
      <c r="I48" s="128">
        <f>E48*H48</f>
        <v>0</v>
      </c>
      <c r="J48" s="127">
        <v>-0.14499999999999999</v>
      </c>
      <c r="K48" s="128">
        <f>E48*J48</f>
        <v>-6.8149999999999995</v>
      </c>
      <c r="O48" s="119"/>
      <c r="Z48" s="129"/>
      <c r="AA48" s="129">
        <v>1</v>
      </c>
      <c r="AB48" s="129">
        <v>1</v>
      </c>
      <c r="AC48" s="129">
        <v>1</v>
      </c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CA48" s="129">
        <v>1</v>
      </c>
      <c r="CB48" s="129">
        <v>1</v>
      </c>
      <c r="CZ48" s="81">
        <v>1</v>
      </c>
    </row>
    <row r="49" spans="1:104" x14ac:dyDescent="0.2">
      <c r="A49" s="120">
        <v>27</v>
      </c>
      <c r="B49" s="121" t="s">
        <v>266</v>
      </c>
      <c r="C49" s="122" t="s">
        <v>267</v>
      </c>
      <c r="D49" s="123" t="s">
        <v>36</v>
      </c>
      <c r="E49" s="124">
        <v>14.7</v>
      </c>
      <c r="F49" s="125"/>
      <c r="G49" s="126">
        <f>E49*F49</f>
        <v>0</v>
      </c>
      <c r="H49" s="127">
        <v>0</v>
      </c>
      <c r="I49" s="128">
        <f>E49*H49</f>
        <v>0</v>
      </c>
      <c r="J49" s="127">
        <v>0</v>
      </c>
      <c r="K49" s="128">
        <f>E49*J49</f>
        <v>0</v>
      </c>
      <c r="O49" s="119"/>
      <c r="Z49" s="129"/>
      <c r="AA49" s="129">
        <v>1</v>
      </c>
      <c r="AB49" s="129">
        <v>0</v>
      </c>
      <c r="AC49" s="129">
        <v>0</v>
      </c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CA49" s="129">
        <v>1</v>
      </c>
      <c r="CB49" s="129">
        <v>0</v>
      </c>
      <c r="CZ49" s="81">
        <v>1</v>
      </c>
    </row>
    <row r="50" spans="1:104" x14ac:dyDescent="0.2">
      <c r="A50" s="120">
        <v>28</v>
      </c>
      <c r="B50" s="121" t="s">
        <v>271</v>
      </c>
      <c r="C50" s="122" t="s">
        <v>272</v>
      </c>
      <c r="D50" s="123" t="s">
        <v>139</v>
      </c>
      <c r="E50" s="124">
        <v>94.476500000000001</v>
      </c>
      <c r="F50" s="125"/>
      <c r="G50" s="126">
        <f>E50*F50</f>
        <v>0</v>
      </c>
      <c r="H50" s="127">
        <v>0</v>
      </c>
      <c r="I50" s="128">
        <f>E50*H50</f>
        <v>0</v>
      </c>
      <c r="J50" s="127">
        <v>0</v>
      </c>
      <c r="K50" s="128">
        <f>E50*J50</f>
        <v>0</v>
      </c>
      <c r="O50" s="119"/>
      <c r="Z50" s="129"/>
      <c r="AA50" s="129">
        <v>1</v>
      </c>
      <c r="AB50" s="129">
        <v>3</v>
      </c>
      <c r="AC50" s="129">
        <v>3</v>
      </c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CA50" s="129">
        <v>1</v>
      </c>
      <c r="CB50" s="129">
        <v>3</v>
      </c>
      <c r="CZ50" s="81">
        <v>1</v>
      </c>
    </row>
    <row r="51" spans="1:104" x14ac:dyDescent="0.2">
      <c r="A51" s="120">
        <v>29</v>
      </c>
      <c r="B51" s="121" t="s">
        <v>273</v>
      </c>
      <c r="C51" s="122" t="s">
        <v>274</v>
      </c>
      <c r="D51" s="123" t="s">
        <v>139</v>
      </c>
      <c r="E51" s="124">
        <v>850.2885</v>
      </c>
      <c r="F51" s="125"/>
      <c r="G51" s="126">
        <f>E51*F51</f>
        <v>0</v>
      </c>
      <c r="H51" s="127">
        <v>0</v>
      </c>
      <c r="I51" s="128">
        <f>E51*H51</f>
        <v>0</v>
      </c>
      <c r="J51" s="127">
        <v>0</v>
      </c>
      <c r="K51" s="128">
        <f>E51*J51</f>
        <v>0</v>
      </c>
      <c r="O51" s="119"/>
      <c r="Z51" s="129"/>
      <c r="AA51" s="129">
        <v>1</v>
      </c>
      <c r="AB51" s="129">
        <v>3</v>
      </c>
      <c r="AC51" s="129">
        <v>3</v>
      </c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CA51" s="129">
        <v>1</v>
      </c>
      <c r="CB51" s="129">
        <v>3</v>
      </c>
      <c r="CZ51" s="81">
        <v>1</v>
      </c>
    </row>
    <row r="52" spans="1:104" x14ac:dyDescent="0.2">
      <c r="A52" s="130"/>
      <c r="B52" s="131"/>
      <c r="C52" s="200" t="s">
        <v>304</v>
      </c>
      <c r="D52" s="201"/>
      <c r="E52" s="134">
        <v>850.2885</v>
      </c>
      <c r="F52" s="135"/>
      <c r="G52" s="136"/>
      <c r="H52" s="137"/>
      <c r="I52" s="132"/>
      <c r="J52" s="138"/>
      <c r="K52" s="132"/>
      <c r="M52" s="139" t="s">
        <v>304</v>
      </c>
      <c r="O52" s="11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40" t="str">
        <f>C51</f>
        <v>Příplatek za dopravu suti po suchu za další 1 km</v>
      </c>
      <c r="BE52" s="129"/>
      <c r="BF52" s="129"/>
      <c r="BG52" s="129"/>
      <c r="BH52" s="129"/>
      <c r="BI52" s="129"/>
      <c r="BJ52" s="129"/>
      <c r="BK52" s="129"/>
    </row>
    <row r="53" spans="1:104" x14ac:dyDescent="0.2">
      <c r="A53" s="120">
        <v>30</v>
      </c>
      <c r="B53" s="121" t="s">
        <v>276</v>
      </c>
      <c r="C53" s="122" t="s">
        <v>277</v>
      </c>
      <c r="D53" s="123" t="s">
        <v>105</v>
      </c>
      <c r="E53" s="124">
        <v>47</v>
      </c>
      <c r="F53" s="125"/>
      <c r="G53" s="126">
        <f>E53*F53</f>
        <v>0</v>
      </c>
      <c r="H53" s="127">
        <v>0</v>
      </c>
      <c r="I53" s="128">
        <f>E53*H53</f>
        <v>0</v>
      </c>
      <c r="J53" s="127"/>
      <c r="K53" s="128">
        <f>E53*J53</f>
        <v>0</v>
      </c>
      <c r="O53" s="119"/>
      <c r="Z53" s="129"/>
      <c r="AA53" s="129">
        <v>3</v>
      </c>
      <c r="AB53" s="129">
        <v>1</v>
      </c>
      <c r="AC53" s="129" t="s">
        <v>276</v>
      </c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CA53" s="129">
        <v>3</v>
      </c>
      <c r="CB53" s="129">
        <v>1</v>
      </c>
      <c r="CZ53" s="81">
        <v>1</v>
      </c>
    </row>
    <row r="54" spans="1:104" x14ac:dyDescent="0.2">
      <c r="A54" s="120">
        <v>31</v>
      </c>
      <c r="B54" s="121" t="s">
        <v>278</v>
      </c>
      <c r="C54" s="122" t="s">
        <v>279</v>
      </c>
      <c r="D54" s="123" t="s">
        <v>139</v>
      </c>
      <c r="E54" s="124">
        <v>94.476500000000001</v>
      </c>
      <c r="F54" s="125"/>
      <c r="G54" s="126">
        <f>E54*F54</f>
        <v>0</v>
      </c>
      <c r="H54" s="127">
        <v>0</v>
      </c>
      <c r="I54" s="128">
        <f>E54*H54</f>
        <v>0</v>
      </c>
      <c r="J54" s="127"/>
      <c r="K54" s="128">
        <f>E54*J54</f>
        <v>0</v>
      </c>
      <c r="O54" s="119"/>
      <c r="Z54" s="129"/>
      <c r="AA54" s="129">
        <v>3</v>
      </c>
      <c r="AB54" s="129">
        <v>1</v>
      </c>
      <c r="AC54" s="129" t="s">
        <v>278</v>
      </c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CA54" s="129">
        <v>3</v>
      </c>
      <c r="CB54" s="129">
        <v>1</v>
      </c>
      <c r="CZ54" s="81">
        <v>1</v>
      </c>
    </row>
    <row r="55" spans="1:104" x14ac:dyDescent="0.2">
      <c r="A55" s="120">
        <v>32</v>
      </c>
      <c r="B55" s="121" t="s">
        <v>280</v>
      </c>
      <c r="C55" s="122" t="s">
        <v>305</v>
      </c>
      <c r="D55" s="123" t="s">
        <v>139</v>
      </c>
      <c r="E55" s="124">
        <v>14.52</v>
      </c>
      <c r="F55" s="125"/>
      <c r="G55" s="126">
        <f>E55*F55</f>
        <v>0</v>
      </c>
      <c r="H55" s="127">
        <v>0</v>
      </c>
      <c r="I55" s="128">
        <f>E55*H55</f>
        <v>0</v>
      </c>
      <c r="J55" s="127"/>
      <c r="K55" s="128">
        <f>E55*J55</f>
        <v>0</v>
      </c>
      <c r="O55" s="119"/>
      <c r="Z55" s="129"/>
      <c r="AA55" s="129">
        <v>12</v>
      </c>
      <c r="AB55" s="129">
        <v>1</v>
      </c>
      <c r="AC55" s="129">
        <v>42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12</v>
      </c>
      <c r="CB55" s="129">
        <v>1</v>
      </c>
      <c r="CZ55" s="81">
        <v>1</v>
      </c>
    </row>
    <row r="56" spans="1:104" x14ac:dyDescent="0.2">
      <c r="A56" s="120">
        <v>33</v>
      </c>
      <c r="B56" s="121" t="s">
        <v>282</v>
      </c>
      <c r="C56" s="122" t="s">
        <v>283</v>
      </c>
      <c r="D56" s="123" t="s">
        <v>139</v>
      </c>
      <c r="E56" s="124">
        <v>79.956500000000005</v>
      </c>
      <c r="F56" s="125"/>
      <c r="G56" s="126">
        <f>E56*F56</f>
        <v>0</v>
      </c>
      <c r="H56" s="127">
        <v>0</v>
      </c>
      <c r="I56" s="128">
        <f>E56*H56</f>
        <v>0</v>
      </c>
      <c r="J56" s="127"/>
      <c r="K56" s="128">
        <f>E56*J56</f>
        <v>0</v>
      </c>
      <c r="O56" s="119"/>
      <c r="Z56" s="129"/>
      <c r="AA56" s="129">
        <v>12</v>
      </c>
      <c r="AB56" s="129">
        <v>1</v>
      </c>
      <c r="AC56" s="129">
        <v>43</v>
      </c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CA56" s="129">
        <v>12</v>
      </c>
      <c r="CB56" s="129">
        <v>1</v>
      </c>
      <c r="CZ56" s="81">
        <v>1</v>
      </c>
    </row>
    <row r="57" spans="1:104" x14ac:dyDescent="0.2">
      <c r="A57" s="141" t="s">
        <v>37</v>
      </c>
      <c r="B57" s="142" t="s">
        <v>216</v>
      </c>
      <c r="C57" s="143" t="s">
        <v>217</v>
      </c>
      <c r="D57" s="144"/>
      <c r="E57" s="145"/>
      <c r="F57" s="145"/>
      <c r="G57" s="146">
        <f>SUM(G40:G56)</f>
        <v>0</v>
      </c>
      <c r="H57" s="147"/>
      <c r="I57" s="148">
        <f>SUM(I40:I56)</f>
        <v>0</v>
      </c>
      <c r="J57" s="149"/>
      <c r="K57" s="148">
        <f>SUM(K40:K56)</f>
        <v>-94.476499999999987</v>
      </c>
      <c r="O57" s="119"/>
      <c r="X57" s="150">
        <f>K57</f>
        <v>-94.476499999999987</v>
      </c>
      <c r="Y57" s="150">
        <f>I57</f>
        <v>0</v>
      </c>
      <c r="Z57" s="151">
        <f>G57</f>
        <v>0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52"/>
      <c r="BB57" s="152"/>
      <c r="BC57" s="152"/>
      <c r="BD57" s="152"/>
      <c r="BE57" s="152"/>
      <c r="BF57" s="152"/>
      <c r="BG57" s="129"/>
      <c r="BH57" s="129"/>
      <c r="BI57" s="129"/>
      <c r="BJ57" s="129"/>
      <c r="BK57" s="129"/>
    </row>
    <row r="58" spans="1:104" x14ac:dyDescent="0.2">
      <c r="A58" s="153" t="s">
        <v>38</v>
      </c>
      <c r="B58" s="154" t="s">
        <v>39</v>
      </c>
      <c r="C58" s="155"/>
      <c r="D58" s="156"/>
      <c r="E58" s="157"/>
      <c r="F58" s="157"/>
      <c r="G58" s="158">
        <f>SUM(Z7:Z58)</f>
        <v>0</v>
      </c>
      <c r="H58" s="159"/>
      <c r="I58" s="160">
        <f>SUM(Y7:Y58)</f>
        <v>266.39538999999996</v>
      </c>
      <c r="J58" s="159"/>
      <c r="K58" s="160">
        <f>SUM(X7:X58)</f>
        <v>-94.476499999999987</v>
      </c>
      <c r="O58" s="119"/>
      <c r="BA58" s="161"/>
      <c r="BB58" s="161"/>
      <c r="BC58" s="161"/>
      <c r="BD58" s="161"/>
      <c r="BE58" s="161"/>
      <c r="BF58" s="161"/>
    </row>
    <row r="59" spans="1:104" x14ac:dyDescent="0.2">
      <c r="E59" s="81"/>
    </row>
    <row r="60" spans="1:104" x14ac:dyDescent="0.2">
      <c r="A60" s="162"/>
      <c r="E60" s="81"/>
    </row>
    <row r="61" spans="1:104" x14ac:dyDescent="0.2">
      <c r="A61" s="163"/>
      <c r="B61" s="164"/>
      <c r="C61" s="165" t="s">
        <v>40</v>
      </c>
      <c r="D61" s="164"/>
      <c r="E61" s="166"/>
      <c r="F61" s="164"/>
      <c r="G61" s="167" t="s">
        <v>41</v>
      </c>
    </row>
    <row r="62" spans="1:104" x14ac:dyDescent="0.2">
      <c r="A62" s="168"/>
      <c r="B62" s="169"/>
      <c r="C62" s="170" t="s">
        <v>42</v>
      </c>
      <c r="D62" s="171"/>
      <c r="E62" s="172"/>
      <c r="F62" s="172"/>
      <c r="G62" s="173">
        <v>0</v>
      </c>
    </row>
    <row r="63" spans="1:104" x14ac:dyDescent="0.2">
      <c r="A63" s="174"/>
      <c r="B63" s="175" t="s">
        <v>41</v>
      </c>
      <c r="C63" s="176"/>
      <c r="D63" s="177"/>
      <c r="E63" s="178"/>
      <c r="F63" s="178"/>
      <c r="G63" s="179">
        <v>0</v>
      </c>
    </row>
    <row r="64" spans="1:104" x14ac:dyDescent="0.2">
      <c r="E64" s="81"/>
    </row>
    <row r="65" spans="3:5" x14ac:dyDescent="0.2">
      <c r="E65" s="81"/>
    </row>
    <row r="66" spans="3:5" x14ac:dyDescent="0.2">
      <c r="E66" s="81"/>
    </row>
    <row r="67" spans="3:5" x14ac:dyDescent="0.2">
      <c r="C67" s="138"/>
      <c r="E67" s="81"/>
    </row>
    <row r="68" spans="3:5" x14ac:dyDescent="0.2">
      <c r="E68" s="81"/>
    </row>
    <row r="69" spans="3:5" x14ac:dyDescent="0.2">
      <c r="E69" s="81"/>
    </row>
    <row r="70" spans="3:5" x14ac:dyDescent="0.2">
      <c r="E70" s="81"/>
    </row>
    <row r="71" spans="3:5" x14ac:dyDescent="0.2">
      <c r="E71" s="81"/>
    </row>
    <row r="72" spans="3:5" x14ac:dyDescent="0.2">
      <c r="E72" s="81"/>
    </row>
    <row r="73" spans="3:5" x14ac:dyDescent="0.2">
      <c r="E73" s="81"/>
    </row>
    <row r="74" spans="3:5" x14ac:dyDescent="0.2">
      <c r="E74" s="81"/>
    </row>
    <row r="75" spans="3:5" x14ac:dyDescent="0.2">
      <c r="E75" s="81"/>
    </row>
    <row r="76" spans="3:5" x14ac:dyDescent="0.2">
      <c r="E76" s="81"/>
    </row>
    <row r="77" spans="3:5" x14ac:dyDescent="0.2">
      <c r="E77" s="81"/>
    </row>
    <row r="78" spans="3:5" x14ac:dyDescent="0.2">
      <c r="E78" s="81"/>
    </row>
    <row r="79" spans="3:5" x14ac:dyDescent="0.2">
      <c r="E79" s="81"/>
    </row>
    <row r="80" spans="3:5" x14ac:dyDescent="0.2">
      <c r="E80" s="81"/>
    </row>
    <row r="81" spans="1:7" x14ac:dyDescent="0.2">
      <c r="A81" s="138"/>
      <c r="B81" s="138"/>
      <c r="C81" s="138"/>
      <c r="D81" s="138"/>
      <c r="E81" s="138"/>
      <c r="F81" s="138"/>
      <c r="G81" s="138"/>
    </row>
    <row r="82" spans="1:7" x14ac:dyDescent="0.2">
      <c r="A82" s="138"/>
      <c r="B82" s="138"/>
      <c r="C82" s="138"/>
      <c r="D82" s="138"/>
      <c r="E82" s="138"/>
      <c r="F82" s="138"/>
      <c r="G82" s="138"/>
    </row>
    <row r="83" spans="1:7" x14ac:dyDescent="0.2">
      <c r="A83" s="138"/>
      <c r="B83" s="138"/>
      <c r="C83" s="138"/>
      <c r="D83" s="138"/>
      <c r="E83" s="138"/>
      <c r="F83" s="138"/>
      <c r="G83" s="138"/>
    </row>
    <row r="84" spans="1:7" x14ac:dyDescent="0.2">
      <c r="A84" s="138"/>
      <c r="B84" s="138"/>
      <c r="C84" s="138"/>
      <c r="D84" s="138"/>
      <c r="E84" s="138"/>
      <c r="F84" s="138"/>
      <c r="G84" s="138"/>
    </row>
    <row r="85" spans="1:7" x14ac:dyDescent="0.2">
      <c r="E85" s="81"/>
    </row>
    <row r="86" spans="1:7" x14ac:dyDescent="0.2">
      <c r="E86" s="81"/>
    </row>
    <row r="87" spans="1:7" x14ac:dyDescent="0.2">
      <c r="E87" s="81"/>
    </row>
    <row r="88" spans="1:7" x14ac:dyDescent="0.2">
      <c r="E88" s="81"/>
    </row>
    <row r="89" spans="1:7" x14ac:dyDescent="0.2">
      <c r="E89" s="81"/>
    </row>
    <row r="90" spans="1:7" x14ac:dyDescent="0.2">
      <c r="E90" s="81"/>
    </row>
    <row r="91" spans="1:7" x14ac:dyDescent="0.2">
      <c r="E91" s="81"/>
    </row>
    <row r="92" spans="1:7" x14ac:dyDescent="0.2">
      <c r="E92" s="81"/>
    </row>
    <row r="93" spans="1:7" x14ac:dyDescent="0.2">
      <c r="E93" s="81"/>
    </row>
    <row r="94" spans="1:7" x14ac:dyDescent="0.2">
      <c r="E94" s="81"/>
    </row>
    <row r="95" spans="1:7" x14ac:dyDescent="0.2">
      <c r="E95" s="81"/>
    </row>
    <row r="96" spans="1:7" x14ac:dyDescent="0.2">
      <c r="E96" s="81"/>
    </row>
    <row r="97" spans="5:5" x14ac:dyDescent="0.2">
      <c r="E97" s="81"/>
    </row>
    <row r="98" spans="5:5" x14ac:dyDescent="0.2">
      <c r="E98" s="81"/>
    </row>
    <row r="99" spans="5:5" x14ac:dyDescent="0.2">
      <c r="E99" s="81"/>
    </row>
    <row r="100" spans="5:5" x14ac:dyDescent="0.2">
      <c r="E100" s="81"/>
    </row>
    <row r="101" spans="5:5" x14ac:dyDescent="0.2">
      <c r="E101" s="81"/>
    </row>
    <row r="102" spans="5:5" x14ac:dyDescent="0.2">
      <c r="E102" s="81"/>
    </row>
    <row r="103" spans="5:5" x14ac:dyDescent="0.2">
      <c r="E103" s="81"/>
    </row>
    <row r="104" spans="5:5" x14ac:dyDescent="0.2">
      <c r="E104" s="81"/>
    </row>
    <row r="105" spans="5:5" x14ac:dyDescent="0.2">
      <c r="E105" s="81"/>
    </row>
    <row r="106" spans="5:5" x14ac:dyDescent="0.2">
      <c r="E106" s="81"/>
    </row>
    <row r="107" spans="5:5" x14ac:dyDescent="0.2">
      <c r="E107" s="81"/>
    </row>
    <row r="108" spans="5:5" x14ac:dyDescent="0.2">
      <c r="E108" s="81"/>
    </row>
    <row r="109" spans="5:5" x14ac:dyDescent="0.2">
      <c r="E109" s="81"/>
    </row>
    <row r="110" spans="5:5" x14ac:dyDescent="0.2">
      <c r="E110" s="81"/>
    </row>
    <row r="111" spans="5:5" x14ac:dyDescent="0.2">
      <c r="E111" s="81"/>
    </row>
    <row r="112" spans="5:5" x14ac:dyDescent="0.2">
      <c r="E112" s="81"/>
    </row>
    <row r="113" spans="1:7" x14ac:dyDescent="0.2">
      <c r="E113" s="81"/>
    </row>
    <row r="114" spans="1:7" x14ac:dyDescent="0.2">
      <c r="E114" s="81"/>
    </row>
    <row r="115" spans="1:7" x14ac:dyDescent="0.2">
      <c r="E115" s="81"/>
    </row>
    <row r="116" spans="1:7" x14ac:dyDescent="0.2">
      <c r="A116" s="180"/>
      <c r="B116" s="180"/>
    </row>
    <row r="117" spans="1:7" x14ac:dyDescent="0.2">
      <c r="A117" s="138"/>
      <c r="B117" s="138"/>
      <c r="C117" s="181"/>
      <c r="D117" s="181"/>
      <c r="E117" s="182"/>
      <c r="F117" s="181"/>
      <c r="G117" s="183"/>
    </row>
    <row r="118" spans="1:7" x14ac:dyDescent="0.2">
      <c r="A118" s="184"/>
      <c r="B118" s="184"/>
      <c r="C118" s="138"/>
      <c r="D118" s="138"/>
      <c r="E118" s="185"/>
      <c r="F118" s="138"/>
      <c r="G118" s="138"/>
    </row>
    <row r="119" spans="1:7" x14ac:dyDescent="0.2">
      <c r="A119" s="138"/>
      <c r="B119" s="138"/>
      <c r="C119" s="138"/>
      <c r="D119" s="138"/>
      <c r="E119" s="185"/>
      <c r="F119" s="138"/>
      <c r="G119" s="138"/>
    </row>
    <row r="120" spans="1:7" x14ac:dyDescent="0.2">
      <c r="A120" s="138"/>
      <c r="B120" s="138"/>
      <c r="C120" s="138"/>
      <c r="D120" s="138"/>
      <c r="E120" s="185"/>
      <c r="F120" s="138"/>
      <c r="G120" s="138"/>
    </row>
    <row r="121" spans="1:7" x14ac:dyDescent="0.2">
      <c r="A121" s="138"/>
      <c r="B121" s="138"/>
      <c r="C121" s="138"/>
      <c r="D121" s="138"/>
      <c r="E121" s="185"/>
      <c r="F121" s="138"/>
      <c r="G121" s="138"/>
    </row>
    <row r="122" spans="1:7" x14ac:dyDescent="0.2">
      <c r="A122" s="138"/>
      <c r="B122" s="138"/>
      <c r="C122" s="138"/>
      <c r="D122" s="138"/>
      <c r="E122" s="185"/>
      <c r="F122" s="138"/>
      <c r="G122" s="138"/>
    </row>
    <row r="123" spans="1:7" x14ac:dyDescent="0.2">
      <c r="A123" s="138"/>
      <c r="B123" s="138"/>
      <c r="C123" s="138"/>
      <c r="D123" s="138"/>
      <c r="E123" s="185"/>
      <c r="F123" s="138"/>
      <c r="G123" s="138"/>
    </row>
    <row r="124" spans="1:7" x14ac:dyDescent="0.2">
      <c r="A124" s="138"/>
      <c r="B124" s="138"/>
      <c r="C124" s="138"/>
      <c r="D124" s="138"/>
      <c r="E124" s="185"/>
      <c r="F124" s="138"/>
      <c r="G124" s="138"/>
    </row>
    <row r="125" spans="1:7" x14ac:dyDescent="0.2">
      <c r="A125" s="138"/>
      <c r="B125" s="138"/>
      <c r="C125" s="138"/>
      <c r="D125" s="138"/>
      <c r="E125" s="185"/>
      <c r="F125" s="138"/>
      <c r="G125" s="138"/>
    </row>
    <row r="126" spans="1:7" x14ac:dyDescent="0.2">
      <c r="A126" s="138"/>
      <c r="B126" s="138"/>
      <c r="C126" s="138"/>
      <c r="D126" s="138"/>
      <c r="E126" s="185"/>
      <c r="F126" s="138"/>
      <c r="G126" s="138"/>
    </row>
    <row r="127" spans="1:7" x14ac:dyDescent="0.2">
      <c r="A127" s="138"/>
      <c r="B127" s="138"/>
      <c r="C127" s="138"/>
      <c r="D127" s="138"/>
      <c r="E127" s="185"/>
      <c r="F127" s="138"/>
      <c r="G127" s="138"/>
    </row>
    <row r="128" spans="1:7" x14ac:dyDescent="0.2">
      <c r="A128" s="138"/>
      <c r="B128" s="138"/>
      <c r="C128" s="138"/>
      <c r="D128" s="138"/>
      <c r="E128" s="185"/>
      <c r="F128" s="138"/>
      <c r="G128" s="138"/>
    </row>
    <row r="129" spans="1:7" x14ac:dyDescent="0.2">
      <c r="A129" s="138"/>
      <c r="B129" s="138"/>
      <c r="C129" s="138"/>
      <c r="D129" s="138"/>
      <c r="E129" s="185"/>
      <c r="F129" s="138"/>
      <c r="G129" s="138"/>
    </row>
    <row r="130" spans="1:7" x14ac:dyDescent="0.2">
      <c r="A130" s="138"/>
      <c r="B130" s="138"/>
      <c r="C130" s="138"/>
      <c r="D130" s="138"/>
      <c r="E130" s="185"/>
      <c r="F130" s="138"/>
      <c r="G130" s="138"/>
    </row>
    <row r="1035" spans="1:7" x14ac:dyDescent="0.2">
      <c r="A1035" s="186"/>
      <c r="B1035" s="187"/>
      <c r="C1035" s="188" t="s">
        <v>43</v>
      </c>
      <c r="D1035" s="189"/>
      <c r="E1035" s="190"/>
      <c r="F1035" s="190"/>
      <c r="G1035" s="191">
        <v>100000</v>
      </c>
    </row>
    <row r="1036" spans="1:7" x14ac:dyDescent="0.2">
      <c r="A1036" s="186"/>
      <c r="B1036" s="187"/>
      <c r="C1036" s="188" t="s">
        <v>44</v>
      </c>
      <c r="D1036" s="189"/>
      <c r="E1036" s="190"/>
      <c r="F1036" s="190"/>
      <c r="G1036" s="191">
        <v>100000</v>
      </c>
    </row>
    <row r="1037" spans="1:7" x14ac:dyDescent="0.2">
      <c r="A1037" s="186"/>
      <c r="B1037" s="187"/>
      <c r="C1037" s="188" t="s">
        <v>45</v>
      </c>
      <c r="D1037" s="189"/>
      <c r="E1037" s="190"/>
      <c r="F1037" s="190"/>
      <c r="G1037" s="191">
        <v>100000</v>
      </c>
    </row>
    <row r="1038" spans="1:7" x14ac:dyDescent="0.2">
      <c r="A1038" s="186"/>
      <c r="B1038" s="187"/>
      <c r="C1038" s="188" t="s">
        <v>46</v>
      </c>
      <c r="D1038" s="189"/>
      <c r="E1038" s="190"/>
      <c r="F1038" s="190"/>
      <c r="G1038" s="191">
        <v>100000</v>
      </c>
    </row>
    <row r="1039" spans="1:7" x14ac:dyDescent="0.2">
      <c r="A1039" s="186"/>
      <c r="B1039" s="187"/>
      <c r="C1039" s="188" t="s">
        <v>47</v>
      </c>
      <c r="D1039" s="189"/>
      <c r="E1039" s="190"/>
      <c r="F1039" s="190"/>
      <c r="G1039" s="191">
        <v>100000</v>
      </c>
    </row>
    <row r="1040" spans="1:7" x14ac:dyDescent="0.2">
      <c r="A1040" s="186"/>
      <c r="B1040" s="187"/>
      <c r="C1040" s="188" t="s">
        <v>48</v>
      </c>
      <c r="D1040" s="189"/>
      <c r="E1040" s="190"/>
      <c r="F1040" s="190"/>
      <c r="G1040" s="191">
        <v>100000</v>
      </c>
    </row>
    <row r="1041" spans="1:7" x14ac:dyDescent="0.2">
      <c r="A1041" s="186"/>
      <c r="B1041" s="187"/>
      <c r="C1041" s="188" t="s">
        <v>49</v>
      </c>
      <c r="D1041" s="189"/>
      <c r="E1041" s="190"/>
      <c r="F1041" s="190"/>
      <c r="G1041" s="191">
        <v>100000</v>
      </c>
    </row>
  </sheetData>
  <mergeCells count="13">
    <mergeCell ref="A1:G1"/>
    <mergeCell ref="C9:D9"/>
    <mergeCell ref="C10:D10"/>
    <mergeCell ref="C13:D13"/>
    <mergeCell ref="C15:D15"/>
    <mergeCell ref="C37:D37"/>
    <mergeCell ref="C44:D44"/>
    <mergeCell ref="C46:D46"/>
    <mergeCell ref="C52:D52"/>
    <mergeCell ref="C23:D23"/>
    <mergeCell ref="C28:D28"/>
    <mergeCell ref="C33:D33"/>
    <mergeCell ref="C35:D35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Z1041"/>
  <sheetViews>
    <sheetView showGridLines="0" showZeros="0" workbookViewId="0">
      <selection activeCell="L3" sqref="L3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16384" width="9.140625" style="81"/>
  </cols>
  <sheetData>
    <row r="1" spans="1:104" ht="15" customHeight="1" x14ac:dyDescent="0.25">
      <c r="A1" s="202" t="s">
        <v>375</v>
      </c>
      <c r="B1" s="202"/>
      <c r="C1" s="202"/>
      <c r="D1" s="202"/>
      <c r="E1" s="202"/>
      <c r="F1" s="202"/>
      <c r="G1" s="202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20</v>
      </c>
      <c r="B3" s="86"/>
      <c r="C3" s="87"/>
      <c r="D3" s="88" t="s">
        <v>373</v>
      </c>
      <c r="E3" s="89"/>
      <c r="F3" s="90"/>
      <c r="G3" s="91"/>
    </row>
    <row r="4" spans="1:104" ht="13.5" customHeight="1" thickBot="1" x14ac:dyDescent="0.25">
      <c r="A4" s="92" t="s">
        <v>21</v>
      </c>
      <c r="B4" s="93"/>
      <c r="C4" s="94"/>
      <c r="D4" s="95" t="s">
        <v>2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22</v>
      </c>
      <c r="B6" s="104" t="s">
        <v>23</v>
      </c>
      <c r="C6" s="104" t="s">
        <v>24</v>
      </c>
      <c r="D6" s="104" t="s">
        <v>25</v>
      </c>
      <c r="E6" s="105" t="s">
        <v>26</v>
      </c>
      <c r="F6" s="104" t="s">
        <v>27</v>
      </c>
      <c r="G6" s="106" t="s">
        <v>28</v>
      </c>
      <c r="H6" s="107" t="s">
        <v>29</v>
      </c>
      <c r="I6" s="107" t="s">
        <v>30</v>
      </c>
      <c r="J6" s="107" t="s">
        <v>31</v>
      </c>
      <c r="K6" s="107" t="s">
        <v>32</v>
      </c>
    </row>
    <row r="7" spans="1:104" ht="14.25" customHeight="1" thickBot="1" x14ac:dyDescent="0.25">
      <c r="A7" s="109" t="s">
        <v>33</v>
      </c>
      <c r="B7" s="110" t="s">
        <v>309</v>
      </c>
      <c r="C7" s="111" t="s">
        <v>310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ht="13.5" thickBot="1" x14ac:dyDescent="0.25">
      <c r="A8" s="120">
        <v>1</v>
      </c>
      <c r="B8" s="121" t="s">
        <v>311</v>
      </c>
      <c r="C8" s="122" t="s">
        <v>312</v>
      </c>
      <c r="D8" s="123" t="s">
        <v>313</v>
      </c>
      <c r="E8" s="206">
        <v>1</v>
      </c>
      <c r="F8" s="208"/>
      <c r="G8" s="207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ht="22.5" x14ac:dyDescent="0.2">
      <c r="A9" s="130"/>
      <c r="B9" s="131"/>
      <c r="C9" s="203" t="s">
        <v>314</v>
      </c>
      <c r="D9" s="204"/>
      <c r="E9" s="204"/>
      <c r="F9" s="204"/>
      <c r="G9" s="205"/>
      <c r="I9" s="132"/>
      <c r="K9" s="132"/>
      <c r="L9" s="133" t="s">
        <v>314</v>
      </c>
      <c r="O9" s="11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</row>
    <row r="10" spans="1:104" ht="22.5" x14ac:dyDescent="0.2">
      <c r="A10" s="130"/>
      <c r="B10" s="131"/>
      <c r="C10" s="203" t="s">
        <v>315</v>
      </c>
      <c r="D10" s="204"/>
      <c r="E10" s="204"/>
      <c r="F10" s="204"/>
      <c r="G10" s="205"/>
      <c r="I10" s="132"/>
      <c r="K10" s="132"/>
      <c r="L10" s="133" t="s">
        <v>315</v>
      </c>
      <c r="O10" s="11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</row>
    <row r="11" spans="1:104" ht="33.75" x14ac:dyDescent="0.2">
      <c r="A11" s="130"/>
      <c r="B11" s="131"/>
      <c r="C11" s="203" t="s">
        <v>316</v>
      </c>
      <c r="D11" s="204"/>
      <c r="E11" s="204"/>
      <c r="F11" s="204"/>
      <c r="G11" s="205"/>
      <c r="I11" s="132"/>
      <c r="K11" s="132"/>
      <c r="L11" s="133" t="s">
        <v>316</v>
      </c>
      <c r="O11" s="11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</row>
    <row r="12" spans="1:104" x14ac:dyDescent="0.2">
      <c r="A12" s="141" t="s">
        <v>37</v>
      </c>
      <c r="B12" s="142" t="s">
        <v>309</v>
      </c>
      <c r="C12" s="143" t="s">
        <v>310</v>
      </c>
      <c r="D12" s="144"/>
      <c r="E12" s="145"/>
      <c r="F12" s="145"/>
      <c r="G12" s="146">
        <f>SUM(G7:G11)</f>
        <v>0</v>
      </c>
      <c r="H12" s="147"/>
      <c r="I12" s="148">
        <f>SUM(I7:I11)</f>
        <v>0</v>
      </c>
      <c r="J12" s="149"/>
      <c r="K12" s="148">
        <f>SUM(K7:K11)</f>
        <v>0</v>
      </c>
      <c r="O12" s="119"/>
      <c r="X12" s="150">
        <f>K12</f>
        <v>0</v>
      </c>
      <c r="Y12" s="150">
        <f>I12</f>
        <v>0</v>
      </c>
      <c r="Z12" s="151">
        <f>G12</f>
        <v>0</v>
      </c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52"/>
      <c r="BB12" s="152"/>
      <c r="BC12" s="152"/>
      <c r="BD12" s="152"/>
      <c r="BE12" s="152"/>
      <c r="BF12" s="152"/>
      <c r="BG12" s="129"/>
      <c r="BH12" s="129"/>
      <c r="BI12" s="129"/>
      <c r="BJ12" s="129"/>
      <c r="BK12" s="129"/>
    </row>
    <row r="13" spans="1:104" ht="14.25" customHeight="1" thickBot="1" x14ac:dyDescent="0.25">
      <c r="A13" s="109" t="s">
        <v>33</v>
      </c>
      <c r="B13" s="110" t="s">
        <v>317</v>
      </c>
      <c r="C13" s="111" t="s">
        <v>318</v>
      </c>
      <c r="D13" s="112"/>
      <c r="E13" s="113"/>
      <c r="F13" s="113"/>
      <c r="G13" s="114"/>
      <c r="H13" s="115"/>
      <c r="I13" s="116"/>
      <c r="J13" s="117"/>
      <c r="K13" s="118"/>
      <c r="O13" s="119"/>
    </row>
    <row r="14" spans="1:104" ht="13.5" thickBot="1" x14ac:dyDescent="0.25">
      <c r="A14" s="120">
        <v>2</v>
      </c>
      <c r="B14" s="121" t="s">
        <v>319</v>
      </c>
      <c r="C14" s="122" t="s">
        <v>320</v>
      </c>
      <c r="D14" s="123" t="s">
        <v>313</v>
      </c>
      <c r="E14" s="206">
        <v>1</v>
      </c>
      <c r="F14" s="208"/>
      <c r="G14" s="207">
        <f>E14*F14</f>
        <v>0</v>
      </c>
      <c r="H14" s="127">
        <v>0</v>
      </c>
      <c r="I14" s="128">
        <f>E14*H14</f>
        <v>0</v>
      </c>
      <c r="J14" s="127"/>
      <c r="K14" s="128">
        <f>E14*J14</f>
        <v>0</v>
      </c>
      <c r="O14" s="119"/>
      <c r="Z14" s="129"/>
      <c r="AA14" s="129">
        <v>12</v>
      </c>
      <c r="AB14" s="129">
        <v>0</v>
      </c>
      <c r="AC14" s="129">
        <v>2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12</v>
      </c>
      <c r="CB14" s="129">
        <v>0</v>
      </c>
      <c r="CZ14" s="81">
        <v>1</v>
      </c>
    </row>
    <row r="15" spans="1:104" ht="13.5" thickBot="1" x14ac:dyDescent="0.25">
      <c r="A15" s="130"/>
      <c r="B15" s="131"/>
      <c r="C15" s="203" t="s">
        <v>321</v>
      </c>
      <c r="D15" s="204"/>
      <c r="E15" s="204"/>
      <c r="F15" s="204"/>
      <c r="G15" s="205"/>
      <c r="I15" s="132"/>
      <c r="K15" s="132"/>
      <c r="L15" s="133" t="s">
        <v>321</v>
      </c>
      <c r="O15" s="11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</row>
    <row r="16" spans="1:104" ht="13.5" thickBot="1" x14ac:dyDescent="0.25">
      <c r="A16" s="120">
        <v>3</v>
      </c>
      <c r="B16" s="121" t="s">
        <v>322</v>
      </c>
      <c r="C16" s="122" t="s">
        <v>323</v>
      </c>
      <c r="D16" s="123" t="s">
        <v>124</v>
      </c>
      <c r="E16" s="206">
        <v>2</v>
      </c>
      <c r="F16" s="208"/>
      <c r="G16" s="207">
        <f>E16*F16</f>
        <v>0</v>
      </c>
      <c r="H16" s="127">
        <v>0</v>
      </c>
      <c r="I16" s="128">
        <f>E16*H16</f>
        <v>0</v>
      </c>
      <c r="J16" s="127"/>
      <c r="K16" s="128">
        <f>E16*J16</f>
        <v>0</v>
      </c>
      <c r="O16" s="119"/>
      <c r="Z16" s="129"/>
      <c r="AA16" s="129">
        <v>12</v>
      </c>
      <c r="AB16" s="129">
        <v>0</v>
      </c>
      <c r="AC16" s="129">
        <v>3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12</v>
      </c>
      <c r="CB16" s="129">
        <v>0</v>
      </c>
      <c r="CZ16" s="81">
        <v>1</v>
      </c>
    </row>
    <row r="17" spans="1:104" ht="13.5" thickBot="1" x14ac:dyDescent="0.25">
      <c r="A17" s="120">
        <v>4</v>
      </c>
      <c r="B17" s="121" t="s">
        <v>324</v>
      </c>
      <c r="C17" s="122" t="s">
        <v>325</v>
      </c>
      <c r="D17" s="123" t="s">
        <v>313</v>
      </c>
      <c r="E17" s="206">
        <v>1</v>
      </c>
      <c r="F17" s="208"/>
      <c r="G17" s="207">
        <f>E17*F17</f>
        <v>0</v>
      </c>
      <c r="H17" s="127">
        <v>0</v>
      </c>
      <c r="I17" s="128">
        <f>E17*H17</f>
        <v>0</v>
      </c>
      <c r="J17" s="127"/>
      <c r="K17" s="128">
        <f>E17*J17</f>
        <v>0</v>
      </c>
      <c r="O17" s="119"/>
      <c r="Z17" s="129"/>
      <c r="AA17" s="129">
        <v>12</v>
      </c>
      <c r="AB17" s="129">
        <v>0</v>
      </c>
      <c r="AC17" s="129">
        <v>4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CA17" s="129">
        <v>12</v>
      </c>
      <c r="CB17" s="129">
        <v>0</v>
      </c>
      <c r="CZ17" s="81">
        <v>1</v>
      </c>
    </row>
    <row r="18" spans="1:104" x14ac:dyDescent="0.2">
      <c r="A18" s="130"/>
      <c r="B18" s="131"/>
      <c r="C18" s="203" t="s">
        <v>326</v>
      </c>
      <c r="D18" s="204"/>
      <c r="E18" s="204"/>
      <c r="F18" s="204"/>
      <c r="G18" s="205"/>
      <c r="I18" s="132"/>
      <c r="K18" s="132"/>
      <c r="L18" s="133" t="s">
        <v>326</v>
      </c>
      <c r="O18" s="11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</row>
    <row r="19" spans="1:104" x14ac:dyDescent="0.2">
      <c r="A19" s="141" t="s">
        <v>37</v>
      </c>
      <c r="B19" s="142" t="s">
        <v>317</v>
      </c>
      <c r="C19" s="143" t="s">
        <v>318</v>
      </c>
      <c r="D19" s="144"/>
      <c r="E19" s="145"/>
      <c r="F19" s="145"/>
      <c r="G19" s="146">
        <f>SUM(G13:G18)</f>
        <v>0</v>
      </c>
      <c r="H19" s="147"/>
      <c r="I19" s="148">
        <f>SUM(I13:I18)</f>
        <v>0</v>
      </c>
      <c r="J19" s="149"/>
      <c r="K19" s="148">
        <f>SUM(K13:K18)</f>
        <v>0</v>
      </c>
      <c r="O19" s="119"/>
      <c r="X19" s="150">
        <f>K19</f>
        <v>0</v>
      </c>
      <c r="Y19" s="150">
        <f>I19</f>
        <v>0</v>
      </c>
      <c r="Z19" s="151">
        <f>G19</f>
        <v>0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52"/>
      <c r="BB19" s="152"/>
      <c r="BC19" s="152"/>
      <c r="BD19" s="152"/>
      <c r="BE19" s="152"/>
      <c r="BF19" s="152"/>
      <c r="BG19" s="129"/>
      <c r="BH19" s="129"/>
      <c r="BI19" s="129"/>
      <c r="BJ19" s="129"/>
      <c r="BK19" s="129"/>
    </row>
    <row r="20" spans="1:104" ht="14.25" customHeight="1" thickBot="1" x14ac:dyDescent="0.25">
      <c r="A20" s="109" t="s">
        <v>33</v>
      </c>
      <c r="B20" s="110" t="s">
        <v>327</v>
      </c>
      <c r="C20" s="111" t="s">
        <v>328</v>
      </c>
      <c r="D20" s="112"/>
      <c r="E20" s="113"/>
      <c r="F20" s="113"/>
      <c r="G20" s="114"/>
      <c r="H20" s="115"/>
      <c r="I20" s="116"/>
      <c r="J20" s="117"/>
      <c r="K20" s="118"/>
      <c r="O20" s="119"/>
    </row>
    <row r="21" spans="1:104" ht="13.5" thickBot="1" x14ac:dyDescent="0.25">
      <c r="A21" s="120">
        <v>5</v>
      </c>
      <c r="B21" s="121" t="s">
        <v>329</v>
      </c>
      <c r="C21" s="122" t="s">
        <v>330</v>
      </c>
      <c r="D21" s="123" t="s">
        <v>313</v>
      </c>
      <c r="E21" s="206">
        <v>1</v>
      </c>
      <c r="F21" s="208"/>
      <c r="G21" s="207">
        <f>E21*F21</f>
        <v>0</v>
      </c>
      <c r="H21" s="127">
        <v>0</v>
      </c>
      <c r="I21" s="128">
        <f>E21*H21</f>
        <v>0</v>
      </c>
      <c r="J21" s="127"/>
      <c r="K21" s="128">
        <f>E21*J21</f>
        <v>0</v>
      </c>
      <c r="O21" s="119"/>
      <c r="Z21" s="129"/>
      <c r="AA21" s="129">
        <v>12</v>
      </c>
      <c r="AB21" s="129">
        <v>0</v>
      </c>
      <c r="AC21" s="129">
        <v>5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12</v>
      </c>
      <c r="CB21" s="129">
        <v>0</v>
      </c>
      <c r="CZ21" s="81">
        <v>1</v>
      </c>
    </row>
    <row r="22" spans="1:104" x14ac:dyDescent="0.2">
      <c r="A22" s="130"/>
      <c r="B22" s="131"/>
      <c r="C22" s="203" t="s">
        <v>331</v>
      </c>
      <c r="D22" s="204"/>
      <c r="E22" s="204"/>
      <c r="F22" s="204"/>
      <c r="G22" s="205"/>
      <c r="I22" s="132"/>
      <c r="K22" s="132"/>
      <c r="L22" s="133" t="s">
        <v>331</v>
      </c>
      <c r="O22" s="11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</row>
    <row r="23" spans="1:104" ht="33.75" x14ac:dyDescent="0.2">
      <c r="A23" s="130"/>
      <c r="B23" s="131"/>
      <c r="C23" s="203" t="s">
        <v>332</v>
      </c>
      <c r="D23" s="204"/>
      <c r="E23" s="204"/>
      <c r="F23" s="204"/>
      <c r="G23" s="205"/>
      <c r="I23" s="132"/>
      <c r="K23" s="132"/>
      <c r="L23" s="133" t="s">
        <v>332</v>
      </c>
      <c r="O23" s="11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</row>
    <row r="24" spans="1:104" x14ac:dyDescent="0.2">
      <c r="A24" s="130"/>
      <c r="B24" s="131"/>
      <c r="C24" s="203" t="s">
        <v>333</v>
      </c>
      <c r="D24" s="204"/>
      <c r="E24" s="204"/>
      <c r="F24" s="204"/>
      <c r="G24" s="205"/>
      <c r="I24" s="132"/>
      <c r="K24" s="132"/>
      <c r="L24" s="133" t="s">
        <v>333</v>
      </c>
      <c r="O24" s="11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</row>
    <row r="25" spans="1:104" ht="22.5" x14ac:dyDescent="0.2">
      <c r="A25" s="130"/>
      <c r="B25" s="131"/>
      <c r="C25" s="203" t="s">
        <v>334</v>
      </c>
      <c r="D25" s="204"/>
      <c r="E25" s="204"/>
      <c r="F25" s="204"/>
      <c r="G25" s="205"/>
      <c r="I25" s="132"/>
      <c r="K25" s="132"/>
      <c r="L25" s="133" t="s">
        <v>334</v>
      </c>
      <c r="O25" s="11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</row>
    <row r="26" spans="1:104" ht="22.5" x14ac:dyDescent="0.2">
      <c r="A26" s="130"/>
      <c r="B26" s="131"/>
      <c r="C26" s="203" t="s">
        <v>335</v>
      </c>
      <c r="D26" s="204"/>
      <c r="E26" s="204"/>
      <c r="F26" s="204"/>
      <c r="G26" s="205"/>
      <c r="I26" s="132"/>
      <c r="K26" s="132"/>
      <c r="L26" s="133" t="s">
        <v>335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30"/>
      <c r="B27" s="131"/>
      <c r="C27" s="203" t="s">
        <v>336</v>
      </c>
      <c r="D27" s="204"/>
      <c r="E27" s="204"/>
      <c r="F27" s="204"/>
      <c r="G27" s="205"/>
      <c r="I27" s="132"/>
      <c r="K27" s="132"/>
      <c r="L27" s="133" t="s">
        <v>336</v>
      </c>
      <c r="O27" s="11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</row>
    <row r="28" spans="1:104" ht="33.75" x14ac:dyDescent="0.2">
      <c r="A28" s="130"/>
      <c r="B28" s="131"/>
      <c r="C28" s="203" t="s">
        <v>337</v>
      </c>
      <c r="D28" s="204"/>
      <c r="E28" s="204"/>
      <c r="F28" s="204"/>
      <c r="G28" s="205"/>
      <c r="I28" s="132"/>
      <c r="K28" s="132"/>
      <c r="L28" s="133" t="s">
        <v>337</v>
      </c>
      <c r="O28" s="11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</row>
    <row r="29" spans="1:104" x14ac:dyDescent="0.2">
      <c r="A29" s="130"/>
      <c r="B29" s="131"/>
      <c r="C29" s="203" t="s">
        <v>338</v>
      </c>
      <c r="D29" s="204"/>
      <c r="E29" s="204"/>
      <c r="F29" s="204"/>
      <c r="G29" s="205"/>
      <c r="I29" s="132"/>
      <c r="K29" s="132"/>
      <c r="L29" s="133" t="s">
        <v>338</v>
      </c>
      <c r="O29" s="11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</row>
    <row r="30" spans="1:104" ht="33.75" x14ac:dyDescent="0.2">
      <c r="A30" s="130"/>
      <c r="B30" s="131"/>
      <c r="C30" s="203" t="s">
        <v>339</v>
      </c>
      <c r="D30" s="204"/>
      <c r="E30" s="204"/>
      <c r="F30" s="204"/>
      <c r="G30" s="205"/>
      <c r="I30" s="132"/>
      <c r="K30" s="132"/>
      <c r="L30" s="133" t="s">
        <v>339</v>
      </c>
      <c r="O30" s="11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</row>
    <row r="31" spans="1:104" ht="22.5" x14ac:dyDescent="0.2">
      <c r="A31" s="130"/>
      <c r="B31" s="131"/>
      <c r="C31" s="203" t="s">
        <v>340</v>
      </c>
      <c r="D31" s="204"/>
      <c r="E31" s="204"/>
      <c r="F31" s="204"/>
      <c r="G31" s="205"/>
      <c r="I31" s="132"/>
      <c r="K31" s="132"/>
      <c r="L31" s="133" t="s">
        <v>340</v>
      </c>
      <c r="O31" s="11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</row>
    <row r="32" spans="1:104" ht="22.5" x14ac:dyDescent="0.2">
      <c r="A32" s="130"/>
      <c r="B32" s="131"/>
      <c r="C32" s="203" t="s">
        <v>341</v>
      </c>
      <c r="D32" s="204"/>
      <c r="E32" s="204"/>
      <c r="F32" s="204"/>
      <c r="G32" s="205"/>
      <c r="I32" s="132"/>
      <c r="K32" s="132"/>
      <c r="L32" s="133" t="s">
        <v>341</v>
      </c>
      <c r="O32" s="11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</row>
    <row r="33" spans="1:104" x14ac:dyDescent="0.2">
      <c r="A33" s="130"/>
      <c r="B33" s="131"/>
      <c r="C33" s="203" t="s">
        <v>342</v>
      </c>
      <c r="D33" s="204"/>
      <c r="E33" s="204"/>
      <c r="F33" s="204"/>
      <c r="G33" s="205"/>
      <c r="I33" s="132"/>
      <c r="K33" s="132"/>
      <c r="L33" s="133" t="s">
        <v>342</v>
      </c>
      <c r="O33" s="11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</row>
    <row r="34" spans="1:104" x14ac:dyDescent="0.2">
      <c r="A34" s="130"/>
      <c r="B34" s="131"/>
      <c r="C34" s="203" t="s">
        <v>343</v>
      </c>
      <c r="D34" s="204"/>
      <c r="E34" s="204"/>
      <c r="F34" s="204"/>
      <c r="G34" s="205"/>
      <c r="I34" s="132"/>
      <c r="K34" s="132"/>
      <c r="L34" s="133" t="s">
        <v>343</v>
      </c>
      <c r="O34" s="11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</row>
    <row r="35" spans="1:104" ht="22.5" x14ac:dyDescent="0.2">
      <c r="A35" s="130"/>
      <c r="B35" s="131"/>
      <c r="C35" s="203" t="s">
        <v>344</v>
      </c>
      <c r="D35" s="204"/>
      <c r="E35" s="204"/>
      <c r="F35" s="204"/>
      <c r="G35" s="205"/>
      <c r="I35" s="132"/>
      <c r="K35" s="132"/>
      <c r="L35" s="133" t="s">
        <v>344</v>
      </c>
      <c r="O35" s="11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</row>
    <row r="36" spans="1:104" x14ac:dyDescent="0.2">
      <c r="A36" s="130"/>
      <c r="B36" s="131"/>
      <c r="C36" s="203" t="s">
        <v>345</v>
      </c>
      <c r="D36" s="204"/>
      <c r="E36" s="204"/>
      <c r="F36" s="204"/>
      <c r="G36" s="205"/>
      <c r="I36" s="132"/>
      <c r="K36" s="132"/>
      <c r="L36" s="133" t="s">
        <v>345</v>
      </c>
      <c r="O36" s="11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</row>
    <row r="37" spans="1:104" x14ac:dyDescent="0.2">
      <c r="A37" s="141" t="s">
        <v>37</v>
      </c>
      <c r="B37" s="142" t="s">
        <v>327</v>
      </c>
      <c r="C37" s="143" t="s">
        <v>328</v>
      </c>
      <c r="D37" s="144"/>
      <c r="E37" s="145"/>
      <c r="F37" s="145"/>
      <c r="G37" s="146">
        <f>SUM(G20:G36)</f>
        <v>0</v>
      </c>
      <c r="H37" s="147"/>
      <c r="I37" s="148">
        <f>SUM(I20:I36)</f>
        <v>0</v>
      </c>
      <c r="J37" s="149"/>
      <c r="K37" s="148">
        <f>SUM(K20:K36)</f>
        <v>0</v>
      </c>
      <c r="O37" s="119"/>
      <c r="X37" s="150">
        <f>K37</f>
        <v>0</v>
      </c>
      <c r="Y37" s="150">
        <f>I37</f>
        <v>0</v>
      </c>
      <c r="Z37" s="151">
        <f>G37</f>
        <v>0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52"/>
      <c r="BB37" s="152"/>
      <c r="BC37" s="152"/>
      <c r="BD37" s="152"/>
      <c r="BE37" s="152"/>
      <c r="BF37" s="152"/>
      <c r="BG37" s="129"/>
      <c r="BH37" s="129"/>
      <c r="BI37" s="129"/>
      <c r="BJ37" s="129"/>
      <c r="BK37" s="129"/>
    </row>
    <row r="38" spans="1:104" ht="14.25" customHeight="1" thickBot="1" x14ac:dyDescent="0.25">
      <c r="A38" s="109" t="s">
        <v>33</v>
      </c>
      <c r="B38" s="110" t="s">
        <v>346</v>
      </c>
      <c r="C38" s="111" t="s">
        <v>46</v>
      </c>
      <c r="D38" s="112"/>
      <c r="E38" s="113"/>
      <c r="F38" s="113"/>
      <c r="G38" s="114"/>
      <c r="H38" s="115"/>
      <c r="I38" s="116"/>
      <c r="J38" s="117"/>
      <c r="K38" s="118"/>
      <c r="O38" s="119"/>
    </row>
    <row r="39" spans="1:104" ht="13.5" thickBot="1" x14ac:dyDescent="0.25">
      <c r="A39" s="120">
        <v>6</v>
      </c>
      <c r="B39" s="121" t="s">
        <v>347</v>
      </c>
      <c r="C39" s="122" t="s">
        <v>348</v>
      </c>
      <c r="D39" s="123" t="s">
        <v>313</v>
      </c>
      <c r="E39" s="206">
        <v>1</v>
      </c>
      <c r="F39" s="208"/>
      <c r="G39" s="207">
        <f>E39*F39</f>
        <v>0</v>
      </c>
      <c r="H39" s="127">
        <v>0</v>
      </c>
      <c r="I39" s="128">
        <f>E39*H39</f>
        <v>0</v>
      </c>
      <c r="J39" s="127"/>
      <c r="K39" s="128">
        <f>E39*J39</f>
        <v>0</v>
      </c>
      <c r="O39" s="119"/>
      <c r="Z39" s="129"/>
      <c r="AA39" s="129">
        <v>12</v>
      </c>
      <c r="AB39" s="129">
        <v>0</v>
      </c>
      <c r="AC39" s="129">
        <v>6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12</v>
      </c>
      <c r="CB39" s="129">
        <v>0</v>
      </c>
      <c r="CZ39" s="81">
        <v>1</v>
      </c>
    </row>
    <row r="40" spans="1:104" x14ac:dyDescent="0.2">
      <c r="A40" s="130"/>
      <c r="B40" s="131"/>
      <c r="C40" s="203" t="s">
        <v>349</v>
      </c>
      <c r="D40" s="204"/>
      <c r="E40" s="204"/>
      <c r="F40" s="204"/>
      <c r="G40" s="205"/>
      <c r="I40" s="132"/>
      <c r="K40" s="132"/>
      <c r="L40" s="133" t="s">
        <v>349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</row>
    <row r="41" spans="1:104" ht="23.25" thickBot="1" x14ac:dyDescent="0.25">
      <c r="A41" s="130"/>
      <c r="B41" s="131"/>
      <c r="C41" s="203" t="s">
        <v>350</v>
      </c>
      <c r="D41" s="204"/>
      <c r="E41" s="204"/>
      <c r="F41" s="204"/>
      <c r="G41" s="205"/>
      <c r="I41" s="132"/>
      <c r="K41" s="132"/>
      <c r="L41" s="133" t="s">
        <v>350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</row>
    <row r="42" spans="1:104" ht="13.5" thickBot="1" x14ac:dyDescent="0.25">
      <c r="A42" s="120">
        <v>7</v>
      </c>
      <c r="B42" s="121" t="s">
        <v>351</v>
      </c>
      <c r="C42" s="122" t="s">
        <v>352</v>
      </c>
      <c r="D42" s="123" t="s">
        <v>313</v>
      </c>
      <c r="E42" s="206">
        <v>1</v>
      </c>
      <c r="F42" s="208"/>
      <c r="G42" s="207">
        <f>E42*F42</f>
        <v>0</v>
      </c>
      <c r="H42" s="127">
        <v>0</v>
      </c>
      <c r="I42" s="128">
        <f>E42*H42</f>
        <v>0</v>
      </c>
      <c r="J42" s="127"/>
      <c r="K42" s="128">
        <f>E42*J42</f>
        <v>0</v>
      </c>
      <c r="O42" s="119"/>
      <c r="Z42" s="129"/>
      <c r="AA42" s="129">
        <v>12</v>
      </c>
      <c r="AB42" s="129">
        <v>0</v>
      </c>
      <c r="AC42" s="129">
        <v>7</v>
      </c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CA42" s="129">
        <v>12</v>
      </c>
      <c r="CB42" s="129">
        <v>0</v>
      </c>
      <c r="CZ42" s="81">
        <v>1</v>
      </c>
    </row>
    <row r="43" spans="1:104" ht="57" thickBot="1" x14ac:dyDescent="0.25">
      <c r="A43" s="130"/>
      <c r="B43" s="131"/>
      <c r="C43" s="203" t="s">
        <v>353</v>
      </c>
      <c r="D43" s="204"/>
      <c r="E43" s="204"/>
      <c r="F43" s="204"/>
      <c r="G43" s="205"/>
      <c r="I43" s="132"/>
      <c r="K43" s="132"/>
      <c r="L43" s="133" t="s">
        <v>353</v>
      </c>
      <c r="O43" s="11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</row>
    <row r="44" spans="1:104" ht="23.25" thickBot="1" x14ac:dyDescent="0.25">
      <c r="A44" s="120">
        <v>8</v>
      </c>
      <c r="B44" s="121" t="s">
        <v>354</v>
      </c>
      <c r="C44" s="122" t="s">
        <v>355</v>
      </c>
      <c r="D44" s="123" t="s">
        <v>313</v>
      </c>
      <c r="E44" s="206">
        <v>1</v>
      </c>
      <c r="F44" s="208"/>
      <c r="G44" s="207">
        <f>E44*F44</f>
        <v>0</v>
      </c>
      <c r="H44" s="127">
        <v>0</v>
      </c>
      <c r="I44" s="128">
        <f>E44*H44</f>
        <v>0</v>
      </c>
      <c r="J44" s="127"/>
      <c r="K44" s="128">
        <f>E44*J44</f>
        <v>0</v>
      </c>
      <c r="O44" s="119"/>
      <c r="Z44" s="129"/>
      <c r="AA44" s="129">
        <v>12</v>
      </c>
      <c r="AB44" s="129">
        <v>0</v>
      </c>
      <c r="AC44" s="129">
        <v>8</v>
      </c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CA44" s="129">
        <v>12</v>
      </c>
      <c r="CB44" s="129">
        <v>0</v>
      </c>
      <c r="CZ44" s="81">
        <v>1</v>
      </c>
    </row>
    <row r="45" spans="1:104" ht="22.5" x14ac:dyDescent="0.2">
      <c r="A45" s="130"/>
      <c r="B45" s="131"/>
      <c r="C45" s="203" t="s">
        <v>356</v>
      </c>
      <c r="D45" s="204"/>
      <c r="E45" s="204"/>
      <c r="F45" s="204"/>
      <c r="G45" s="205"/>
      <c r="I45" s="132"/>
      <c r="K45" s="132"/>
      <c r="L45" s="133" t="s">
        <v>356</v>
      </c>
      <c r="O45" s="11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</row>
    <row r="46" spans="1:104" ht="23.25" thickBot="1" x14ac:dyDescent="0.25">
      <c r="A46" s="130"/>
      <c r="B46" s="131"/>
      <c r="C46" s="203" t="s">
        <v>357</v>
      </c>
      <c r="D46" s="204"/>
      <c r="E46" s="204"/>
      <c r="F46" s="204"/>
      <c r="G46" s="205"/>
      <c r="I46" s="132"/>
      <c r="K46" s="132"/>
      <c r="L46" s="133" t="s">
        <v>357</v>
      </c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</row>
    <row r="47" spans="1:104" ht="13.5" thickBot="1" x14ac:dyDescent="0.25">
      <c r="A47" s="120">
        <v>9</v>
      </c>
      <c r="B47" s="121" t="s">
        <v>358</v>
      </c>
      <c r="C47" s="122" t="s">
        <v>359</v>
      </c>
      <c r="D47" s="123" t="s">
        <v>313</v>
      </c>
      <c r="E47" s="206">
        <v>1</v>
      </c>
      <c r="F47" s="208"/>
      <c r="G47" s="207">
        <f>E47*F47</f>
        <v>0</v>
      </c>
      <c r="H47" s="127">
        <v>0</v>
      </c>
      <c r="I47" s="128">
        <f>E47*H47</f>
        <v>0</v>
      </c>
      <c r="J47" s="127"/>
      <c r="K47" s="128">
        <f>E47*J47</f>
        <v>0</v>
      </c>
      <c r="O47" s="119"/>
      <c r="Z47" s="129"/>
      <c r="AA47" s="129">
        <v>12</v>
      </c>
      <c r="AB47" s="129">
        <v>0</v>
      </c>
      <c r="AC47" s="129">
        <v>9</v>
      </c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CA47" s="129">
        <v>12</v>
      </c>
      <c r="CB47" s="129">
        <v>0</v>
      </c>
      <c r="CZ47" s="81">
        <v>1</v>
      </c>
    </row>
    <row r="48" spans="1:104" x14ac:dyDescent="0.2">
      <c r="A48" s="130"/>
      <c r="B48" s="131"/>
      <c r="C48" s="203" t="s">
        <v>360</v>
      </c>
      <c r="D48" s="204"/>
      <c r="E48" s="204"/>
      <c r="F48" s="204"/>
      <c r="G48" s="205"/>
      <c r="I48" s="132"/>
      <c r="K48" s="132"/>
      <c r="L48" s="133" t="s">
        <v>360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</row>
    <row r="49" spans="1:104" x14ac:dyDescent="0.2">
      <c r="A49" s="130"/>
      <c r="B49" s="131"/>
      <c r="C49" s="203" t="s">
        <v>361</v>
      </c>
      <c r="D49" s="204"/>
      <c r="E49" s="204"/>
      <c r="F49" s="204"/>
      <c r="G49" s="205"/>
      <c r="I49" s="132"/>
      <c r="K49" s="132"/>
      <c r="L49" s="133" t="s">
        <v>361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30"/>
      <c r="B50" s="131"/>
      <c r="C50" s="203" t="s">
        <v>362</v>
      </c>
      <c r="D50" s="204"/>
      <c r="E50" s="204"/>
      <c r="F50" s="204"/>
      <c r="G50" s="205"/>
      <c r="I50" s="132"/>
      <c r="K50" s="132"/>
      <c r="L50" s="133" t="s">
        <v>362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</row>
    <row r="51" spans="1:104" ht="13.5" thickBot="1" x14ac:dyDescent="0.25">
      <c r="A51" s="130"/>
      <c r="B51" s="131"/>
      <c r="C51" s="203" t="s">
        <v>363</v>
      </c>
      <c r="D51" s="204"/>
      <c r="E51" s="204"/>
      <c r="F51" s="204"/>
      <c r="G51" s="205"/>
      <c r="I51" s="132"/>
      <c r="K51" s="132"/>
      <c r="L51" s="133" t="s">
        <v>363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</row>
    <row r="52" spans="1:104" ht="13.5" thickBot="1" x14ac:dyDescent="0.25">
      <c r="A52" s="120">
        <v>10</v>
      </c>
      <c r="B52" s="121" t="s">
        <v>364</v>
      </c>
      <c r="C52" s="122" t="s">
        <v>365</v>
      </c>
      <c r="D52" s="123" t="s">
        <v>313</v>
      </c>
      <c r="E52" s="206">
        <v>1</v>
      </c>
      <c r="F52" s="208"/>
      <c r="G52" s="207">
        <f>E52*F52</f>
        <v>0</v>
      </c>
      <c r="H52" s="127">
        <v>0</v>
      </c>
      <c r="I52" s="128">
        <f>E52*H52</f>
        <v>0</v>
      </c>
      <c r="J52" s="127"/>
      <c r="K52" s="128">
        <f>E52*J52</f>
        <v>0</v>
      </c>
      <c r="O52" s="119"/>
      <c r="Z52" s="129"/>
      <c r="AA52" s="129">
        <v>12</v>
      </c>
      <c r="AB52" s="129">
        <v>0</v>
      </c>
      <c r="AC52" s="129">
        <v>10</v>
      </c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CA52" s="129">
        <v>12</v>
      </c>
      <c r="CB52" s="129">
        <v>0</v>
      </c>
      <c r="CZ52" s="81">
        <v>1</v>
      </c>
    </row>
    <row r="53" spans="1:104" ht="23.25" thickBot="1" x14ac:dyDescent="0.25">
      <c r="A53" s="130"/>
      <c r="B53" s="131"/>
      <c r="C53" s="203" t="s">
        <v>366</v>
      </c>
      <c r="D53" s="204"/>
      <c r="E53" s="204"/>
      <c r="F53" s="204"/>
      <c r="G53" s="205"/>
      <c r="I53" s="132"/>
      <c r="K53" s="132"/>
      <c r="L53" s="133" t="s">
        <v>366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</row>
    <row r="54" spans="1:104" ht="13.5" thickBot="1" x14ac:dyDescent="0.25">
      <c r="A54" s="120">
        <v>11</v>
      </c>
      <c r="B54" s="121" t="s">
        <v>367</v>
      </c>
      <c r="C54" s="122" t="s">
        <v>368</v>
      </c>
      <c r="D54" s="123" t="s">
        <v>313</v>
      </c>
      <c r="E54" s="206">
        <v>1</v>
      </c>
      <c r="F54" s="208"/>
      <c r="G54" s="207">
        <f>E54*F54</f>
        <v>0</v>
      </c>
      <c r="H54" s="127">
        <v>0</v>
      </c>
      <c r="I54" s="128">
        <f>E54*H54</f>
        <v>0</v>
      </c>
      <c r="J54" s="127"/>
      <c r="K54" s="128">
        <f>E54*J54</f>
        <v>0</v>
      </c>
      <c r="O54" s="119"/>
      <c r="Z54" s="129"/>
      <c r="AA54" s="129">
        <v>12</v>
      </c>
      <c r="AB54" s="129">
        <v>0</v>
      </c>
      <c r="AC54" s="129">
        <v>11</v>
      </c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CA54" s="129">
        <v>12</v>
      </c>
      <c r="CB54" s="129">
        <v>0</v>
      </c>
      <c r="CZ54" s="81">
        <v>1</v>
      </c>
    </row>
    <row r="55" spans="1:104" x14ac:dyDescent="0.2">
      <c r="A55" s="130"/>
      <c r="B55" s="131"/>
      <c r="C55" s="203" t="s">
        <v>369</v>
      </c>
      <c r="D55" s="204"/>
      <c r="E55" s="204"/>
      <c r="F55" s="204"/>
      <c r="G55" s="205"/>
      <c r="I55" s="132"/>
      <c r="K55" s="132"/>
      <c r="L55" s="133" t="s">
        <v>369</v>
      </c>
      <c r="O55" s="11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</row>
    <row r="56" spans="1:104" ht="22.5" x14ac:dyDescent="0.2">
      <c r="A56" s="130"/>
      <c r="B56" s="131"/>
      <c r="C56" s="203" t="s">
        <v>370</v>
      </c>
      <c r="D56" s="204"/>
      <c r="E56" s="204"/>
      <c r="F56" s="204"/>
      <c r="G56" s="205"/>
      <c r="I56" s="132"/>
      <c r="K56" s="132"/>
      <c r="L56" s="133" t="s">
        <v>370</v>
      </c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41" t="s">
        <v>37</v>
      </c>
      <c r="B57" s="142" t="s">
        <v>346</v>
      </c>
      <c r="C57" s="143" t="s">
        <v>46</v>
      </c>
      <c r="D57" s="144"/>
      <c r="E57" s="145"/>
      <c r="F57" s="145"/>
      <c r="G57" s="146">
        <f>SUM(G38:G56)</f>
        <v>0</v>
      </c>
      <c r="H57" s="147"/>
      <c r="I57" s="148">
        <f>SUM(I38:I56)</f>
        <v>0</v>
      </c>
      <c r="J57" s="149"/>
      <c r="K57" s="148">
        <f>SUM(K38:K56)</f>
        <v>0</v>
      </c>
      <c r="O57" s="119"/>
      <c r="X57" s="150">
        <f>K57</f>
        <v>0</v>
      </c>
      <c r="Y57" s="150">
        <f>I57</f>
        <v>0</v>
      </c>
      <c r="Z57" s="151">
        <f>G57</f>
        <v>0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52"/>
      <c r="BB57" s="152"/>
      <c r="BC57" s="152"/>
      <c r="BD57" s="152"/>
      <c r="BE57" s="152"/>
      <c r="BF57" s="152"/>
      <c r="BG57" s="129"/>
      <c r="BH57" s="129"/>
      <c r="BI57" s="129"/>
      <c r="BJ57" s="129"/>
      <c r="BK57" s="129"/>
    </row>
    <row r="58" spans="1:104" x14ac:dyDescent="0.2">
      <c r="A58" s="153" t="s">
        <v>38</v>
      </c>
      <c r="B58" s="154" t="s">
        <v>39</v>
      </c>
      <c r="C58" s="155"/>
      <c r="D58" s="156"/>
      <c r="E58" s="157"/>
      <c r="F58" s="157"/>
      <c r="G58" s="158">
        <f>SUM(Z7:Z58)</f>
        <v>0</v>
      </c>
      <c r="H58" s="159"/>
      <c r="I58" s="160">
        <f>SUM(Y7:Y58)</f>
        <v>0</v>
      </c>
      <c r="J58" s="159"/>
      <c r="K58" s="160">
        <f>SUM(X7:X58)</f>
        <v>0</v>
      </c>
      <c r="O58" s="119"/>
      <c r="BA58" s="161"/>
      <c r="BB58" s="161"/>
      <c r="BC58" s="161"/>
      <c r="BD58" s="161"/>
      <c r="BE58" s="161"/>
      <c r="BF58" s="161"/>
    </row>
    <row r="59" spans="1:104" x14ac:dyDescent="0.2">
      <c r="E59" s="81"/>
    </row>
    <row r="60" spans="1:104" x14ac:dyDescent="0.2">
      <c r="A60" s="162"/>
      <c r="E60" s="81"/>
    </row>
    <row r="61" spans="1:104" x14ac:dyDescent="0.2">
      <c r="A61" s="163"/>
      <c r="B61" s="164"/>
      <c r="C61" s="165" t="s">
        <v>40</v>
      </c>
      <c r="D61" s="164"/>
      <c r="E61" s="166"/>
      <c r="F61" s="164"/>
      <c r="G61" s="167" t="s">
        <v>41</v>
      </c>
    </row>
    <row r="62" spans="1:104" x14ac:dyDescent="0.2">
      <c r="A62" s="168"/>
      <c r="B62" s="169"/>
      <c r="C62" s="170" t="s">
        <v>42</v>
      </c>
      <c r="D62" s="171"/>
      <c r="E62" s="172"/>
      <c r="F62" s="172"/>
      <c r="G62" s="173">
        <v>0</v>
      </c>
    </row>
    <row r="63" spans="1:104" x14ac:dyDescent="0.2">
      <c r="A63" s="174"/>
      <c r="B63" s="175" t="s">
        <v>41</v>
      </c>
      <c r="C63" s="176"/>
      <c r="D63" s="177"/>
      <c r="E63" s="178"/>
      <c r="F63" s="178"/>
      <c r="G63" s="179">
        <v>0</v>
      </c>
    </row>
    <row r="64" spans="1:104" x14ac:dyDescent="0.2">
      <c r="E64" s="81"/>
    </row>
    <row r="65" spans="3:5" x14ac:dyDescent="0.2">
      <c r="E65" s="81"/>
    </row>
    <row r="66" spans="3:5" x14ac:dyDescent="0.2">
      <c r="E66" s="81"/>
    </row>
    <row r="67" spans="3:5" x14ac:dyDescent="0.2">
      <c r="C67" s="138"/>
      <c r="E67" s="81"/>
    </row>
    <row r="68" spans="3:5" x14ac:dyDescent="0.2">
      <c r="E68" s="81"/>
    </row>
    <row r="69" spans="3:5" x14ac:dyDescent="0.2">
      <c r="E69" s="81"/>
    </row>
    <row r="70" spans="3:5" x14ac:dyDescent="0.2">
      <c r="E70" s="81"/>
    </row>
    <row r="71" spans="3:5" x14ac:dyDescent="0.2">
      <c r="E71" s="81"/>
    </row>
    <row r="72" spans="3:5" x14ac:dyDescent="0.2">
      <c r="E72" s="81"/>
    </row>
    <row r="73" spans="3:5" x14ac:dyDescent="0.2">
      <c r="E73" s="81"/>
    </row>
    <row r="74" spans="3:5" x14ac:dyDescent="0.2">
      <c r="E74" s="81"/>
    </row>
    <row r="75" spans="3:5" x14ac:dyDescent="0.2">
      <c r="E75" s="81"/>
    </row>
    <row r="76" spans="3:5" x14ac:dyDescent="0.2">
      <c r="E76" s="81"/>
    </row>
    <row r="77" spans="3:5" x14ac:dyDescent="0.2">
      <c r="E77" s="81"/>
    </row>
    <row r="78" spans="3:5" x14ac:dyDescent="0.2">
      <c r="E78" s="81"/>
    </row>
    <row r="79" spans="3:5" x14ac:dyDescent="0.2">
      <c r="E79" s="81"/>
    </row>
    <row r="80" spans="3:5" x14ac:dyDescent="0.2">
      <c r="E80" s="81"/>
    </row>
    <row r="81" spans="1:7" x14ac:dyDescent="0.2">
      <c r="A81" s="138"/>
      <c r="B81" s="138"/>
      <c r="C81" s="138"/>
      <c r="D81" s="138"/>
      <c r="E81" s="138"/>
      <c r="F81" s="138"/>
      <c r="G81" s="138"/>
    </row>
    <row r="82" spans="1:7" x14ac:dyDescent="0.2">
      <c r="A82" s="138"/>
      <c r="B82" s="138"/>
      <c r="C82" s="138"/>
      <c r="D82" s="138"/>
      <c r="E82" s="138"/>
      <c r="F82" s="138"/>
      <c r="G82" s="138"/>
    </row>
    <row r="83" spans="1:7" x14ac:dyDescent="0.2">
      <c r="A83" s="138"/>
      <c r="B83" s="138"/>
      <c r="C83" s="138"/>
      <c r="D83" s="138"/>
      <c r="E83" s="138"/>
      <c r="F83" s="138"/>
      <c r="G83" s="138"/>
    </row>
    <row r="84" spans="1:7" x14ac:dyDescent="0.2">
      <c r="A84" s="138"/>
      <c r="B84" s="138"/>
      <c r="C84" s="138"/>
      <c r="D84" s="138"/>
      <c r="E84" s="138"/>
      <c r="F84" s="138"/>
      <c r="G84" s="138"/>
    </row>
    <row r="85" spans="1:7" x14ac:dyDescent="0.2">
      <c r="E85" s="81"/>
    </row>
    <row r="86" spans="1:7" x14ac:dyDescent="0.2">
      <c r="E86" s="81"/>
    </row>
    <row r="87" spans="1:7" x14ac:dyDescent="0.2">
      <c r="E87" s="81"/>
    </row>
    <row r="88" spans="1:7" x14ac:dyDescent="0.2">
      <c r="E88" s="81"/>
    </row>
    <row r="89" spans="1:7" x14ac:dyDescent="0.2">
      <c r="E89" s="81"/>
    </row>
    <row r="90" spans="1:7" x14ac:dyDescent="0.2">
      <c r="E90" s="81"/>
    </row>
    <row r="91" spans="1:7" x14ac:dyDescent="0.2">
      <c r="E91" s="81"/>
    </row>
    <row r="92" spans="1:7" x14ac:dyDescent="0.2">
      <c r="E92" s="81"/>
    </row>
    <row r="93" spans="1:7" x14ac:dyDescent="0.2">
      <c r="E93" s="81"/>
    </row>
    <row r="94" spans="1:7" x14ac:dyDescent="0.2">
      <c r="E94" s="81"/>
    </row>
    <row r="95" spans="1:7" x14ac:dyDescent="0.2">
      <c r="E95" s="81"/>
    </row>
    <row r="96" spans="1:7" x14ac:dyDescent="0.2">
      <c r="E96" s="81"/>
    </row>
    <row r="97" spans="5:5" x14ac:dyDescent="0.2">
      <c r="E97" s="81"/>
    </row>
    <row r="98" spans="5:5" x14ac:dyDescent="0.2">
      <c r="E98" s="81"/>
    </row>
    <row r="99" spans="5:5" x14ac:dyDescent="0.2">
      <c r="E99" s="81"/>
    </row>
    <row r="100" spans="5:5" x14ac:dyDescent="0.2">
      <c r="E100" s="81"/>
    </row>
    <row r="101" spans="5:5" x14ac:dyDescent="0.2">
      <c r="E101" s="81"/>
    </row>
    <row r="102" spans="5:5" x14ac:dyDescent="0.2">
      <c r="E102" s="81"/>
    </row>
    <row r="103" spans="5:5" x14ac:dyDescent="0.2">
      <c r="E103" s="81"/>
    </row>
    <row r="104" spans="5:5" x14ac:dyDescent="0.2">
      <c r="E104" s="81"/>
    </row>
    <row r="105" spans="5:5" x14ac:dyDescent="0.2">
      <c r="E105" s="81"/>
    </row>
    <row r="106" spans="5:5" x14ac:dyDescent="0.2">
      <c r="E106" s="81"/>
    </row>
    <row r="107" spans="5:5" x14ac:dyDescent="0.2">
      <c r="E107" s="81"/>
    </row>
    <row r="108" spans="5:5" x14ac:dyDescent="0.2">
      <c r="E108" s="81"/>
    </row>
    <row r="109" spans="5:5" x14ac:dyDescent="0.2">
      <c r="E109" s="81"/>
    </row>
    <row r="110" spans="5:5" x14ac:dyDescent="0.2">
      <c r="E110" s="81"/>
    </row>
    <row r="111" spans="5:5" x14ac:dyDescent="0.2">
      <c r="E111" s="81"/>
    </row>
    <row r="112" spans="5:5" x14ac:dyDescent="0.2">
      <c r="E112" s="81"/>
    </row>
    <row r="113" spans="1:7" x14ac:dyDescent="0.2">
      <c r="E113" s="81"/>
    </row>
    <row r="114" spans="1:7" x14ac:dyDescent="0.2">
      <c r="E114" s="81"/>
    </row>
    <row r="115" spans="1:7" x14ac:dyDescent="0.2">
      <c r="E115" s="81"/>
    </row>
    <row r="116" spans="1:7" x14ac:dyDescent="0.2">
      <c r="A116" s="180"/>
      <c r="B116" s="180"/>
    </row>
    <row r="117" spans="1:7" x14ac:dyDescent="0.2">
      <c r="A117" s="138"/>
      <c r="B117" s="138"/>
      <c r="C117" s="181"/>
      <c r="D117" s="181"/>
      <c r="E117" s="182"/>
      <c r="F117" s="181"/>
      <c r="G117" s="183"/>
    </row>
    <row r="118" spans="1:7" x14ac:dyDescent="0.2">
      <c r="A118" s="184"/>
      <c r="B118" s="184"/>
      <c r="C118" s="138"/>
      <c r="D118" s="138"/>
      <c r="E118" s="185"/>
      <c r="F118" s="138"/>
      <c r="G118" s="138"/>
    </row>
    <row r="119" spans="1:7" x14ac:dyDescent="0.2">
      <c r="A119" s="138"/>
      <c r="B119" s="138"/>
      <c r="C119" s="138"/>
      <c r="D119" s="138"/>
      <c r="E119" s="185"/>
      <c r="F119" s="138"/>
      <c r="G119" s="138"/>
    </row>
    <row r="120" spans="1:7" x14ac:dyDescent="0.2">
      <c r="A120" s="138"/>
      <c r="B120" s="138"/>
      <c r="C120" s="138"/>
      <c r="D120" s="138"/>
      <c r="E120" s="185"/>
      <c r="F120" s="138"/>
      <c r="G120" s="138"/>
    </row>
    <row r="121" spans="1:7" x14ac:dyDescent="0.2">
      <c r="A121" s="138"/>
      <c r="B121" s="138"/>
      <c r="C121" s="138"/>
      <c r="D121" s="138"/>
      <c r="E121" s="185"/>
      <c r="F121" s="138"/>
      <c r="G121" s="138"/>
    </row>
    <row r="122" spans="1:7" x14ac:dyDescent="0.2">
      <c r="A122" s="138"/>
      <c r="B122" s="138"/>
      <c r="C122" s="138"/>
      <c r="D122" s="138"/>
      <c r="E122" s="185"/>
      <c r="F122" s="138"/>
      <c r="G122" s="138"/>
    </row>
    <row r="123" spans="1:7" x14ac:dyDescent="0.2">
      <c r="A123" s="138"/>
      <c r="B123" s="138"/>
      <c r="C123" s="138"/>
      <c r="D123" s="138"/>
      <c r="E123" s="185"/>
      <c r="F123" s="138"/>
      <c r="G123" s="138"/>
    </row>
    <row r="124" spans="1:7" x14ac:dyDescent="0.2">
      <c r="A124" s="138"/>
      <c r="B124" s="138"/>
      <c r="C124" s="138"/>
      <c r="D124" s="138"/>
      <c r="E124" s="185"/>
      <c r="F124" s="138"/>
      <c r="G124" s="138"/>
    </row>
    <row r="125" spans="1:7" x14ac:dyDescent="0.2">
      <c r="A125" s="138"/>
      <c r="B125" s="138"/>
      <c r="C125" s="138"/>
      <c r="D125" s="138"/>
      <c r="E125" s="185"/>
      <c r="F125" s="138"/>
      <c r="G125" s="138"/>
    </row>
    <row r="126" spans="1:7" x14ac:dyDescent="0.2">
      <c r="A126" s="138"/>
      <c r="B126" s="138"/>
      <c r="C126" s="138"/>
      <c r="D126" s="138"/>
      <c r="E126" s="185"/>
      <c r="F126" s="138"/>
      <c r="G126" s="138"/>
    </row>
    <row r="127" spans="1:7" x14ac:dyDescent="0.2">
      <c r="A127" s="138"/>
      <c r="B127" s="138"/>
      <c r="C127" s="138"/>
      <c r="D127" s="138"/>
      <c r="E127" s="185"/>
      <c r="F127" s="138"/>
      <c r="G127" s="138"/>
    </row>
    <row r="128" spans="1:7" x14ac:dyDescent="0.2">
      <c r="A128" s="138"/>
      <c r="B128" s="138"/>
      <c r="C128" s="138"/>
      <c r="D128" s="138"/>
      <c r="E128" s="185"/>
      <c r="F128" s="138"/>
      <c r="G128" s="138"/>
    </row>
    <row r="129" spans="1:7" x14ac:dyDescent="0.2">
      <c r="A129" s="138"/>
      <c r="B129" s="138"/>
      <c r="C129" s="138"/>
      <c r="D129" s="138"/>
      <c r="E129" s="185"/>
      <c r="F129" s="138"/>
      <c r="G129" s="138"/>
    </row>
    <row r="130" spans="1:7" x14ac:dyDescent="0.2">
      <c r="A130" s="138"/>
      <c r="B130" s="138"/>
      <c r="C130" s="138"/>
      <c r="D130" s="138"/>
      <c r="E130" s="185"/>
      <c r="F130" s="138"/>
      <c r="G130" s="138"/>
    </row>
    <row r="1035" spans="1:7" x14ac:dyDescent="0.2">
      <c r="A1035" s="186"/>
      <c r="B1035" s="187"/>
      <c r="C1035" s="188" t="s">
        <v>43</v>
      </c>
      <c r="D1035" s="189"/>
      <c r="E1035" s="190"/>
      <c r="F1035" s="190"/>
      <c r="G1035" s="191">
        <v>100000</v>
      </c>
    </row>
    <row r="1036" spans="1:7" x14ac:dyDescent="0.2">
      <c r="A1036" s="186"/>
      <c r="B1036" s="187"/>
      <c r="C1036" s="188" t="s">
        <v>44</v>
      </c>
      <c r="D1036" s="189"/>
      <c r="E1036" s="190"/>
      <c r="F1036" s="190"/>
      <c r="G1036" s="191">
        <v>100000</v>
      </c>
    </row>
    <row r="1037" spans="1:7" x14ac:dyDescent="0.2">
      <c r="A1037" s="186"/>
      <c r="B1037" s="187"/>
      <c r="C1037" s="188" t="s">
        <v>45</v>
      </c>
      <c r="D1037" s="189"/>
      <c r="E1037" s="190"/>
      <c r="F1037" s="190"/>
      <c r="G1037" s="191">
        <v>100000</v>
      </c>
    </row>
    <row r="1038" spans="1:7" x14ac:dyDescent="0.2">
      <c r="A1038" s="186"/>
      <c r="B1038" s="187"/>
      <c r="C1038" s="188" t="s">
        <v>46</v>
      </c>
      <c r="D1038" s="189"/>
      <c r="E1038" s="190"/>
      <c r="F1038" s="190"/>
      <c r="G1038" s="191">
        <v>100000</v>
      </c>
    </row>
    <row r="1039" spans="1:7" x14ac:dyDescent="0.2">
      <c r="A1039" s="186"/>
      <c r="B1039" s="187"/>
      <c r="C1039" s="188" t="s">
        <v>47</v>
      </c>
      <c r="D1039" s="189"/>
      <c r="E1039" s="190"/>
      <c r="F1039" s="190"/>
      <c r="G1039" s="191">
        <v>100000</v>
      </c>
    </row>
    <row r="1040" spans="1:7" x14ac:dyDescent="0.2">
      <c r="A1040" s="186"/>
      <c r="B1040" s="187"/>
      <c r="C1040" s="188" t="s">
        <v>48</v>
      </c>
      <c r="D1040" s="189"/>
      <c r="E1040" s="190"/>
      <c r="F1040" s="190"/>
      <c r="G1040" s="191">
        <v>100000</v>
      </c>
    </row>
    <row r="1041" spans="1:7" x14ac:dyDescent="0.2">
      <c r="A1041" s="186"/>
      <c r="B1041" s="187"/>
      <c r="C1041" s="188" t="s">
        <v>49</v>
      </c>
      <c r="D1041" s="189"/>
      <c r="E1041" s="190"/>
      <c r="F1041" s="190"/>
      <c r="G1041" s="191">
        <v>100000</v>
      </c>
    </row>
  </sheetData>
  <mergeCells count="33">
    <mergeCell ref="C25:G25"/>
    <mergeCell ref="A1:G1"/>
    <mergeCell ref="C9:G9"/>
    <mergeCell ref="C10:G10"/>
    <mergeCell ref="C11:G11"/>
    <mergeCell ref="C15:G15"/>
    <mergeCell ref="C18:G18"/>
    <mergeCell ref="C22:G22"/>
    <mergeCell ref="C23:G23"/>
    <mergeCell ref="C24:G24"/>
    <mergeCell ref="C53:G53"/>
    <mergeCell ref="C55:G55"/>
    <mergeCell ref="C56:G56"/>
    <mergeCell ref="C26:G26"/>
    <mergeCell ref="C27:G27"/>
    <mergeCell ref="C28:G28"/>
    <mergeCell ref="C29:G29"/>
    <mergeCell ref="C30:G30"/>
    <mergeCell ref="C31:G31"/>
    <mergeCell ref="C48:G48"/>
    <mergeCell ref="C49:G49"/>
    <mergeCell ref="C50:G50"/>
    <mergeCell ref="C51:G51"/>
    <mergeCell ref="C32:G32"/>
    <mergeCell ref="C33:G33"/>
    <mergeCell ref="C34:G34"/>
    <mergeCell ref="C35:G35"/>
    <mergeCell ref="C36:G36"/>
    <mergeCell ref="C40:G40"/>
    <mergeCell ref="C41:G41"/>
    <mergeCell ref="C43:G43"/>
    <mergeCell ref="C45:G45"/>
    <mergeCell ref="C46:G46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68</vt:i4>
      </vt:variant>
    </vt:vector>
  </HeadingPairs>
  <TitlesOfParts>
    <vt:vector size="72" baseType="lpstr">
      <vt:lpstr>Stavba</vt:lpstr>
      <vt:lpstr>01  </vt:lpstr>
      <vt:lpstr>02  </vt:lpstr>
      <vt:lpstr>03 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'!Názvy_tisku</vt:lpstr>
      <vt:lpstr>'02  '!Názvy_tisku</vt:lpstr>
      <vt:lpstr>'03  '!Názvy_tisku</vt:lpstr>
      <vt:lpstr>Stavba!Objednatel</vt:lpstr>
      <vt:lpstr>Stavba!Objekt</vt:lpstr>
      <vt:lpstr>'01  '!Oblast_tisku</vt:lpstr>
      <vt:lpstr>'02  '!Oblast_tisku</vt:lpstr>
      <vt:lpstr>'03 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'02  '!SloupecCC</vt:lpstr>
      <vt:lpstr>'03  '!SloupecCC</vt:lpstr>
      <vt:lpstr>SloupecCC</vt:lpstr>
      <vt:lpstr>'02  '!SloupecCDH</vt:lpstr>
      <vt:lpstr>'03  '!SloupecCDH</vt:lpstr>
      <vt:lpstr>SloupecCDH</vt:lpstr>
      <vt:lpstr>'02  '!SloupecCisloPol</vt:lpstr>
      <vt:lpstr>'03  '!SloupecCisloPol</vt:lpstr>
      <vt:lpstr>SloupecCisloPol</vt:lpstr>
      <vt:lpstr>'02  '!SloupecCH</vt:lpstr>
      <vt:lpstr>'03  '!SloupecCH</vt:lpstr>
      <vt:lpstr>SloupecCH</vt:lpstr>
      <vt:lpstr>'02  '!SloupecJC</vt:lpstr>
      <vt:lpstr>'03  '!SloupecJC</vt:lpstr>
      <vt:lpstr>SloupecJC</vt:lpstr>
      <vt:lpstr>'02  '!SloupecJDH</vt:lpstr>
      <vt:lpstr>'03  '!SloupecJDH</vt:lpstr>
      <vt:lpstr>SloupecJDH</vt:lpstr>
      <vt:lpstr>'02  '!SloupecJDM</vt:lpstr>
      <vt:lpstr>'03  '!SloupecJDM</vt:lpstr>
      <vt:lpstr>SloupecJDM</vt:lpstr>
      <vt:lpstr>'02  '!SloupecJH</vt:lpstr>
      <vt:lpstr>'03  '!SloupecJH</vt:lpstr>
      <vt:lpstr>SloupecJH</vt:lpstr>
      <vt:lpstr>'02  '!SloupecMJ</vt:lpstr>
      <vt:lpstr>'03  '!SloupecMJ</vt:lpstr>
      <vt:lpstr>SloupecMJ</vt:lpstr>
      <vt:lpstr>'02  '!SloupecMnozstvi</vt:lpstr>
      <vt:lpstr>'03  '!SloupecMnozstvi</vt:lpstr>
      <vt:lpstr>SloupecMnozstvi</vt:lpstr>
      <vt:lpstr>'02  '!SloupecNazPol</vt:lpstr>
      <vt:lpstr>'03  '!SloupecNazPol</vt:lpstr>
      <vt:lpstr>SloupecNazPol</vt:lpstr>
      <vt:lpstr>'02  '!SloupecPC</vt:lpstr>
      <vt:lpstr>'03  '!SloupecPC</vt:lpstr>
      <vt:lpstr>SloupecPC</vt:lpstr>
      <vt:lpstr>Stavba!StavbaCelkem</vt:lpstr>
      <vt:lpstr>'02  '!VRN</vt:lpstr>
      <vt:lpstr>'03  '!VRN</vt:lpstr>
      <vt:lpstr>VRN</vt:lpstr>
      <vt:lpstr>'02  '!VRNNazev</vt:lpstr>
      <vt:lpstr>'03  '!VRNNazev</vt:lpstr>
      <vt:lpstr>VRNNazev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V Ř</cp:lastModifiedBy>
  <dcterms:created xsi:type="dcterms:W3CDTF">2020-12-12T15:20:34Z</dcterms:created>
  <dcterms:modified xsi:type="dcterms:W3CDTF">2022-02-01T15:02:32Z</dcterms:modified>
</cp:coreProperties>
</file>