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4" documentId="11_35DF5DAF14A378BCBB4C8009E6F66588FD9149F5" xr6:coauthVersionLast="47" xr6:coauthVersionMax="47" xr10:uidLastSave="{ED4DB4E8-7FC0-48BE-BBD6-68158D53F4F0}"/>
  <bookViews>
    <workbookView xWindow="38280" yWindow="-30" windowWidth="38640" windowHeight="21240" activeTab="4" xr2:uid="{00000000-000D-0000-FFFF-FFFF00000000}"/>
  </bookViews>
  <sheets>
    <sheet name="Stavba" sheetId="1" r:id="rId1"/>
    <sheet name="A03 3.1 " sheetId="2" r:id="rId2"/>
    <sheet name="A03 3.4a " sheetId="3" r:id="rId3"/>
    <sheet name="A03 3.4b " sheetId="4" r:id="rId4"/>
    <sheet name="A03 3.4c " sheetId="5" r:id="rId5"/>
    <sheet name="A03 3.5 " sheetId="6" r:id="rId6"/>
  </sheets>
  <definedNames>
    <definedName name="AAA" localSheetId="2">'A03 3.4a '!#REF!</definedName>
    <definedName name="AAA" localSheetId="3">'A03 3.4b '!#REF!</definedName>
    <definedName name="AAA" localSheetId="4">'A03 3.4c '!#REF!</definedName>
    <definedName name="AAA" localSheetId="5">'A03 3.5 '!#REF!</definedName>
    <definedName name="AAA">'A03 3.1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'A03 3.4a '!#REF!</definedName>
    <definedName name="Dodavka0" localSheetId="3">'A03 3.4b '!#REF!</definedName>
    <definedName name="Dodavka0" localSheetId="4">'A03 3.4c '!#REF!</definedName>
    <definedName name="Dodavka0" localSheetId="5">'A03 3.5 '!#REF!</definedName>
    <definedName name="Dodavka0">'A03 3.1 '!#REF!</definedName>
    <definedName name="dpsc" localSheetId="0">Stavba!$C$9</definedName>
    <definedName name="dpsc">#REF!</definedName>
    <definedName name="HSV">#REF!</definedName>
    <definedName name="HSV_" localSheetId="2">'A03 3.4a '!#REF!</definedName>
    <definedName name="HSV_" localSheetId="3">'A03 3.4b '!#REF!</definedName>
    <definedName name="HSV_" localSheetId="4">'A03 3.4c '!#REF!</definedName>
    <definedName name="HSV_" localSheetId="5">'A03 3.5 '!#REF!</definedName>
    <definedName name="HSV_">'A03 3.1 '!#REF!</definedName>
    <definedName name="HSV0" localSheetId="2">'A03 3.4a '!#REF!</definedName>
    <definedName name="HSV0" localSheetId="3">'A03 3.4b '!#REF!</definedName>
    <definedName name="HSV0" localSheetId="4">'A03 3.4c '!#REF!</definedName>
    <definedName name="HSV0" localSheetId="5">'A03 3.5 '!#REF!</definedName>
    <definedName name="HSV0">'A03 3.1 '!#REF!</definedName>
    <definedName name="HZS">#REF!</definedName>
    <definedName name="HZS0" localSheetId="2">'A03 3.4a '!#REF!</definedName>
    <definedName name="HZS0" localSheetId="3">'A03 3.4b '!#REF!</definedName>
    <definedName name="HZS0" localSheetId="4">'A03 3.4c '!#REF!</definedName>
    <definedName name="HZS0" localSheetId="5">'A03 3.5 '!#REF!</definedName>
    <definedName name="HZS0">'A03 3.1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'A03 3.4a '!#REF!</definedName>
    <definedName name="Mont_" localSheetId="3">'A03 3.4b '!#REF!</definedName>
    <definedName name="Mont_" localSheetId="4">'A03 3.4c '!#REF!</definedName>
    <definedName name="Mont_" localSheetId="5">'A03 3.5 '!#REF!</definedName>
    <definedName name="Mont_">'A03 3.1 '!#REF!</definedName>
    <definedName name="Montaz0" localSheetId="2">'A03 3.4a '!#REF!</definedName>
    <definedName name="Montaz0" localSheetId="3">'A03 3.4b '!#REF!</definedName>
    <definedName name="Montaz0" localSheetId="4">'A03 3.4c '!#REF!</definedName>
    <definedName name="Montaz0" localSheetId="5">'A03 3.5 '!#REF!</definedName>
    <definedName name="Montaz0">'A03 3.1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'A03 3.1 '!$1:$6</definedName>
    <definedName name="_xlnm.Print_Titles" localSheetId="2">'A03 3.4a '!$1:$6</definedName>
    <definedName name="_xlnm.Print_Titles" localSheetId="3">'A03 3.4b '!$1:$6</definedName>
    <definedName name="_xlnm.Print_Titles" localSheetId="4">'A03 3.4c '!$1:$6</definedName>
    <definedName name="_xlnm.Print_Titles" localSheetId="5">'A03 3.5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'A03 3.1 '!$A$1:$K$269</definedName>
    <definedName name="_xlnm.Print_Area" localSheetId="2">'A03 3.4a '!$A$1:$K$106</definedName>
    <definedName name="_xlnm.Print_Area" localSheetId="3">'A03 3.4b '!$A$1:$K$48</definedName>
    <definedName name="_xlnm.Print_Area" localSheetId="4">'A03 3.4c '!$A$1:$K$19</definedName>
    <definedName name="_xlnm.Print_Area" localSheetId="5">'A03 3.5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'A03 3.4a '!#REF!</definedName>
    <definedName name="PSV_" localSheetId="3">'A03 3.4b '!#REF!</definedName>
    <definedName name="PSV_" localSheetId="4">'A03 3.4c '!#REF!</definedName>
    <definedName name="PSV_" localSheetId="5">'A03 3.5 '!#REF!</definedName>
    <definedName name="PSV_">'A03 3.1 '!#REF!</definedName>
    <definedName name="PSV0" localSheetId="2">'A03 3.4a '!#REF!</definedName>
    <definedName name="PSV0" localSheetId="3">'A03 3.4b '!#REF!</definedName>
    <definedName name="PSV0" localSheetId="4">'A03 3.4c '!#REF!</definedName>
    <definedName name="PSV0" localSheetId="5">'A03 3.5 '!#REF!</definedName>
    <definedName name="PSV0">'A03 3.1 '!#REF!</definedName>
    <definedName name="SazbaDPH1">Stavba!$D$19</definedName>
    <definedName name="SazbaDPH2">Stavba!$D$21</definedName>
    <definedName name="SloupecCC" localSheetId="2">'A03 3.4a '!$G$6</definedName>
    <definedName name="SloupecCC" localSheetId="3">'A03 3.4b '!$G$6</definedName>
    <definedName name="SloupecCC" localSheetId="4">'A03 3.4c '!$G$6</definedName>
    <definedName name="SloupecCC" localSheetId="5">'A03 3.5 '!$G$6</definedName>
    <definedName name="SloupecCC">'A03 3.1 '!$G$6</definedName>
    <definedName name="SloupecCDH" localSheetId="2">'A03 3.4a '!$K$6</definedName>
    <definedName name="SloupecCDH" localSheetId="3">'A03 3.4b '!$K$6</definedName>
    <definedName name="SloupecCDH" localSheetId="4">'A03 3.4c '!$K$6</definedName>
    <definedName name="SloupecCDH" localSheetId="5">'A03 3.5 '!$K$6</definedName>
    <definedName name="SloupecCDH">'A03 3.1 '!$K$6</definedName>
    <definedName name="SloupecCisloPol" localSheetId="2">'A03 3.4a '!$B$6</definedName>
    <definedName name="SloupecCisloPol" localSheetId="3">'A03 3.4b '!$B$6</definedName>
    <definedName name="SloupecCisloPol" localSheetId="4">'A03 3.4c '!$B$6</definedName>
    <definedName name="SloupecCisloPol" localSheetId="5">'A03 3.5 '!$B$6</definedName>
    <definedName name="SloupecCisloPol">'A03 3.1 '!$B$6</definedName>
    <definedName name="SloupecCH" localSheetId="2">'A03 3.4a '!$I$6</definedName>
    <definedName name="SloupecCH" localSheetId="3">'A03 3.4b '!$I$6</definedName>
    <definedName name="SloupecCH" localSheetId="4">'A03 3.4c '!$I$6</definedName>
    <definedName name="SloupecCH" localSheetId="5">'A03 3.5 '!$I$6</definedName>
    <definedName name="SloupecCH">'A03 3.1 '!$I$6</definedName>
    <definedName name="SloupecJC" localSheetId="2">'A03 3.4a '!$F$6</definedName>
    <definedName name="SloupecJC" localSheetId="3">'A03 3.4b '!$F$6</definedName>
    <definedName name="SloupecJC" localSheetId="4">'A03 3.4c '!$F$6</definedName>
    <definedName name="SloupecJC" localSheetId="5">'A03 3.5 '!$F$6</definedName>
    <definedName name="SloupecJC">'A03 3.1 '!$F$6</definedName>
    <definedName name="SloupecJDH" localSheetId="2">'A03 3.4a '!$J$6</definedName>
    <definedName name="SloupecJDH" localSheetId="3">'A03 3.4b '!$J$6</definedName>
    <definedName name="SloupecJDH" localSheetId="4">'A03 3.4c '!$J$6</definedName>
    <definedName name="SloupecJDH" localSheetId="5">'A03 3.5 '!$J$6</definedName>
    <definedName name="SloupecJDH">'A03 3.1 '!$J$6</definedName>
    <definedName name="SloupecJDM" localSheetId="2">'A03 3.4a '!$J$6</definedName>
    <definedName name="SloupecJDM" localSheetId="3">'A03 3.4b '!$J$6</definedName>
    <definedName name="SloupecJDM" localSheetId="4">'A03 3.4c '!$J$6</definedName>
    <definedName name="SloupecJDM" localSheetId="5">'A03 3.5 '!$J$6</definedName>
    <definedName name="SloupecJDM">'A03 3.1 '!$J$6</definedName>
    <definedName name="SloupecJH" localSheetId="2">'A03 3.4a '!$H$6</definedName>
    <definedName name="SloupecJH" localSheetId="3">'A03 3.4b '!$H$6</definedName>
    <definedName name="SloupecJH" localSheetId="4">'A03 3.4c '!$H$6</definedName>
    <definedName name="SloupecJH" localSheetId="5">'A03 3.5 '!$H$6</definedName>
    <definedName name="SloupecJH">'A03 3.1 '!$H$6</definedName>
    <definedName name="SloupecMJ" localSheetId="2">'A03 3.4a '!$D$6</definedName>
    <definedName name="SloupecMJ" localSheetId="3">'A03 3.4b '!$D$6</definedName>
    <definedName name="SloupecMJ" localSheetId="4">'A03 3.4c '!$D$6</definedName>
    <definedName name="SloupecMJ" localSheetId="5">'A03 3.5 '!$D$6</definedName>
    <definedName name="SloupecMJ">'A03 3.1 '!$D$6</definedName>
    <definedName name="SloupecMnozstvi" localSheetId="2">'A03 3.4a '!$E$6</definedName>
    <definedName name="SloupecMnozstvi" localSheetId="3">'A03 3.4b '!$E$6</definedName>
    <definedName name="SloupecMnozstvi" localSheetId="4">'A03 3.4c '!$E$6</definedName>
    <definedName name="SloupecMnozstvi" localSheetId="5">'A03 3.5 '!$E$6</definedName>
    <definedName name="SloupecMnozstvi">'A03 3.1 '!$E$6</definedName>
    <definedName name="SloupecNazPol" localSheetId="2">'A03 3.4a '!$C$6</definedName>
    <definedName name="SloupecNazPol" localSheetId="3">'A03 3.4b '!$C$6</definedName>
    <definedName name="SloupecNazPol" localSheetId="4">'A03 3.4c '!$C$6</definedName>
    <definedName name="SloupecNazPol" localSheetId="5">'A03 3.5 '!$C$6</definedName>
    <definedName name="SloupecNazPol">'A03 3.1 '!$C$6</definedName>
    <definedName name="SloupecPC" localSheetId="2">'A03 3.4a '!$A$6</definedName>
    <definedName name="SloupecPC" localSheetId="3">'A03 3.4b '!$A$6</definedName>
    <definedName name="SloupecPC" localSheetId="4">'A03 3.4c '!$A$6</definedName>
    <definedName name="SloupecPC" localSheetId="5">'A03 3.5 '!$A$6</definedName>
    <definedName name="SloupecPC">'A03 3.1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'A03 3.1 '!#REF!</definedName>
    <definedName name="solver_opt" localSheetId="2" hidden="1">'A03 3.4a '!#REF!</definedName>
    <definedName name="solver_opt" localSheetId="3" hidden="1">'A03 3.4b '!#REF!</definedName>
    <definedName name="solver_opt" localSheetId="4" hidden="1">'A03 3.4c '!#REF!</definedName>
    <definedName name="solver_opt" localSheetId="5" hidden="1">'A03 3.5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'A03 3.4a '!#REF!</definedName>
    <definedName name="Typ" localSheetId="3">'A03 3.4b '!#REF!</definedName>
    <definedName name="Typ" localSheetId="4">'A03 3.4c '!#REF!</definedName>
    <definedName name="Typ" localSheetId="5">'A03 3.5 '!#REF!</definedName>
    <definedName name="Typ">'A03 3.1 '!#REF!</definedName>
    <definedName name="VRN" localSheetId="2">'A03 3.4a '!#REF!</definedName>
    <definedName name="VRN" localSheetId="3">'A03 3.4b '!#REF!</definedName>
    <definedName name="VRN" localSheetId="4">'A03 3.4c '!#REF!</definedName>
    <definedName name="VRN" localSheetId="5">'A03 3.5 '!#REF!</definedName>
    <definedName name="VRN">'A03 3.1 '!#REF!</definedName>
    <definedName name="VRNKc">#REF!</definedName>
    <definedName name="VRNNazev" localSheetId="2">'A03 3.4a '!#REF!</definedName>
    <definedName name="VRNNazev" localSheetId="3">'A03 3.4b '!#REF!</definedName>
    <definedName name="VRNNazev" localSheetId="4">'A03 3.4c '!#REF!</definedName>
    <definedName name="VRNNazev" localSheetId="5">'A03 3.5 '!#REF!</definedName>
    <definedName name="VRNNazev">'A03 3.1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BD11" i="2"/>
  <c r="BD12" i="2"/>
  <c r="G13" i="2"/>
  <c r="I13" i="2"/>
  <c r="K13" i="2"/>
  <c r="BD14" i="2"/>
  <c r="BD15" i="2"/>
  <c r="BD16" i="2"/>
  <c r="BD17" i="2"/>
  <c r="G18" i="2"/>
  <c r="I18" i="2"/>
  <c r="K18" i="2"/>
  <c r="BD19" i="2"/>
  <c r="BD20" i="2"/>
  <c r="BD21" i="2"/>
  <c r="BD22" i="2"/>
  <c r="G25" i="2"/>
  <c r="I25" i="2"/>
  <c r="K25" i="2"/>
  <c r="BD26" i="2"/>
  <c r="BD27" i="2"/>
  <c r="BD28" i="2"/>
  <c r="BD29" i="2"/>
  <c r="G30" i="2"/>
  <c r="I30" i="2"/>
  <c r="K30" i="2"/>
  <c r="BD31" i="2"/>
  <c r="BD32" i="2"/>
  <c r="BD33" i="2"/>
  <c r="BD34" i="2"/>
  <c r="G35" i="2"/>
  <c r="I35" i="2"/>
  <c r="K35" i="2"/>
  <c r="BD36" i="2"/>
  <c r="BD37" i="2"/>
  <c r="BD38" i="2"/>
  <c r="BD39" i="2"/>
  <c r="G40" i="2"/>
  <c r="I40" i="2"/>
  <c r="K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2" i="2"/>
  <c r="I52" i="2"/>
  <c r="K52" i="2"/>
  <c r="BD53" i="2"/>
  <c r="BD54" i="2"/>
  <c r="BD55" i="2"/>
  <c r="BD56" i="2"/>
  <c r="G57" i="2"/>
  <c r="I57" i="2"/>
  <c r="K57" i="2"/>
  <c r="BD58" i="2"/>
  <c r="BD59" i="2"/>
  <c r="BD60" i="2"/>
  <c r="BD61" i="2"/>
  <c r="G64" i="2"/>
  <c r="I64" i="2"/>
  <c r="K64" i="2"/>
  <c r="BD65" i="2"/>
  <c r="BD66" i="2"/>
  <c r="BD67" i="2"/>
  <c r="BD68" i="2"/>
  <c r="G69" i="2"/>
  <c r="I69" i="2"/>
  <c r="K69" i="2"/>
  <c r="BD70" i="2"/>
  <c r="BD71" i="2"/>
  <c r="BD72" i="2"/>
  <c r="BD73" i="2"/>
  <c r="G74" i="2"/>
  <c r="I74" i="2"/>
  <c r="K74" i="2"/>
  <c r="BD75" i="2"/>
  <c r="BD76" i="2"/>
  <c r="BD77" i="2"/>
  <c r="BD78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1" i="2"/>
  <c r="Z91" i="2" s="1"/>
  <c r="G93" i="2"/>
  <c r="G98" i="2" s="1"/>
  <c r="Z98" i="2" s="1"/>
  <c r="I93" i="2"/>
  <c r="I98" i="2" s="1"/>
  <c r="Y98" i="2" s="1"/>
  <c r="K93" i="2"/>
  <c r="K98" i="2" s="1"/>
  <c r="X98" i="2" s="1"/>
  <c r="BD94" i="2"/>
  <c r="BD95" i="2"/>
  <c r="BD96" i="2"/>
  <c r="BD97" i="2"/>
  <c r="G100" i="2"/>
  <c r="I100" i="2"/>
  <c r="K100" i="2"/>
  <c r="BD101" i="2"/>
  <c r="BD102" i="2"/>
  <c r="BD103" i="2"/>
  <c r="BD104" i="2"/>
  <c r="G105" i="2"/>
  <c r="I105" i="2"/>
  <c r="K105" i="2"/>
  <c r="BD106" i="2"/>
  <c r="BD107" i="2"/>
  <c r="BD108" i="2"/>
  <c r="BD109" i="2"/>
  <c r="G110" i="2"/>
  <c r="I110" i="2"/>
  <c r="K110" i="2"/>
  <c r="BD111" i="2"/>
  <c r="BD112" i="2"/>
  <c r="BD113" i="2"/>
  <c r="BD114" i="2"/>
  <c r="G115" i="2"/>
  <c r="I115" i="2"/>
  <c r="K115" i="2"/>
  <c r="BD116" i="2"/>
  <c r="BD117" i="2"/>
  <c r="BD118" i="2"/>
  <c r="BD119" i="2"/>
  <c r="G120" i="2"/>
  <c r="I120" i="2"/>
  <c r="K120" i="2"/>
  <c r="BD121" i="2"/>
  <c r="BD122" i="2"/>
  <c r="BD123" i="2"/>
  <c r="BD124" i="2"/>
  <c r="G125" i="2"/>
  <c r="I125" i="2"/>
  <c r="K125" i="2"/>
  <c r="BD126" i="2"/>
  <c r="BD127" i="2"/>
  <c r="BD128" i="2"/>
  <c r="BD129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4" i="2"/>
  <c r="G145" i="2" s="1"/>
  <c r="Z145" i="2" s="1"/>
  <c r="I144" i="2"/>
  <c r="I145" i="2" s="1"/>
  <c r="Y145" i="2" s="1"/>
  <c r="K144" i="2"/>
  <c r="K145" i="2" s="1"/>
  <c r="X145" i="2" s="1"/>
  <c r="G147" i="2"/>
  <c r="I147" i="2"/>
  <c r="K147" i="2"/>
  <c r="BD148" i="2"/>
  <c r="BD149" i="2"/>
  <c r="BD150" i="2"/>
  <c r="BD151" i="2"/>
  <c r="G152" i="2"/>
  <c r="I152" i="2"/>
  <c r="K152" i="2"/>
  <c r="BD154" i="2"/>
  <c r="BD155" i="2"/>
  <c r="BD156" i="2"/>
  <c r="BD157" i="2"/>
  <c r="BD158" i="2"/>
  <c r="BD159" i="2"/>
  <c r="G160" i="2"/>
  <c r="I160" i="2"/>
  <c r="K160" i="2"/>
  <c r="G163" i="2"/>
  <c r="I163" i="2"/>
  <c r="K163" i="2"/>
  <c r="BD164" i="2"/>
  <c r="BD165" i="2"/>
  <c r="BD166" i="2"/>
  <c r="BD167" i="2"/>
  <c r="G168" i="2"/>
  <c r="I168" i="2"/>
  <c r="K168" i="2"/>
  <c r="BD169" i="2"/>
  <c r="BD170" i="2"/>
  <c r="BD171" i="2"/>
  <c r="BD172" i="2"/>
  <c r="G173" i="2"/>
  <c r="I173" i="2"/>
  <c r="K173" i="2"/>
  <c r="G176" i="2"/>
  <c r="G181" i="2" s="1"/>
  <c r="Z181" i="2" s="1"/>
  <c r="I176" i="2"/>
  <c r="I181" i="2" s="1"/>
  <c r="Y181" i="2" s="1"/>
  <c r="K176" i="2"/>
  <c r="K181" i="2" s="1"/>
  <c r="X181" i="2" s="1"/>
  <c r="BD177" i="2"/>
  <c r="BD178" i="2"/>
  <c r="BD179" i="2"/>
  <c r="BD180" i="2"/>
  <c r="G183" i="2"/>
  <c r="I183" i="2"/>
  <c r="K183" i="2"/>
  <c r="BD184" i="2"/>
  <c r="BD185" i="2"/>
  <c r="BD186" i="2"/>
  <c r="BD187" i="2"/>
  <c r="G188" i="2"/>
  <c r="I188" i="2"/>
  <c r="K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BD203" i="2"/>
  <c r="BD204" i="2"/>
  <c r="G205" i="2"/>
  <c r="I205" i="2"/>
  <c r="K205" i="2"/>
  <c r="BD206" i="2"/>
  <c r="BD207" i="2"/>
  <c r="BD208" i="2"/>
  <c r="BD209" i="2"/>
  <c r="G210" i="2"/>
  <c r="I210" i="2"/>
  <c r="K210" i="2"/>
  <c r="BD211" i="2"/>
  <c r="G212" i="2"/>
  <c r="I212" i="2"/>
  <c r="K212" i="2"/>
  <c r="BD213" i="2"/>
  <c r="G214" i="2"/>
  <c r="I214" i="2"/>
  <c r="K214" i="2"/>
  <c r="G217" i="2"/>
  <c r="I217" i="2"/>
  <c r="K217" i="2"/>
  <c r="G218" i="2"/>
  <c r="I218" i="2"/>
  <c r="K218" i="2"/>
  <c r="BD219" i="2"/>
  <c r="BD220" i="2"/>
  <c r="BD221" i="2"/>
  <c r="BD222" i="2"/>
  <c r="G223" i="2"/>
  <c r="I223" i="2"/>
  <c r="K223" i="2"/>
  <c r="BD224" i="2"/>
  <c r="BD225" i="2"/>
  <c r="BD226" i="2"/>
  <c r="BD227" i="2"/>
  <c r="BD228" i="2"/>
  <c r="BD229" i="2"/>
  <c r="G232" i="2"/>
  <c r="I232" i="2"/>
  <c r="K232" i="2"/>
  <c r="BD233" i="2"/>
  <c r="BD234" i="2"/>
  <c r="BD235" i="2"/>
  <c r="BD236" i="2"/>
  <c r="BD237" i="2"/>
  <c r="BD238" i="2"/>
  <c r="G239" i="2"/>
  <c r="I239" i="2"/>
  <c r="K239" i="2"/>
  <c r="G242" i="2"/>
  <c r="I242" i="2"/>
  <c r="K242" i="2"/>
  <c r="BD243" i="2"/>
  <c r="BD244" i="2"/>
  <c r="BD245" i="2"/>
  <c r="BD246" i="2"/>
  <c r="G247" i="2"/>
  <c r="I247" i="2"/>
  <c r="K247" i="2"/>
  <c r="BD248" i="2"/>
  <c r="BD249" i="2"/>
  <c r="BD250" i="2"/>
  <c r="BD251" i="2"/>
  <c r="G252" i="2"/>
  <c r="I252" i="2"/>
  <c r="K252" i="2"/>
  <c r="BD253" i="2"/>
  <c r="BD254" i="2"/>
  <c r="BD255" i="2"/>
  <c r="BD256" i="2"/>
  <c r="G259" i="2"/>
  <c r="I259" i="2"/>
  <c r="K259" i="2"/>
  <c r="G260" i="2"/>
  <c r="I260" i="2"/>
  <c r="K260" i="2"/>
  <c r="G261" i="2"/>
  <c r="I261" i="2"/>
  <c r="K261" i="2"/>
  <c r="G262" i="2"/>
  <c r="I262" i="2"/>
  <c r="K262" i="2"/>
  <c r="G263" i="2"/>
  <c r="I263" i="2"/>
  <c r="K263" i="2"/>
  <c r="G264" i="2"/>
  <c r="I264" i="2"/>
  <c r="K264" i="2"/>
  <c r="G265" i="2"/>
  <c r="I265" i="2"/>
  <c r="K265" i="2"/>
  <c r="G266" i="2"/>
  <c r="I266" i="2"/>
  <c r="K266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K104" i="3" l="1"/>
  <c r="X104" i="3" s="1"/>
  <c r="K94" i="3"/>
  <c r="X94" i="3" s="1"/>
  <c r="K25" i="4"/>
  <c r="X25" i="4" s="1"/>
  <c r="K11" i="4"/>
  <c r="X11" i="4" s="1"/>
  <c r="K46" i="4" s="1"/>
  <c r="I174" i="2"/>
  <c r="Y174" i="2" s="1"/>
  <c r="G37" i="4"/>
  <c r="Z37" i="4" s="1"/>
  <c r="K37" i="4"/>
  <c r="X37" i="4" s="1"/>
  <c r="K161" i="2"/>
  <c r="X161" i="2" s="1"/>
  <c r="G161" i="2"/>
  <c r="Z161" i="2" s="1"/>
  <c r="K240" i="2"/>
  <c r="X240" i="2" s="1"/>
  <c r="I161" i="2"/>
  <c r="Y161" i="2" s="1"/>
  <c r="K91" i="2"/>
  <c r="X91" i="2" s="1"/>
  <c r="K45" i="4"/>
  <c r="X45" i="4" s="1"/>
  <c r="K17" i="5"/>
  <c r="X17" i="5" s="1"/>
  <c r="K17" i="4"/>
  <c r="X17" i="4" s="1"/>
  <c r="I79" i="3"/>
  <c r="Y79" i="3" s="1"/>
  <c r="I105" i="3" s="1"/>
  <c r="I20" i="6"/>
  <c r="Y20" i="6" s="1"/>
  <c r="I21" i="6" s="1"/>
  <c r="I32" i="4"/>
  <c r="Y32" i="4" s="1"/>
  <c r="K53" i="3"/>
  <c r="X53" i="3" s="1"/>
  <c r="G191" i="2"/>
  <c r="Z191" i="2" s="1"/>
  <c r="G174" i="2"/>
  <c r="Z174" i="2" s="1"/>
  <c r="G12" i="5"/>
  <c r="Z12" i="5" s="1"/>
  <c r="K12" i="5"/>
  <c r="X12" i="5" s="1"/>
  <c r="K18" i="5" s="1"/>
  <c r="I12" i="5"/>
  <c r="Y12" i="5" s="1"/>
  <c r="G11" i="4"/>
  <c r="Z11" i="4" s="1"/>
  <c r="G240" i="2"/>
  <c r="Z240" i="2" s="1"/>
  <c r="I240" i="2"/>
  <c r="Y240" i="2" s="1"/>
  <c r="K62" i="2"/>
  <c r="X62" i="2" s="1"/>
  <c r="I191" i="2"/>
  <c r="Y191" i="2" s="1"/>
  <c r="G257" i="2"/>
  <c r="Z257" i="2" s="1"/>
  <c r="G230" i="2"/>
  <c r="Z230" i="2" s="1"/>
  <c r="G215" i="2"/>
  <c r="Z215" i="2" s="1"/>
  <c r="K130" i="2"/>
  <c r="X130" i="2" s="1"/>
  <c r="I230" i="2"/>
  <c r="Y230" i="2" s="1"/>
  <c r="K142" i="2"/>
  <c r="X142" i="2" s="1"/>
  <c r="I23" i="2"/>
  <c r="Y23" i="2" s="1"/>
  <c r="K267" i="2"/>
  <c r="X267" i="2" s="1"/>
  <c r="K257" i="2"/>
  <c r="X257" i="2" s="1"/>
  <c r="K79" i="2"/>
  <c r="X79" i="2" s="1"/>
  <c r="G23" i="2"/>
  <c r="Z23" i="2" s="1"/>
  <c r="I142" i="2"/>
  <c r="Y142" i="2" s="1"/>
  <c r="G20" i="6"/>
  <c r="Z20" i="6" s="1"/>
  <c r="G21" i="6" s="1"/>
  <c r="H35" i="1" s="1"/>
  <c r="I35" i="1" s="1"/>
  <c r="F35" i="1" s="1"/>
  <c r="K20" i="6"/>
  <c r="X20" i="6" s="1"/>
  <c r="K21" i="6" s="1"/>
  <c r="I17" i="5"/>
  <c r="Y17" i="5" s="1"/>
  <c r="G17" i="5"/>
  <c r="Z17" i="5" s="1"/>
  <c r="I25" i="4"/>
  <c r="Y25" i="4" s="1"/>
  <c r="G25" i="4"/>
  <c r="Z25" i="4" s="1"/>
  <c r="K32" i="4"/>
  <c r="X32" i="4" s="1"/>
  <c r="G32" i="4"/>
  <c r="Z32" i="4" s="1"/>
  <c r="I37" i="4"/>
  <c r="Y37" i="4" s="1"/>
  <c r="I11" i="4"/>
  <c r="Y11" i="4" s="1"/>
  <c r="I45" i="4"/>
  <c r="Y45" i="4" s="1"/>
  <c r="G45" i="4"/>
  <c r="Z45" i="4" s="1"/>
  <c r="I17" i="4"/>
  <c r="Y17" i="4" s="1"/>
  <c r="G17" i="4"/>
  <c r="Z17" i="4" s="1"/>
  <c r="G53" i="3"/>
  <c r="Z53" i="3" s="1"/>
  <c r="I53" i="3"/>
  <c r="Y53" i="3" s="1"/>
  <c r="K79" i="3"/>
  <c r="X79" i="3" s="1"/>
  <c r="G79" i="3"/>
  <c r="Z79" i="3" s="1"/>
  <c r="I94" i="3"/>
  <c r="Y94" i="3" s="1"/>
  <c r="G94" i="3"/>
  <c r="Z94" i="3" s="1"/>
  <c r="K26" i="3"/>
  <c r="X26" i="3" s="1"/>
  <c r="I26" i="3"/>
  <c r="Y26" i="3" s="1"/>
  <c r="G26" i="3"/>
  <c r="Z26" i="3" s="1"/>
  <c r="I104" i="3"/>
  <c r="Y104" i="3" s="1"/>
  <c r="G104" i="3"/>
  <c r="Z104" i="3" s="1"/>
  <c r="K230" i="2"/>
  <c r="X230" i="2" s="1"/>
  <c r="I130" i="2"/>
  <c r="Y130" i="2" s="1"/>
  <c r="G130" i="2"/>
  <c r="Z130" i="2" s="1"/>
  <c r="I91" i="2"/>
  <c r="Y91" i="2" s="1"/>
  <c r="K23" i="2"/>
  <c r="X23" i="2" s="1"/>
  <c r="I257" i="2"/>
  <c r="Y257" i="2" s="1"/>
  <c r="K191" i="2"/>
  <c r="X191" i="2" s="1"/>
  <c r="G142" i="2"/>
  <c r="Z142" i="2" s="1"/>
  <c r="I62" i="2"/>
  <c r="Y62" i="2" s="1"/>
  <c r="G62" i="2"/>
  <c r="Z62" i="2" s="1"/>
  <c r="I267" i="2"/>
  <c r="Y267" i="2" s="1"/>
  <c r="G267" i="2"/>
  <c r="Z267" i="2" s="1"/>
  <c r="K174" i="2"/>
  <c r="X174" i="2" s="1"/>
  <c r="I79" i="2"/>
  <c r="Y79" i="2" s="1"/>
  <c r="G79" i="2"/>
  <c r="Z79" i="2" s="1"/>
  <c r="K215" i="2"/>
  <c r="X215" i="2" s="1"/>
  <c r="I215" i="2"/>
  <c r="Y215" i="2" s="1"/>
  <c r="H20" i="1"/>
  <c r="I18" i="5" l="1"/>
  <c r="K105" i="3"/>
  <c r="I46" i="4"/>
  <c r="I268" i="2"/>
  <c r="G18" i="5"/>
  <c r="H34" i="1" s="1"/>
  <c r="I34" i="1" s="1"/>
  <c r="F34" i="1" s="1"/>
  <c r="G46" i="4"/>
  <c r="H33" i="1" s="1"/>
  <c r="I33" i="1" s="1"/>
  <c r="F33" i="1" s="1"/>
  <c r="G105" i="3"/>
  <c r="H32" i="1" s="1"/>
  <c r="I32" i="1" s="1"/>
  <c r="F32" i="1" s="1"/>
  <c r="K268" i="2"/>
  <c r="G268" i="2"/>
  <c r="H31" i="1" s="1"/>
  <c r="I31" i="1" l="1"/>
  <c r="H36" i="1"/>
  <c r="H21" i="1" s="1"/>
  <c r="F31" i="1" l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<sst xmlns="http://schemas.openxmlformats.org/spreadsheetml/2006/main" count="1214" uniqueCount="504">
  <si>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</si>
  <si>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</si>
  <si>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</si>
  <si>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</si>
  <si>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</si>
  <si>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</si>
  <si>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</si>
  <si>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</si>
  <si>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</si>
  <si>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</si>
  <si>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</si>
  <si>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</si>
  <si>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</si>
  <si>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</si>
  <si>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</si>
  <si>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</si>
  <si>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</si>
  <si>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</si>
  <si>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</si>
  <si>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</si>
  <si>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</si>
  <si>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</si>
  <si>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</si>
  <si>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</si>
  <si>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</si>
  <si>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</si>
  <si>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</si>
  <si>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</si>
  <si>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</si>
  <si>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</si>
  <si>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</si>
  <si>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</si>
  <si>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</si>
  <si>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</si>
  <si>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</si>
  <si>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</si>
  <si>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</si>
  <si>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</si>
  <si>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</si>
  <si>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</si>
  <si>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</si>
  <si>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</si>
  <si>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342255028RT1</t>
  </si>
  <si>
    <t>Příčky z desek 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</si>
  <si>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</si>
  <si>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</si>
  <si>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</si>
  <si>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</si>
  <si>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</si>
  <si>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</si>
  <si>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</si>
  <si>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</si>
  <si>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</si>
  <si>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</si>
  <si>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</si>
  <si>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</si>
  <si>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</si>
  <si>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</si>
  <si>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</si>
  <si>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</si>
  <si>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</si>
  <si>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</si>
  <si>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</si>
  <si>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</si>
  <si>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</si>
  <si>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</si>
  <si>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</si>
  <si>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</si>
  <si>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</si>
  <si>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</si>
  <si>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</si>
  <si>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</si>
  <si>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</si>
  <si>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</si>
  <si>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</si>
  <si>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</si>
  <si>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</si>
  <si>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</si>
  <si>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</si>
  <si>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</si>
  <si>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</si>
  <si>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</si>
  <si>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</si>
  <si>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</si>
  <si>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</si>
  <si>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</si>
  <si>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</si>
  <si>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</si>
  <si>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</si>
  <si>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</si>
  <si>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</si>
  <si>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</si>
  <si>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</si>
  <si>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</si>
  <si>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</si>
  <si>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</si>
  <si>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</si>
  <si>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</si>
  <si>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</si>
  <si>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</si>
  <si>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</si>
  <si>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96</t>
  </si>
  <si>
    <t>Bourání konstrukcí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</si>
  <si>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</si>
  <si>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</si>
  <si>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</si>
  <si>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</si>
  <si>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</si>
  <si>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</si>
  <si>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</si>
  <si>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</si>
  <si>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</si>
  <si>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</si>
  <si>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</si>
  <si>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</si>
  <si>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</si>
  <si>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</si>
  <si>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</si>
  <si>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</si>
  <si>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</si>
  <si>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</si>
  <si>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</si>
  <si>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</si>
  <si>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</si>
  <si>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</si>
  <si>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</si>
  <si>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</si>
  <si>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</si>
  <si>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</si>
  <si>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</si>
  <si>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</si>
  <si>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</si>
  <si>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</si>
  <si>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</si>
  <si>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</si>
  <si>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</si>
  <si>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</si>
  <si>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</si>
  <si>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</si>
  <si>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</si>
  <si>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</si>
  <si>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</si>
  <si>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</si>
  <si>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</si>
  <si>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</si>
  <si>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</si>
  <si>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</si>
  <si>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</si>
  <si>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</si>
  <si>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</si>
  <si>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</si>
  <si>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</si>
  <si>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</si>
  <si>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</si>
  <si>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</si>
  <si>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</si>
  <si>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</si>
  <si>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</si>
  <si>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</si>
  <si>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</si>
  <si>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</si>
  <si>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</si>
  <si>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</si>
  <si>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</si>
  <si>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</si>
  <si>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</si>
  <si>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</si>
  <si>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</si>
  <si>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</si>
  <si>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</si>
  <si>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</si>
  <si>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</si>
  <si>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</si>
  <si>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</si>
  <si>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</si>
  <si>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</si>
  <si>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</si>
  <si>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</si>
  <si>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</si>
  <si>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</si>
  <si>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</si>
  <si>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</si>
  <si>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</si>
  <si>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</si>
  <si>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</si>
  <si>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</si>
  <si>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</si>
  <si>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</si>
  <si>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</si>
  <si>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</si>
  <si>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</si>
  <si>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</si>
  <si>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</si>
  <si>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</si>
  <si>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</si>
  <si>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</si>
  <si>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</si>
  <si>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</si>
  <si>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</si>
  <si>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</si>
  <si>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</si>
  <si>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</si>
  <si>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</si>
  <si>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</si>
  <si>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</si>
  <si>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</si>
  <si>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</si>
  <si>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</si>
  <si>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</si>
  <si>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</si>
  <si>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</si>
  <si>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</si>
  <si>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</si>
  <si>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</si>
  <si>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</si>
  <si>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</si>
  <si>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</si>
  <si>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</si>
  <si>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</si>
  <si>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</si>
  <si>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</si>
  <si>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</si>
  <si>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</si>
  <si>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</si>
  <si>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</si>
  <si>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</si>
  <si>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</si>
  <si>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</si>
  <si>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</si>
  <si>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</si>
  <si>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A03</t>
  </si>
  <si>
    <t>Stupačka A3</t>
  </si>
  <si>
    <t>A03 Stupačka A3</t>
  </si>
  <si>
    <t>3.1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</si>
  <si>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</si>
  <si>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</si>
  <si>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</si>
  <si>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</si>
  <si>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</si>
  <si>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</si>
  <si>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</si>
  <si>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</si>
  <si>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</si>
  <si>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</si>
  <si>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</si>
  <si>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</si>
  <si>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</si>
  <si>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</si>
  <si>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</si>
  <si>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</si>
  <si>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</si>
  <si>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</si>
  <si>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</si>
  <si>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</si>
  <si>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</si>
  <si>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</si>
  <si>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</si>
  <si>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</si>
  <si>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</si>
  <si>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</si>
  <si>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</si>
  <si>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</si>
  <si>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</si>
  <si>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</si>
  <si>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</si>
  <si>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</si>
  <si>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</si>
  <si>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</si>
  <si>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</si>
  <si>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</si>
  <si>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</si>
  <si>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</si>
  <si>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</si>
  <si>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</si>
  <si>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</si>
  <si>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</si>
  <si>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</si>
  <si>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</si>
  <si>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</si>
  <si>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</si>
  <si>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</si>
  <si>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</si>
  <si>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</si>
  <si>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</si>
  <si>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</si>
  <si>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</si>
  <si>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</si>
  <si>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</si>
  <si>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</si>
  <si>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</si>
  <si>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</si>
  <si>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</si>
  <si>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</si>
  <si>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</si>
  <si>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</si>
  <si>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</si>
  <si>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</si>
  <si>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</si>
  <si>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</si>
  <si>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</si>
  <si>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</si>
  <si>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</si>
  <si>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</si>
  <si>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</si>
  <si>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</si>
  <si>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</si>
  <si>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</si>
  <si>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</si>
  <si>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</si>
  <si>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</si>
  <si>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</si>
  <si>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</si>
  <si>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</si>
  <si>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</si>
  <si>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</si>
  <si>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</si>
  <si>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</si>
  <si>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</si>
  <si>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</si>
  <si>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</si>
  <si>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</si>
  <si>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</si>
  <si>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</si>
  <si>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</si>
  <si>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</si>
  <si>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</si>
  <si>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</si>
  <si>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</si>
  <si>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</si>
  <si>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</si>
  <si>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</si>
  <si>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</si>
  <si>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</si>
  <si>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</si>
  <si>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</si>
  <si>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</si>
  <si>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</si>
  <si>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</si>
  <si>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</si>
  <si>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</si>
  <si>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</si>
  <si>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</si>
  <si>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</si>
  <si>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</si>
  <si>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</si>
  <si>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</si>
  <si>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</si>
  <si>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</si>
  <si>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</si>
  <si>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</si>
  <si>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</si>
  <si>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</si>
  <si>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</si>
  <si>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</si>
  <si>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</si>
  <si>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</si>
  <si>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</si>
  <si>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</si>
  <si>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</si>
  <si>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</si>
  <si>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</si>
  <si>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</si>
  <si>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</si>
  <si>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</si>
  <si>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</si>
  <si>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</si>
  <si>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</si>
  <si>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</si>
  <si>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</si>
  <si>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</si>
  <si>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</si>
  <si>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</si>
  <si>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</si>
  <si>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</si>
  <si>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</si>
  <si>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</si>
  <si>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</si>
  <si>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</si>
  <si>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</si>
  <si>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3.4a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</si>
  <si>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</si>
  <si>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</si>
  <si>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</si>
  <si>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</si>
  <si>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</si>
  <si>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</si>
  <si>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</si>
  <si>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</si>
  <si>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</si>
  <si>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</si>
  <si>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</si>
  <si>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</si>
  <si>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</si>
  <si>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</si>
  <si>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</si>
  <si>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</si>
  <si>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</si>
  <si>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</si>
  <si>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</si>
  <si>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</si>
  <si>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</si>
  <si>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</si>
  <si>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</si>
  <si>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</si>
  <si>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</si>
  <si>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</si>
  <si>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</si>
  <si>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</si>
  <si>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</si>
  <si>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</si>
  <si>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</si>
  <si>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</si>
  <si>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</si>
  <si>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</si>
  <si>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</si>
  <si>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</si>
  <si>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</si>
  <si>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</si>
  <si>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</si>
  <si>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</si>
  <si>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</si>
  <si>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</si>
  <si>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</si>
  <si>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</si>
  <si>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</si>
  <si>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</si>
  <si>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</si>
  <si>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</si>
  <si>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</si>
  <si>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</si>
  <si>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</si>
  <si>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</si>
  <si>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</si>
  <si>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</si>
  <si>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</si>
  <si>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</si>
  <si>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</si>
  <si>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</si>
  <si>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</si>
  <si>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</si>
  <si>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</si>
  <si>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</si>
  <si>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</si>
  <si>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</si>
  <si>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</si>
  <si>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</si>
  <si>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</si>
  <si>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3.4b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</si>
  <si>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</si>
  <si>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</si>
  <si>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</si>
  <si>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</si>
  <si>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</si>
  <si>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</si>
  <si>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</si>
  <si>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</si>
  <si>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</si>
  <si>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</si>
  <si>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</si>
  <si>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</si>
  <si>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</si>
  <si>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</si>
  <si>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</si>
  <si>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</si>
  <si>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</si>
  <si>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</si>
  <si>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3.4c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</si>
  <si>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</si>
  <si>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</si>
  <si>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</si>
  <si>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</si>
  <si>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</si>
  <si>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</si>
  <si>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</si>
  <si>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</si>
  <si>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</si>
  <si>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</si>
  <si>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</si>
  <si>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</si>
  <si>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</si>
  <si>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</si>
  <si>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</si>
  <si>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</si>
  <si>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</si>
  <si>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</si>
  <si>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</si>
  <si>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</si>
  <si>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</si>
  <si>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</si>
  <si>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</si>
  <si>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</si>
  <si>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</si>
  <si>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</si>
  <si>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</si>
  <si>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</si>
  <si>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3.5 Ostatní a vedlejší náklady</t>
  </si>
  <si>
    <t>;2.NP</t>
  </si>
  <si>
    <t>(2,5-2,0)*(4,4+4,285+1,67+1,675)-(2,50-1,47+0,86)*0,39+0,2*(0,39+2*(1,47+0,86-2,0))</t>
  </si>
  <si>
    <t>3.NP</t>
  </si>
  <si>
    <t>2.NP</t>
  </si>
  <si>
    <t>(2,35-2,0)*(4,4+4,285+1,67+1,675)-(2,35-1,47+0,86)*0,39+0,2*(0,39+2*(1,47+0,86-2,0))</t>
  </si>
  <si>
    <t>Oprava koupelen v domově pro seniory U Moravy, KM</t>
  </si>
  <si>
    <t>Závěs gumový bílý na bílé tyči dl. 1670 mm</t>
  </si>
  <si>
    <t>NC-725244315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</si>
</sst>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zoomScaleNormal="75" zoomScaleSheetLayoutView="75" workbookViewId="0">
      <selection activeCell="G32" sqref="G3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501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231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230</v>
      </c>
      <c r="C30" s="49" t="s">
        <v>231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233</v>
      </c>
      <c r="D31" s="146"/>
      <c r="E31" s="147"/>
      <c r="F31" s="159">
        <f t="shared" ref="F31:F35" si="0">G31+H31+I31</f>
        <v>0</v>
      </c>
      <c r="G31" s="148">
        <v>0</v>
      </c>
      <c r="H31" s="149">
        <f>'A03 3.1 '!G268</f>
        <v>0</v>
      </c>
      <c r="I31" s="149">
        <f>(G31*SazbaDPH1)/100+(H31*SazbaDPH2)/100</f>
        <v>0</v>
      </c>
    </row>
    <row r="32" spans="2:11" x14ac:dyDescent="0.2">
      <c r="B32" s="145"/>
      <c r="C32" s="162" t="s">
        <v>379</v>
      </c>
      <c r="D32" s="146"/>
      <c r="E32" s="147"/>
      <c r="F32" s="159">
        <f t="shared" si="0"/>
        <v>0</v>
      </c>
      <c r="G32" s="148">
        <v>0</v>
      </c>
      <c r="H32" s="149">
        <f>'A03 3.4a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447</v>
      </c>
      <c r="D33" s="146"/>
      <c r="E33" s="147"/>
      <c r="F33" s="159">
        <f t="shared" si="0"/>
        <v>0</v>
      </c>
      <c r="G33" s="148">
        <v>0</v>
      </c>
      <c r="H33" s="149">
        <f>'A03 3.4b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466</v>
      </c>
      <c r="D34" s="146"/>
      <c r="E34" s="147"/>
      <c r="F34" s="159">
        <f t="shared" si="0"/>
        <v>0</v>
      </c>
      <c r="G34" s="148">
        <v>0</v>
      </c>
      <c r="H34" s="149">
        <f>'A03 3.4c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495</v>
      </c>
      <c r="D35" s="151"/>
      <c r="E35" s="152"/>
      <c r="F35" s="160">
        <f t="shared" si="0"/>
        <v>0</v>
      </c>
      <c r="G35" s="153">
        <v>0</v>
      </c>
      <c r="H35" s="154">
        <f>'A03 3.5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46"/>
  <sheetViews>
    <sheetView showGridLines="0" showZeros="0" topLeftCell="A142" zoomScale="120" zoomScaleNormal="120" workbookViewId="0">
      <selection activeCell="E168" sqref="E16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8.35</v>
      </c>
      <c r="F8" s="100"/>
      <c r="G8" s="101">
        <f>E8*F8</f>
        <v>0</v>
      </c>
      <c r="H8" s="102">
        <v>0.10550000000000601</v>
      </c>
      <c r="I8" s="103">
        <f>E8*H8</f>
        <v>0.88092500000005014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15 cm desky P 2 - 500, 599 x 249 x 150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4.1749999999999998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>C10</f>
        <v>2,5*1,67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45</v>
      </c>
      <c r="D12" s="173"/>
      <c r="E12" s="109">
        <v>4.1749999999999998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3.NP:</v>
      </c>
      <c r="BE12" s="104"/>
      <c r="BF12" s="104"/>
      <c r="BG12" s="104"/>
      <c r="BH12" s="104"/>
      <c r="BI12" s="104"/>
      <c r="BJ12" s="104"/>
      <c r="BK12" s="104"/>
    </row>
    <row r="13" spans="1:104" ht="22.5" x14ac:dyDescent="0.2">
      <c r="A13" s="95">
        <v>2</v>
      </c>
      <c r="B13" s="96" t="s">
        <v>47</v>
      </c>
      <c r="C13" s="97" t="s">
        <v>48</v>
      </c>
      <c r="D13" s="98" t="s">
        <v>29</v>
      </c>
      <c r="E13" s="99">
        <v>14.5039</v>
      </c>
      <c r="F13" s="100"/>
      <c r="G13" s="101">
        <f>E13*F13</f>
        <v>0</v>
      </c>
      <c r="H13" s="102">
        <v>1.8599999999992199E-2</v>
      </c>
      <c r="I13" s="103">
        <f>E13*H13</f>
        <v>0.26977253999988687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ht="25.5" x14ac:dyDescent="0.2">
      <c r="A14" s="105"/>
      <c r="B14" s="106"/>
      <c r="C14" s="172" t="s">
        <v>44</v>
      </c>
      <c r="D14" s="173"/>
      <c r="E14" s="109">
        <v>0</v>
      </c>
      <c r="F14" s="110"/>
      <c r="G14" s="111"/>
      <c r="H14" s="112"/>
      <c r="I14" s="107"/>
      <c r="K14" s="107"/>
      <c r="M14" s="108" t="s">
        <v>44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Podhled sádrokartonový na zavěšenou ocel. konstr. desky standard impreg. tl. 12,5 mm, bez izolace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7.2519999999999998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2.NP: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46</v>
      </c>
      <c r="D16" s="173"/>
      <c r="E16" s="109">
        <v>0</v>
      </c>
      <c r="F16" s="110"/>
      <c r="G16" s="111"/>
      <c r="H16" s="112"/>
      <c r="I16" s="107"/>
      <c r="K16" s="107"/>
      <c r="M16" s="108" t="s">
        <v>46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>C15</f>
        <v>(4,4+4,285)*1,67/2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2" t="s">
        <v>49</v>
      </c>
      <c r="D17" s="173"/>
      <c r="E17" s="109">
        <v>7.2519999999999998</v>
      </c>
      <c r="F17" s="110"/>
      <c r="G17" s="111"/>
      <c r="H17" s="112"/>
      <c r="I17" s="107"/>
      <c r="K17" s="107"/>
      <c r="M17" s="108" t="s">
        <v>49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3.NP: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3</v>
      </c>
      <c r="B18" s="96" t="s">
        <v>50</v>
      </c>
      <c r="C18" s="97" t="s">
        <v>51</v>
      </c>
      <c r="D18" s="98" t="s">
        <v>52</v>
      </c>
      <c r="E18" s="99">
        <v>10</v>
      </c>
      <c r="F18" s="100"/>
      <c r="G18" s="101">
        <f>E18*F18</f>
        <v>0</v>
      </c>
      <c r="H18" s="102">
        <v>1.02000000000046E-3</v>
      </c>
      <c r="I18" s="103">
        <f>E18*H18</f>
        <v>1.0200000000004599E-2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1</v>
      </c>
      <c r="AC18" s="104">
        <v>1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1</v>
      </c>
      <c r="CZ18" s="61">
        <v>1</v>
      </c>
    </row>
    <row r="19" spans="1:104" x14ac:dyDescent="0.2">
      <c r="A19" s="105"/>
      <c r="B19" s="106"/>
      <c r="C19" s="172" t="s">
        <v>44</v>
      </c>
      <c r="D19" s="173"/>
      <c r="E19" s="109">
        <v>0</v>
      </c>
      <c r="F19" s="110"/>
      <c r="G19" s="111"/>
      <c r="H19" s="112"/>
      <c r="I19" s="107"/>
      <c r="K19" s="107"/>
      <c r="M19" s="108" t="s">
        <v>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Ukotvení příček k cihel.konstr. kotvami na hmožd.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5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46</v>
      </c>
      <c r="D21" s="173"/>
      <c r="E21" s="109">
        <v>0</v>
      </c>
      <c r="F21" s="110"/>
      <c r="G21" s="111"/>
      <c r="H21" s="112"/>
      <c r="I21" s="107"/>
      <c r="K21" s="107"/>
      <c r="M21" s="108" t="s">
        <v>46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2*2,5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05"/>
      <c r="B22" s="106"/>
      <c r="C22" s="172" t="s">
        <v>53</v>
      </c>
      <c r="D22" s="173"/>
      <c r="E22" s="109">
        <v>5</v>
      </c>
      <c r="F22" s="110"/>
      <c r="G22" s="111"/>
      <c r="H22" s="112"/>
      <c r="I22" s="107"/>
      <c r="K22" s="107"/>
      <c r="M22" s="108" t="s">
        <v>53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3.NP: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14" t="s">
        <v>30</v>
      </c>
      <c r="B23" s="115" t="s">
        <v>40</v>
      </c>
      <c r="C23" s="116" t="s">
        <v>41</v>
      </c>
      <c r="D23" s="117"/>
      <c r="E23" s="118"/>
      <c r="F23" s="118"/>
      <c r="G23" s="119">
        <f>SUM(G7:G22)</f>
        <v>0</v>
      </c>
      <c r="H23" s="120"/>
      <c r="I23" s="121">
        <f>SUM(I7:I22)</f>
        <v>1.1608975399999417</v>
      </c>
      <c r="J23" s="122"/>
      <c r="K23" s="121">
        <f>SUM(K7:K22)</f>
        <v>0</v>
      </c>
      <c r="O23" s="94"/>
      <c r="X23" s="123">
        <f>K23</f>
        <v>0</v>
      </c>
      <c r="Y23" s="123">
        <f>I23</f>
        <v>1.1608975399999417</v>
      </c>
      <c r="Z23" s="124">
        <f>G23</f>
        <v>0</v>
      </c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25"/>
      <c r="BB23" s="125"/>
      <c r="BC23" s="125"/>
      <c r="BD23" s="125"/>
      <c r="BE23" s="125"/>
      <c r="BF23" s="125"/>
      <c r="BG23" s="104"/>
      <c r="BH23" s="104"/>
      <c r="BI23" s="104"/>
      <c r="BJ23" s="104"/>
      <c r="BK23" s="104"/>
    </row>
    <row r="24" spans="1:104" ht="14.25" customHeight="1" x14ac:dyDescent="0.2">
      <c r="A24" s="86" t="s">
        <v>27</v>
      </c>
      <c r="B24" s="87" t="s">
        <v>54</v>
      </c>
      <c r="C24" s="88" t="s">
        <v>55</v>
      </c>
      <c r="D24" s="89"/>
      <c r="E24" s="90"/>
      <c r="F24" s="90"/>
      <c r="G24" s="91"/>
      <c r="H24" s="92"/>
      <c r="I24" s="93"/>
      <c r="J24" s="92"/>
      <c r="K24" s="93"/>
      <c r="O24" s="94"/>
    </row>
    <row r="25" spans="1:104" x14ac:dyDescent="0.2">
      <c r="A25" s="95">
        <v>4</v>
      </c>
      <c r="B25" s="96" t="s">
        <v>56</v>
      </c>
      <c r="C25" s="97" t="s">
        <v>57</v>
      </c>
      <c r="D25" s="98" t="s">
        <v>29</v>
      </c>
      <c r="E25" s="99">
        <v>7.63</v>
      </c>
      <c r="F25" s="100"/>
      <c r="G25" s="101">
        <f>E25*F25</f>
        <v>0</v>
      </c>
      <c r="H25" s="102">
        <v>5.0000000000025597E-3</v>
      </c>
      <c r="I25" s="103">
        <f>E25*H25</f>
        <v>3.8150000000019529E-2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1</v>
      </c>
      <c r="AC25" s="104">
        <v>1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1</v>
      </c>
      <c r="CZ25" s="61">
        <v>1</v>
      </c>
    </row>
    <row r="26" spans="1:104" x14ac:dyDescent="0.2">
      <c r="A26" s="105"/>
      <c r="B26" s="106"/>
      <c r="C26" s="172" t="s">
        <v>44</v>
      </c>
      <c r="D26" s="173"/>
      <c r="E26" s="109">
        <v>0</v>
      </c>
      <c r="F26" s="110"/>
      <c r="G26" s="111"/>
      <c r="H26" s="112"/>
      <c r="I26" s="107"/>
      <c r="K26" s="107"/>
      <c r="M26" s="108" t="s">
        <v>44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>C25</f>
        <v>Postřik cementový ručně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58</v>
      </c>
      <c r="D27" s="173"/>
      <c r="E27" s="109">
        <v>3.8149999999999999</v>
      </c>
      <c r="F27" s="110"/>
      <c r="G27" s="111"/>
      <c r="H27" s="112"/>
      <c r="I27" s="107"/>
      <c r="K27" s="107"/>
      <c r="M27" s="108" t="s">
        <v>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>C26</f>
        <v>2.NP: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46</v>
      </c>
      <c r="D28" s="173"/>
      <c r="E28" s="109">
        <v>0</v>
      </c>
      <c r="F28" s="110"/>
      <c r="G28" s="111"/>
      <c r="H28" s="112"/>
      <c r="I28" s="107"/>
      <c r="K28" s="107"/>
      <c r="M28" s="108" t="s">
        <v>46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>C27</f>
        <v>2,5*1,67-0,6*0,6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58</v>
      </c>
      <c r="D29" s="173"/>
      <c r="E29" s="109">
        <v>3.8149999999999999</v>
      </c>
      <c r="F29" s="110"/>
      <c r="G29" s="111"/>
      <c r="H29" s="112"/>
      <c r="I29" s="107"/>
      <c r="K29" s="107"/>
      <c r="M29" s="108" t="s">
        <v>58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>C28</f>
        <v>3.NP: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5</v>
      </c>
      <c r="B30" s="96" t="s">
        <v>59</v>
      </c>
      <c r="C30" s="97" t="s">
        <v>60</v>
      </c>
      <c r="D30" s="98" t="s">
        <v>29</v>
      </c>
      <c r="E30" s="99">
        <v>7.63</v>
      </c>
      <c r="F30" s="100"/>
      <c r="G30" s="101">
        <f>E30*F30</f>
        <v>0</v>
      </c>
      <c r="H30" s="102">
        <v>1.47000000000048E-2</v>
      </c>
      <c r="I30" s="103">
        <f>E30*H30</f>
        <v>0.11216100000003662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05"/>
      <c r="B31" s="106"/>
      <c r="C31" s="172" t="s">
        <v>44</v>
      </c>
      <c r="D31" s="173"/>
      <c r="E31" s="109">
        <v>0</v>
      </c>
      <c r="F31" s="110"/>
      <c r="G31" s="111"/>
      <c r="H31" s="112"/>
      <c r="I31" s="107"/>
      <c r="K31" s="107"/>
      <c r="M31" s="108" t="s">
        <v>44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>C30</f>
        <v>Omítka jádrová vápenná ručně tloušťka vrstvy 10 mm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58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58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>C31</f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46</v>
      </c>
      <c r="D33" s="173"/>
      <c r="E33" s="109">
        <v>0</v>
      </c>
      <c r="F33" s="110"/>
      <c r="G33" s="111"/>
      <c r="H33" s="112"/>
      <c r="I33" s="107"/>
      <c r="K33" s="107"/>
      <c r="M33" s="108" t="s">
        <v>46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>C32</f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58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58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>C33</f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61</v>
      </c>
      <c r="C35" s="97" t="s">
        <v>62</v>
      </c>
      <c r="D35" s="98" t="s">
        <v>29</v>
      </c>
      <c r="E35" s="99">
        <v>10.9758</v>
      </c>
      <c r="F35" s="100"/>
      <c r="G35" s="101">
        <f>E35*F35</f>
        <v>0</v>
      </c>
      <c r="H35" s="102">
        <v>2.5000000000012798E-3</v>
      </c>
      <c r="I35" s="103">
        <f>E35*H35</f>
        <v>2.7439500000014046E-2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496</v>
      </c>
      <c r="D36" s="173"/>
      <c r="E36" s="109">
        <v>0</v>
      </c>
      <c r="F36" s="110"/>
      <c r="G36" s="111"/>
      <c r="H36" s="112"/>
      <c r="I36" s="107"/>
      <c r="K36" s="107"/>
      <c r="M36" s="108" t="s">
        <v>63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e">
        <f>#REF!</f>
        <v>#REF!</v>
      </c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105"/>
      <c r="B37" s="106"/>
      <c r="C37" s="172" t="s">
        <v>497</v>
      </c>
      <c r="D37" s="173"/>
      <c r="E37" s="109">
        <v>5.4878999999999998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ref="BD37:BD39" si="0">C36</f>
        <v>;2.NP</v>
      </c>
      <c r="BE37" s="104"/>
      <c r="BF37" s="104"/>
      <c r="BG37" s="104"/>
      <c r="BH37" s="104"/>
      <c r="BI37" s="104"/>
      <c r="BJ37" s="104"/>
      <c r="BK37" s="104"/>
    </row>
    <row r="38" spans="1:104" ht="25.5" x14ac:dyDescent="0.2">
      <c r="A38" s="105"/>
      <c r="B38" s="106"/>
      <c r="C38" s="172" t="s">
        <v>498</v>
      </c>
      <c r="D38" s="173"/>
      <c r="E38" s="109">
        <v>0</v>
      </c>
      <c r="F38" s="110"/>
      <c r="G38" s="111"/>
      <c r="H38" s="112"/>
      <c r="I38" s="107"/>
      <c r="K38" s="107"/>
      <c r="M38" s="108" t="s">
        <v>65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0"/>
        <v>(2,5-2,0)*(4,4+4,285+1,67+1,675)-(2,50-1,47+0,86)*0,39+0,2*(0,39+2*(1,47+0,86-2,0))</v>
      </c>
      <c r="BE38" s="104"/>
      <c r="BF38" s="104"/>
      <c r="BG38" s="104"/>
      <c r="BH38" s="104"/>
      <c r="BI38" s="104"/>
      <c r="BJ38" s="104"/>
      <c r="BK38" s="104"/>
    </row>
    <row r="39" spans="1:104" ht="22.5" x14ac:dyDescent="0.2">
      <c r="A39" s="105"/>
      <c r="B39" s="106"/>
      <c r="C39" s="172" t="s">
        <v>497</v>
      </c>
      <c r="D39" s="173"/>
      <c r="E39" s="109">
        <v>5.4878999999999998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0"/>
        <v>3.NP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95">
        <v>7</v>
      </c>
      <c r="B40" s="96" t="s">
        <v>66</v>
      </c>
      <c r="C40" s="97" t="s">
        <v>67</v>
      </c>
      <c r="D40" s="98" t="s">
        <v>29</v>
      </c>
      <c r="E40" s="99">
        <v>1.1466000000000001</v>
      </c>
      <c r="F40" s="100"/>
      <c r="G40" s="101">
        <f>E40*F40</f>
        <v>0</v>
      </c>
      <c r="H40" s="102">
        <v>3.9999999999984499E-5</v>
      </c>
      <c r="I40" s="103">
        <f>E40*H40</f>
        <v>4.5863999999982233E-5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105"/>
      <c r="B41" s="106"/>
      <c r="C41" s="172" t="s">
        <v>44</v>
      </c>
      <c r="D41" s="173"/>
      <c r="E41" s="109">
        <v>0</v>
      </c>
      <c r="F41" s="110"/>
      <c r="G41" s="111"/>
      <c r="H41" s="112"/>
      <c r="I41" s="107"/>
      <c r="K41" s="107"/>
      <c r="M41" s="108" t="s">
        <v>44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>C40</f>
        <v>Zakrývání výplní vnitřních otvorů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2" t="s">
        <v>68</v>
      </c>
      <c r="D42" s="173"/>
      <c r="E42" s="109">
        <v>0.57330000000000003</v>
      </c>
      <c r="F42" s="110"/>
      <c r="G42" s="111"/>
      <c r="H42" s="112"/>
      <c r="I42" s="107"/>
      <c r="K42" s="107"/>
      <c r="M42" s="108" t="s">
        <v>68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>C41</f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2" t="s">
        <v>46</v>
      </c>
      <c r="D43" s="173"/>
      <c r="E43" s="109">
        <v>0</v>
      </c>
      <c r="F43" s="110"/>
      <c r="G43" s="111"/>
      <c r="H43" s="112"/>
      <c r="I43" s="107"/>
      <c r="K43" s="107"/>
      <c r="M43" s="108" t="s">
        <v>46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>C42</f>
        <v>0,39*1,47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68</v>
      </c>
      <c r="D44" s="173"/>
      <c r="E44" s="109">
        <v>0.57330000000000003</v>
      </c>
      <c r="F44" s="110"/>
      <c r="G44" s="111"/>
      <c r="H44" s="112"/>
      <c r="I44" s="107"/>
      <c r="K44" s="107"/>
      <c r="M44" s="108" t="s">
        <v>68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>C43</f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8</v>
      </c>
      <c r="B45" s="96" t="s">
        <v>69</v>
      </c>
      <c r="C45" s="97" t="s">
        <v>70</v>
      </c>
      <c r="D45" s="98" t="s">
        <v>29</v>
      </c>
      <c r="E45" s="99">
        <v>44.322699999999998</v>
      </c>
      <c r="F45" s="100"/>
      <c r="G45" s="101">
        <f>E45*F45</f>
        <v>0</v>
      </c>
      <c r="H45" s="102">
        <v>5.0299999999978704E-3</v>
      </c>
      <c r="I45" s="103">
        <f>E45*H45</f>
        <v>0.22294318099990559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2" t="s">
        <v>44</v>
      </c>
      <c r="D46" s="173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1"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71</v>
      </c>
      <c r="D47" s="173"/>
      <c r="E47" s="109">
        <v>5.4859</v>
      </c>
      <c r="F47" s="110"/>
      <c r="G47" s="111"/>
      <c r="H47" s="112"/>
      <c r="I47" s="107"/>
      <c r="K47" s="107"/>
      <c r="M47" s="108" t="s">
        <v>71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1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72</v>
      </c>
      <c r="D48" s="173"/>
      <c r="E48" s="109">
        <v>16.6754</v>
      </c>
      <c r="F48" s="110"/>
      <c r="G48" s="111"/>
      <c r="H48" s="112"/>
      <c r="I48" s="107"/>
      <c r="K48" s="107"/>
      <c r="M48" s="108" t="s">
        <v>72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1"/>
        <v>3,285*1,67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46</v>
      </c>
      <c r="D49" s="173"/>
      <c r="E49" s="109">
        <v>0</v>
      </c>
      <c r="F49" s="110"/>
      <c r="G49" s="111"/>
      <c r="H49" s="112"/>
      <c r="I49" s="107"/>
      <c r="K49" s="107"/>
      <c r="M49" s="108" t="s">
        <v>46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1"/>
        <v>2,0*(4,4+4,285+1,675-2*0,9)-0,39*(2,0-0,86)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71</v>
      </c>
      <c r="D50" s="173"/>
      <c r="E50" s="109">
        <v>5.4859</v>
      </c>
      <c r="F50" s="110"/>
      <c r="G50" s="111"/>
      <c r="H50" s="112"/>
      <c r="I50" s="107"/>
      <c r="K50" s="107"/>
      <c r="M50" s="108" t="s">
        <v>71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1"/>
        <v>3.NP: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72</v>
      </c>
      <c r="D51" s="173"/>
      <c r="E51" s="109">
        <v>16.6754</v>
      </c>
      <c r="F51" s="110"/>
      <c r="G51" s="111"/>
      <c r="H51" s="112"/>
      <c r="I51" s="107"/>
      <c r="K51" s="107"/>
      <c r="M51" s="108" t="s">
        <v>72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1"/>
        <v>3,285*1,67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95">
        <v>9</v>
      </c>
      <c r="B52" s="96" t="s">
        <v>73</v>
      </c>
      <c r="C52" s="97" t="s">
        <v>74</v>
      </c>
      <c r="D52" s="98" t="s">
        <v>29</v>
      </c>
      <c r="E52" s="99">
        <v>1.5</v>
      </c>
      <c r="F52" s="100"/>
      <c r="G52" s="101">
        <f>E52*F52</f>
        <v>0</v>
      </c>
      <c r="H52" s="102">
        <v>0.107120000000009</v>
      </c>
      <c r="I52" s="103">
        <f>E52*H52</f>
        <v>0.16068000000001351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2" t="s">
        <v>44</v>
      </c>
      <c r="D53" s="173"/>
      <c r="E53" s="109">
        <v>0</v>
      </c>
      <c r="F53" s="110"/>
      <c r="G53" s="111"/>
      <c r="H53" s="112"/>
      <c r="I53" s="107"/>
      <c r="K53" s="107"/>
      <c r="M53" s="108" t="s">
        <v>44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Hrubá výplň rýh ve stěnách maltou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75</v>
      </c>
      <c r="D54" s="173"/>
      <c r="E54" s="109">
        <v>0.75</v>
      </c>
      <c r="F54" s="110"/>
      <c r="G54" s="111"/>
      <c r="H54" s="112"/>
      <c r="I54" s="107"/>
      <c r="K54" s="107"/>
      <c r="M54" s="108" t="s">
        <v>75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>C53</f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46</v>
      </c>
      <c r="D55" s="173"/>
      <c r="E55" s="109">
        <v>0</v>
      </c>
      <c r="F55" s="110"/>
      <c r="G55" s="111"/>
      <c r="H55" s="112"/>
      <c r="I55" s="107"/>
      <c r="K55" s="107"/>
      <c r="M55" s="108" t="s">
        <v>46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>C54</f>
        <v>2*0,15*2,5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75</v>
      </c>
      <c r="D56" s="173"/>
      <c r="E56" s="109">
        <v>0.75</v>
      </c>
      <c r="F56" s="110"/>
      <c r="G56" s="111"/>
      <c r="H56" s="112"/>
      <c r="I56" s="107"/>
      <c r="K56" s="107"/>
      <c r="M56" s="108" t="s">
        <v>75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>C55</f>
        <v>3.NP: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10</v>
      </c>
      <c r="B57" s="96" t="s">
        <v>76</v>
      </c>
      <c r="C57" s="97" t="s">
        <v>77</v>
      </c>
      <c r="D57" s="98" t="s">
        <v>29</v>
      </c>
      <c r="E57" s="99">
        <v>43.453400000000002</v>
      </c>
      <c r="F57" s="100"/>
      <c r="G57" s="101">
        <f>E57*F57</f>
        <v>0</v>
      </c>
      <c r="H57" s="102">
        <v>5.33999999999679E-3</v>
      </c>
      <c r="I57" s="103">
        <f>E57*H57</f>
        <v>0.23204115599986053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1</v>
      </c>
      <c r="AC57" s="104">
        <v>1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1</v>
      </c>
      <c r="CZ57" s="61">
        <v>1</v>
      </c>
    </row>
    <row r="58" spans="1:104" x14ac:dyDescent="0.2">
      <c r="A58" s="105"/>
      <c r="B58" s="106"/>
      <c r="C58" s="172" t="s">
        <v>44</v>
      </c>
      <c r="D58" s="173"/>
      <c r="E58" s="109">
        <v>0</v>
      </c>
      <c r="F58" s="110"/>
      <c r="G58" s="111"/>
      <c r="H58" s="112"/>
      <c r="I58" s="107"/>
      <c r="K58" s="107"/>
      <c r="M58" s="108" t="s">
        <v>44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>C57</f>
        <v>Oprava vápen.omítek stěn do 10 % pl. - hladkých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21.726700000000001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>C58</f>
        <v>2.NP: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46</v>
      </c>
      <c r="D60" s="173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2,5*(4,4+1,675+4,285)-2*0,9*2,0-0,39*1,47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2" t="s">
        <v>78</v>
      </c>
      <c r="D61" s="173"/>
      <c r="E61" s="109">
        <v>21.726700000000001</v>
      </c>
      <c r="F61" s="110"/>
      <c r="G61" s="111"/>
      <c r="H61" s="112"/>
      <c r="I61" s="107"/>
      <c r="K61" s="107"/>
      <c r="M61" s="108" t="s">
        <v>78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3.NP: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14" t="s">
        <v>30</v>
      </c>
      <c r="B62" s="115" t="s">
        <v>54</v>
      </c>
      <c r="C62" s="116" t="s">
        <v>55</v>
      </c>
      <c r="D62" s="117"/>
      <c r="E62" s="118"/>
      <c r="F62" s="118"/>
      <c r="G62" s="119">
        <f>SUM(G24:G61)</f>
        <v>0</v>
      </c>
      <c r="H62" s="120"/>
      <c r="I62" s="121">
        <f>SUM(I24:I61)</f>
        <v>0.79346070099984978</v>
      </c>
      <c r="J62" s="122"/>
      <c r="K62" s="121">
        <f>SUM(K24:K61)</f>
        <v>0</v>
      </c>
      <c r="O62" s="94"/>
      <c r="X62" s="123">
        <f>K62</f>
        <v>0</v>
      </c>
      <c r="Y62" s="123">
        <f>I62</f>
        <v>0.79346070099984978</v>
      </c>
      <c r="Z62" s="124">
        <f>G62</f>
        <v>0</v>
      </c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25"/>
      <c r="BB62" s="125"/>
      <c r="BC62" s="125"/>
      <c r="BD62" s="125"/>
      <c r="BE62" s="125"/>
      <c r="BF62" s="125"/>
      <c r="BG62" s="104"/>
      <c r="BH62" s="104"/>
      <c r="BI62" s="104"/>
      <c r="BJ62" s="104"/>
      <c r="BK62" s="104"/>
    </row>
    <row r="63" spans="1:104" ht="14.25" customHeight="1" x14ac:dyDescent="0.2">
      <c r="A63" s="86" t="s">
        <v>27</v>
      </c>
      <c r="B63" s="87" t="s">
        <v>79</v>
      </c>
      <c r="C63" s="88" t="s">
        <v>80</v>
      </c>
      <c r="D63" s="89"/>
      <c r="E63" s="90"/>
      <c r="F63" s="90"/>
      <c r="G63" s="91"/>
      <c r="H63" s="92"/>
      <c r="I63" s="93"/>
      <c r="J63" s="92"/>
      <c r="K63" s="93"/>
      <c r="O63" s="94"/>
    </row>
    <row r="64" spans="1:104" x14ac:dyDescent="0.2">
      <c r="A64" s="95">
        <v>11</v>
      </c>
      <c r="B64" s="96" t="s">
        <v>81</v>
      </c>
      <c r="C64" s="97" t="s">
        <v>82</v>
      </c>
      <c r="D64" s="98" t="s">
        <v>29</v>
      </c>
      <c r="E64" s="99">
        <v>3.5320999999999998</v>
      </c>
      <c r="F64" s="100"/>
      <c r="G64" s="101">
        <f>E64*F64</f>
        <v>0</v>
      </c>
      <c r="H64" s="102">
        <v>1.5999999999998201E-3</v>
      </c>
      <c r="I64" s="103">
        <f>E64*H64</f>
        <v>5.6513599999993645E-3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1</v>
      </c>
      <c r="AC64" s="104">
        <v>1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1</v>
      </c>
      <c r="CZ64" s="61">
        <v>1</v>
      </c>
    </row>
    <row r="65" spans="1:104" x14ac:dyDescent="0.2">
      <c r="A65" s="105"/>
      <c r="B65" s="106"/>
      <c r="C65" s="172" t="s">
        <v>44</v>
      </c>
      <c r="D65" s="173"/>
      <c r="E65" s="109">
        <v>0</v>
      </c>
      <c r="F65" s="110"/>
      <c r="G65" s="111"/>
      <c r="H65" s="112"/>
      <c r="I65" s="107"/>
      <c r="K65" s="107"/>
      <c r="M65" s="108" t="s">
        <v>44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Vyspravení beton. konstrukcí - adhézní můstek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83</v>
      </c>
      <c r="D66" s="173"/>
      <c r="E66" s="109">
        <v>1.766</v>
      </c>
      <c r="F66" s="110"/>
      <c r="G66" s="111"/>
      <c r="H66" s="112"/>
      <c r="I66" s="107"/>
      <c r="K66" s="107"/>
      <c r="M66" s="108" t="s">
        <v>83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>C65</f>
        <v>2.NP: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2" t="s">
        <v>46</v>
      </c>
      <c r="D67" s="173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(1,115+1,0)*1,67/2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83</v>
      </c>
      <c r="D68" s="173"/>
      <c r="E68" s="109">
        <v>1.766</v>
      </c>
      <c r="F68" s="110"/>
      <c r="G68" s="111"/>
      <c r="H68" s="112"/>
      <c r="I68" s="107"/>
      <c r="K68" s="107"/>
      <c r="M68" s="108" t="s">
        <v>83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3.NP: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84</v>
      </c>
      <c r="C69" s="97" t="s">
        <v>85</v>
      </c>
      <c r="D69" s="98" t="s">
        <v>86</v>
      </c>
      <c r="E69" s="99">
        <v>1.4999999999999999E-2</v>
      </c>
      <c r="F69" s="100"/>
      <c r="G69" s="101">
        <f>E69*F69</f>
        <v>0</v>
      </c>
      <c r="H69" s="102">
        <v>2.5</v>
      </c>
      <c r="I69" s="103">
        <f>E69*H69</f>
        <v>3.7499999999999999E-2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44</v>
      </c>
      <c r="D70" s="173"/>
      <c r="E70" s="109">
        <v>0</v>
      </c>
      <c r="F70" s="110"/>
      <c r="G70" s="111"/>
      <c r="H70" s="112"/>
      <c r="I70" s="107"/>
      <c r="K70" s="107"/>
      <c r="M70" s="108" t="s">
        <v>44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Doplnění rýh betonem v dosavadních mazaninách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87</v>
      </c>
      <c r="D71" s="173"/>
      <c r="E71" s="109">
        <v>7.4999999999999997E-3</v>
      </c>
      <c r="F71" s="110"/>
      <c r="G71" s="111"/>
      <c r="H71" s="112"/>
      <c r="I71" s="107"/>
      <c r="K71" s="107"/>
      <c r="M71" s="108" t="s">
        <v>87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46</v>
      </c>
      <c r="D72" s="173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0,03*0,15*1,67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87</v>
      </c>
      <c r="D73" s="173"/>
      <c r="E73" s="109">
        <v>7.4999999999999997E-3</v>
      </c>
      <c r="F73" s="110"/>
      <c r="G73" s="111"/>
      <c r="H73" s="112"/>
      <c r="I73" s="107"/>
      <c r="K73" s="107"/>
      <c r="M73" s="108" t="s">
        <v>87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13</v>
      </c>
      <c r="B74" s="96" t="s">
        <v>88</v>
      </c>
      <c r="C74" s="97" t="s">
        <v>89</v>
      </c>
      <c r="D74" s="98" t="s">
        <v>29</v>
      </c>
      <c r="E74" s="99">
        <v>3.5320999999999998</v>
      </c>
      <c r="F74" s="100"/>
      <c r="G74" s="101">
        <f>E74*F74</f>
        <v>0</v>
      </c>
      <c r="H74" s="102">
        <v>6.0000000000002301E-2</v>
      </c>
      <c r="I74" s="103">
        <f>E74*H74</f>
        <v>0.21192600000000811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1</v>
      </c>
      <c r="AC74" s="104">
        <v>1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1</v>
      </c>
      <c r="CZ74" s="61">
        <v>1</v>
      </c>
    </row>
    <row r="75" spans="1:104" x14ac:dyDescent="0.2">
      <c r="A75" s="105"/>
      <c r="B75" s="106"/>
      <c r="C75" s="172" t="s">
        <v>44</v>
      </c>
      <c r="D75" s="173"/>
      <c r="E75" s="109">
        <v>0</v>
      </c>
      <c r="F75" s="110"/>
      <c r="G75" s="111"/>
      <c r="H75" s="112"/>
      <c r="I75" s="107"/>
      <c r="K75" s="107"/>
      <c r="M75" s="108" t="s">
        <v>44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Potěr ze SMS, ruční zpracování, tl. 30 mm pro vnitřní účely, spádový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83</v>
      </c>
      <c r="D76" s="173"/>
      <c r="E76" s="109">
        <v>1.766</v>
      </c>
      <c r="F76" s="110"/>
      <c r="G76" s="111"/>
      <c r="H76" s="112"/>
      <c r="I76" s="107"/>
      <c r="K76" s="107"/>
      <c r="M76" s="108" t="s">
        <v>83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2.NP: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2" t="s">
        <v>46</v>
      </c>
      <c r="D77" s="173"/>
      <c r="E77" s="109">
        <v>0</v>
      </c>
      <c r="F77" s="110"/>
      <c r="G77" s="111"/>
      <c r="H77" s="112"/>
      <c r="I77" s="107"/>
      <c r="K77" s="107"/>
      <c r="M77" s="108" t="s">
        <v>46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(1,115+1,0)*1,67/2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83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83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3.NP: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79</v>
      </c>
      <c r="C79" s="116" t="s">
        <v>80</v>
      </c>
      <c r="D79" s="117"/>
      <c r="E79" s="118"/>
      <c r="F79" s="118"/>
      <c r="G79" s="119">
        <f>SUM(G63:G78)</f>
        <v>0</v>
      </c>
      <c r="H79" s="120"/>
      <c r="I79" s="121">
        <f>SUM(I63:I78)</f>
        <v>0.25507736000000747</v>
      </c>
      <c r="J79" s="122"/>
      <c r="K79" s="121">
        <f>SUM(K63:K78)</f>
        <v>0</v>
      </c>
      <c r="O79" s="94"/>
      <c r="X79" s="123">
        <f>K79</f>
        <v>0</v>
      </c>
      <c r="Y79" s="123">
        <f>I79</f>
        <v>0.25507736000000747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90</v>
      </c>
      <c r="C80" s="88" t="s">
        <v>91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14</v>
      </c>
      <c r="B81" s="96" t="s">
        <v>92</v>
      </c>
      <c r="C81" s="97" t="s">
        <v>93</v>
      </c>
      <c r="D81" s="98" t="s">
        <v>94</v>
      </c>
      <c r="E81" s="99">
        <v>2</v>
      </c>
      <c r="F81" s="100"/>
      <c r="G81" s="101">
        <f>E81*F81</f>
        <v>0</v>
      </c>
      <c r="H81" s="102">
        <v>3.99999999999956E-4</v>
      </c>
      <c r="I81" s="103">
        <f>E81*H81</f>
        <v>7.99999999999912E-4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1</v>
      </c>
    </row>
    <row r="82" spans="1:104" x14ac:dyDescent="0.2">
      <c r="A82" s="105"/>
      <c r="B82" s="106"/>
      <c r="C82" s="172" t="s">
        <v>44</v>
      </c>
      <c r="D82" s="173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Montáž otvorových výplní - dvířek, poklopů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28</v>
      </c>
      <c r="D83" s="173"/>
      <c r="E83" s="109">
        <v>1</v>
      </c>
      <c r="F83" s="110"/>
      <c r="G83" s="111"/>
      <c r="H83" s="112"/>
      <c r="I83" s="107"/>
      <c r="K83" s="107"/>
      <c r="M83" s="108">
        <v>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46</v>
      </c>
      <c r="D84" s="173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1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28</v>
      </c>
      <c r="D85" s="173"/>
      <c r="E85" s="109">
        <v>1</v>
      </c>
      <c r="F85" s="110"/>
      <c r="G85" s="111"/>
      <c r="H85" s="112"/>
      <c r="I85" s="107"/>
      <c r="K85" s="107"/>
      <c r="M85" s="108">
        <v>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95">
        <v>15</v>
      </c>
      <c r="B86" s="96" t="s">
        <v>95</v>
      </c>
      <c r="C86" s="97" t="s">
        <v>96</v>
      </c>
      <c r="D86" s="98" t="s">
        <v>94</v>
      </c>
      <c r="E86" s="99">
        <v>2</v>
      </c>
      <c r="F86" s="100"/>
      <c r="G86" s="101">
        <f>E86*F86</f>
        <v>0</v>
      </c>
      <c r="H86" s="102">
        <v>7.5000000000002799E-3</v>
      </c>
      <c r="I86" s="103">
        <f>E86*H86</f>
        <v>1.500000000000056E-2</v>
      </c>
      <c r="J86" s="102"/>
      <c r="K86" s="103">
        <f>E86*J86</f>
        <v>0</v>
      </c>
      <c r="O86" s="94"/>
      <c r="Z86" s="104"/>
      <c r="AA86" s="104">
        <v>3</v>
      </c>
      <c r="AB86" s="104">
        <v>1</v>
      </c>
      <c r="AC86" s="104">
        <v>5536019603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3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44</v>
      </c>
      <c r="D87" s="173"/>
      <c r="E87" s="109">
        <v>0</v>
      </c>
      <c r="F87" s="110"/>
      <c r="G87" s="111"/>
      <c r="H87" s="112"/>
      <c r="I87" s="107"/>
      <c r="K87" s="107"/>
      <c r="M87" s="108" t="s">
        <v>44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Dvířka revizní pro obkládání 600 x 600 mm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28</v>
      </c>
      <c r="D88" s="173"/>
      <c r="E88" s="109">
        <v>1</v>
      </c>
      <c r="F88" s="110"/>
      <c r="G88" s="111"/>
      <c r="H88" s="112"/>
      <c r="I88" s="107"/>
      <c r="K88" s="107"/>
      <c r="M88" s="108">
        <v>1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46</v>
      </c>
      <c r="D89" s="173"/>
      <c r="E89" s="109">
        <v>0</v>
      </c>
      <c r="F89" s="110"/>
      <c r="G89" s="111"/>
      <c r="H89" s="112"/>
      <c r="I89" s="107"/>
      <c r="K89" s="107"/>
      <c r="M89" s="108" t="s">
        <v>46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1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28</v>
      </c>
      <c r="D90" s="173"/>
      <c r="E90" s="109">
        <v>1</v>
      </c>
      <c r="F90" s="110"/>
      <c r="G90" s="111"/>
      <c r="H90" s="112"/>
      <c r="I90" s="107"/>
      <c r="K90" s="107"/>
      <c r="M90" s="108">
        <v>1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90</v>
      </c>
      <c r="C91" s="116" t="s">
        <v>91</v>
      </c>
      <c r="D91" s="117"/>
      <c r="E91" s="118"/>
      <c r="F91" s="118"/>
      <c r="G91" s="119">
        <f>SUM(G80:G90)</f>
        <v>0</v>
      </c>
      <c r="H91" s="120"/>
      <c r="I91" s="121">
        <f>SUM(I80:I90)</f>
        <v>1.5800000000000473E-2</v>
      </c>
      <c r="J91" s="122"/>
      <c r="K91" s="121">
        <f>SUM(K80:K90)</f>
        <v>0</v>
      </c>
      <c r="O91" s="94"/>
      <c r="X91" s="123">
        <f>K91</f>
        <v>0</v>
      </c>
      <c r="Y91" s="123">
        <f>I91</f>
        <v>1.5800000000000473E-2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97</v>
      </c>
      <c r="C92" s="88" t="s">
        <v>98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99</v>
      </c>
      <c r="C93" s="97" t="s">
        <v>100</v>
      </c>
      <c r="D93" s="98" t="s">
        <v>29</v>
      </c>
      <c r="E93" s="99">
        <v>14.5039</v>
      </c>
      <c r="F93" s="100"/>
      <c r="G93" s="101">
        <f>E93*F93</f>
        <v>0</v>
      </c>
      <c r="H93" s="102">
        <v>1.21000000000038E-3</v>
      </c>
      <c r="I93" s="103">
        <f>E93*H93</f>
        <v>1.7549719000005511E-2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1</v>
      </c>
      <c r="AC93" s="104">
        <v>1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1</v>
      </c>
      <c r="CZ93" s="61">
        <v>1</v>
      </c>
    </row>
    <row r="94" spans="1:104" x14ac:dyDescent="0.2">
      <c r="A94" s="105"/>
      <c r="B94" s="106"/>
      <c r="C94" s="172" t="s">
        <v>44</v>
      </c>
      <c r="D94" s="173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Lešení lehké pomocné, výška podlahy do 1,2 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49</v>
      </c>
      <c r="D95" s="173"/>
      <c r="E95" s="109">
        <v>7.2519999999999998</v>
      </c>
      <c r="F95" s="110"/>
      <c r="G95" s="111"/>
      <c r="H95" s="112"/>
      <c r="I95" s="107"/>
      <c r="K95" s="107"/>
      <c r="M95" s="108" t="s">
        <v>49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46</v>
      </c>
      <c r="D96" s="173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(4,4+4,285)*1,67/2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49</v>
      </c>
      <c r="D97" s="173"/>
      <c r="E97" s="109">
        <v>7.2519999999999998</v>
      </c>
      <c r="F97" s="110"/>
      <c r="G97" s="111"/>
      <c r="H97" s="112"/>
      <c r="I97" s="107"/>
      <c r="K97" s="107"/>
      <c r="M97" s="108" t="s">
        <v>49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97</v>
      </c>
      <c r="C98" s="116" t="s">
        <v>98</v>
      </c>
      <c r="D98" s="117"/>
      <c r="E98" s="118"/>
      <c r="F98" s="118"/>
      <c r="G98" s="119">
        <f>SUM(G92:G97)</f>
        <v>0</v>
      </c>
      <c r="H98" s="120"/>
      <c r="I98" s="121">
        <f>SUM(I92:I97)</f>
        <v>1.7549719000005511E-2</v>
      </c>
      <c r="J98" s="122"/>
      <c r="K98" s="121">
        <f>SUM(K92:K97)</f>
        <v>0</v>
      </c>
      <c r="O98" s="94"/>
      <c r="X98" s="123">
        <f>K98</f>
        <v>0</v>
      </c>
      <c r="Y98" s="123">
        <f>I98</f>
        <v>1.7549719000005511E-2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101</v>
      </c>
      <c r="C99" s="88" t="s">
        <v>102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x14ac:dyDescent="0.2">
      <c r="A100" s="95">
        <v>17</v>
      </c>
      <c r="B100" s="96" t="s">
        <v>103</v>
      </c>
      <c r="C100" s="97" t="s">
        <v>104</v>
      </c>
      <c r="D100" s="98" t="s">
        <v>29</v>
      </c>
      <c r="E100" s="99">
        <v>13.1</v>
      </c>
      <c r="F100" s="100"/>
      <c r="G100" s="101">
        <f>E100*F100</f>
        <v>0</v>
      </c>
      <c r="H100" s="102">
        <v>6.7000000000039305E-4</v>
      </c>
      <c r="I100" s="103">
        <f>E100*H100</f>
        <v>8.7770000000051487E-3</v>
      </c>
      <c r="J100" s="102">
        <v>-0.116999999999962</v>
      </c>
      <c r="K100" s="103">
        <f>E100*J100</f>
        <v>-1.5326999999995021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2" t="s">
        <v>44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Bourání příček z tvárnic tl. 15 cm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105</v>
      </c>
      <c r="D102" s="173"/>
      <c r="E102" s="109">
        <v>6.55</v>
      </c>
      <c r="F102" s="110"/>
      <c r="G102" s="111"/>
      <c r="H102" s="112"/>
      <c r="I102" s="107"/>
      <c r="K102" s="107"/>
      <c r="M102" s="108" t="s">
        <v>105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46</v>
      </c>
      <c r="D103" s="173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>C102</f>
        <v>2*2,5*1,67-0,9*2,0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105</v>
      </c>
      <c r="D104" s="173"/>
      <c r="E104" s="109">
        <v>6.55</v>
      </c>
      <c r="F104" s="110"/>
      <c r="G104" s="111"/>
      <c r="H104" s="112"/>
      <c r="I104" s="107"/>
      <c r="K104" s="107"/>
      <c r="M104" s="108" t="s">
        <v>105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>C103</f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95">
        <v>18</v>
      </c>
      <c r="B105" s="96" t="s">
        <v>106</v>
      </c>
      <c r="C105" s="97" t="s">
        <v>107</v>
      </c>
      <c r="D105" s="98" t="s">
        <v>29</v>
      </c>
      <c r="E105" s="99">
        <v>14.0364</v>
      </c>
      <c r="F105" s="100"/>
      <c r="G105" s="101">
        <f>E105*F105</f>
        <v>0</v>
      </c>
      <c r="H105" s="102">
        <v>3.2999999999994102E-4</v>
      </c>
      <c r="I105" s="103">
        <f>E105*H105</f>
        <v>4.6320119999991721E-3</v>
      </c>
      <c r="J105" s="102">
        <v>-1.18300000000033E-2</v>
      </c>
      <c r="K105" s="103">
        <f>E105*J105</f>
        <v>-0.16605061200004631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>C105</f>
        <v>DMTZ podhledu SDK, kovová kce., 1xoplášť.12,5 mm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108</v>
      </c>
      <c r="D107" s="173"/>
      <c r="E107" s="109">
        <v>7.0182000000000002</v>
      </c>
      <c r="F107" s="110"/>
      <c r="G107" s="111"/>
      <c r="H107" s="112"/>
      <c r="I107" s="107"/>
      <c r="K107" s="107"/>
      <c r="M107" s="108" t="s">
        <v>108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>C106</f>
        <v>2.NP: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46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46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>C107</f>
        <v>(2,69+2,575)*1,67/2+1,57*1,67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108</v>
      </c>
      <c r="D109" s="173"/>
      <c r="E109" s="109">
        <v>7.0182000000000002</v>
      </c>
      <c r="F109" s="110"/>
      <c r="G109" s="111"/>
      <c r="H109" s="112"/>
      <c r="I109" s="107"/>
      <c r="K109" s="107"/>
      <c r="M109" s="108" t="s">
        <v>108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>C108</f>
        <v>3.NP:</v>
      </c>
      <c r="BE109" s="104"/>
      <c r="BF109" s="104"/>
      <c r="BG109" s="104"/>
      <c r="BH109" s="104"/>
      <c r="BI109" s="104"/>
      <c r="BJ109" s="104"/>
      <c r="BK109" s="104"/>
    </row>
    <row r="110" spans="1:104" ht="22.5" x14ac:dyDescent="0.2">
      <c r="A110" s="95">
        <v>19</v>
      </c>
      <c r="B110" s="96" t="s">
        <v>109</v>
      </c>
      <c r="C110" s="97" t="s">
        <v>110</v>
      </c>
      <c r="D110" s="98" t="s">
        <v>86</v>
      </c>
      <c r="E110" s="99">
        <v>0.106</v>
      </c>
      <c r="F110" s="100"/>
      <c r="G110" s="101">
        <f>E110*F110</f>
        <v>0</v>
      </c>
      <c r="H110" s="102">
        <v>0</v>
      </c>
      <c r="I110" s="103">
        <f>E110*H110</f>
        <v>0</v>
      </c>
      <c r="J110" s="102">
        <v>-2.2000000000007298</v>
      </c>
      <c r="K110" s="103">
        <f>E110*J110</f>
        <v>-0.23320000000007735</v>
      </c>
      <c r="O110" s="94"/>
      <c r="Z110" s="104"/>
      <c r="AA110" s="104">
        <v>1</v>
      </c>
      <c r="AB110" s="104">
        <v>0</v>
      </c>
      <c r="AC110" s="104">
        <v>0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0</v>
      </c>
      <c r="CZ110" s="61">
        <v>1</v>
      </c>
    </row>
    <row r="111" spans="1:104" x14ac:dyDescent="0.2">
      <c r="A111" s="105"/>
      <c r="B111" s="106"/>
      <c r="C111" s="172" t="s">
        <v>44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Bourání podkladů bet., potěr tl. 10 cm, pl. 4 m2 tl. cca 3cm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111</v>
      </c>
      <c r="D112" s="173"/>
      <c r="E112" s="109">
        <v>5.2999999999999999E-2</v>
      </c>
      <c r="F112" s="110"/>
      <c r="G112" s="111"/>
      <c r="H112" s="112"/>
      <c r="I112" s="107"/>
      <c r="K112" s="107"/>
      <c r="M112" s="108" t="s">
        <v>111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46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0,03*(1,115+1,0)*1,67/2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111</v>
      </c>
      <c r="D114" s="173"/>
      <c r="E114" s="109">
        <v>5.2999999999999999E-2</v>
      </c>
      <c r="F114" s="110"/>
      <c r="G114" s="111"/>
      <c r="H114" s="112"/>
      <c r="I114" s="107"/>
      <c r="K114" s="107"/>
      <c r="M114" s="108" t="s">
        <v>111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ht="22.5" x14ac:dyDescent="0.2">
      <c r="A115" s="95">
        <v>20</v>
      </c>
      <c r="B115" s="96" t="s">
        <v>112</v>
      </c>
      <c r="C115" s="97" t="s">
        <v>113</v>
      </c>
      <c r="D115" s="98" t="s">
        <v>29</v>
      </c>
      <c r="E115" s="99">
        <v>14.0364</v>
      </c>
      <c r="F115" s="100"/>
      <c r="G115" s="101">
        <f>E115*F115</f>
        <v>0</v>
      </c>
      <c r="H115" s="102">
        <v>0</v>
      </c>
      <c r="I115" s="103">
        <f>E115*H115</f>
        <v>0</v>
      </c>
      <c r="J115" s="102">
        <v>-2.0000000000010201E-2</v>
      </c>
      <c r="K115" s="103">
        <f>E115*J115</f>
        <v>-0.2807280000001432</v>
      </c>
      <c r="O115" s="94"/>
      <c r="Z115" s="104"/>
      <c r="AA115" s="104">
        <v>1</v>
      </c>
      <c r="AB115" s="104">
        <v>1</v>
      </c>
      <c r="AC115" s="104">
        <v>1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1</v>
      </c>
      <c r="CB115" s="104">
        <v>1</v>
      </c>
      <c r="CZ115" s="61">
        <v>1</v>
      </c>
    </row>
    <row r="116" spans="1:104" ht="25.5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Bourání dlaždic keramických tl. 1 cm, nad 1 m2 sbíječka, dlaždice keramické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108</v>
      </c>
      <c r="D117" s="173"/>
      <c r="E117" s="109">
        <v>7.0182000000000002</v>
      </c>
      <c r="F117" s="110"/>
      <c r="G117" s="111"/>
      <c r="H117" s="112"/>
      <c r="I117" s="107"/>
      <c r="K117" s="107"/>
      <c r="M117" s="108" t="s">
        <v>108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2.NP: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46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(2,69+2,575)*1,67/2+1,57*1,67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108</v>
      </c>
      <c r="D119" s="173"/>
      <c r="E119" s="109">
        <v>7.0182000000000002</v>
      </c>
      <c r="F119" s="110"/>
      <c r="G119" s="111"/>
      <c r="H119" s="112"/>
      <c r="I119" s="107"/>
      <c r="K119" s="107"/>
      <c r="M119" s="108" t="s">
        <v>108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3.NP: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21</v>
      </c>
      <c r="B120" s="96" t="s">
        <v>114</v>
      </c>
      <c r="C120" s="97" t="s">
        <v>115</v>
      </c>
      <c r="D120" s="98" t="s">
        <v>94</v>
      </c>
      <c r="E120" s="99">
        <v>6</v>
      </c>
      <c r="F120" s="100"/>
      <c r="G120" s="101">
        <f>E120*F120</f>
        <v>0</v>
      </c>
      <c r="H120" s="102">
        <v>0</v>
      </c>
      <c r="I120" s="103">
        <f>E120*H120</f>
        <v>0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1</v>
      </c>
      <c r="AC120" s="104">
        <v>1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1</v>
      </c>
      <c r="CZ120" s="61">
        <v>1</v>
      </c>
    </row>
    <row r="121" spans="1:104" x14ac:dyDescent="0.2">
      <c r="A121" s="105"/>
      <c r="B121" s="106"/>
      <c r="C121" s="172" t="s">
        <v>44</v>
      </c>
      <c r="D121" s="173"/>
      <c r="E121" s="109">
        <v>0</v>
      </c>
      <c r="F121" s="110"/>
      <c r="G121" s="111"/>
      <c r="H121" s="112"/>
      <c r="I121" s="107"/>
      <c r="K121" s="107"/>
      <c r="M121" s="108" t="s">
        <v>44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Vyvěšení dřevěných dveřních křídel pl. do 2 m2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2" t="s">
        <v>116</v>
      </c>
      <c r="D122" s="173"/>
      <c r="E122" s="109">
        <v>3</v>
      </c>
      <c r="F122" s="110"/>
      <c r="G122" s="111"/>
      <c r="H122" s="112"/>
      <c r="I122" s="107"/>
      <c r="K122" s="107"/>
      <c r="M122" s="108" t="s">
        <v>116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>C121</f>
        <v>2.NP: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2" t="s">
        <v>46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46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1+2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116</v>
      </c>
      <c r="D124" s="173"/>
      <c r="E124" s="109">
        <v>3</v>
      </c>
      <c r="F124" s="110"/>
      <c r="G124" s="111"/>
      <c r="H124" s="112"/>
      <c r="I124" s="107"/>
      <c r="K124" s="107"/>
      <c r="M124" s="108" t="s">
        <v>116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3.NP: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95">
        <v>22</v>
      </c>
      <c r="B125" s="96" t="s">
        <v>117</v>
      </c>
      <c r="C125" s="97" t="s">
        <v>118</v>
      </c>
      <c r="D125" s="98" t="s">
        <v>29</v>
      </c>
      <c r="E125" s="99">
        <v>2</v>
      </c>
      <c r="F125" s="100"/>
      <c r="G125" s="101">
        <f>E125*F125</f>
        <v>0</v>
      </c>
      <c r="H125" s="102">
        <v>1.1700000000001199E-3</v>
      </c>
      <c r="I125" s="103">
        <f>E125*H125</f>
        <v>2.3400000000002399E-3</v>
      </c>
      <c r="J125" s="102">
        <v>-7.60000000000218E-2</v>
      </c>
      <c r="K125" s="103">
        <f>E125*J125</f>
        <v>-0.1520000000000436</v>
      </c>
      <c r="O125" s="94"/>
      <c r="Z125" s="104"/>
      <c r="AA125" s="104">
        <v>1</v>
      </c>
      <c r="AB125" s="104">
        <v>1</v>
      </c>
      <c r="AC125" s="104">
        <v>1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1</v>
      </c>
      <c r="CB125" s="104">
        <v>1</v>
      </c>
      <c r="CZ125" s="61">
        <v>1</v>
      </c>
    </row>
    <row r="126" spans="1:104" x14ac:dyDescent="0.2">
      <c r="A126" s="105"/>
      <c r="B126" s="106"/>
      <c r="C126" s="172" t="s">
        <v>44</v>
      </c>
      <c r="D126" s="173"/>
      <c r="E126" s="109">
        <v>0</v>
      </c>
      <c r="F126" s="110"/>
      <c r="G126" s="111"/>
      <c r="H126" s="112"/>
      <c r="I126" s="107"/>
      <c r="K126" s="107"/>
      <c r="M126" s="108" t="s">
        <v>44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Vybourání kovových dveřních zárubní pl. do 2 m2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28</v>
      </c>
      <c r="D127" s="173"/>
      <c r="E127" s="109">
        <v>1</v>
      </c>
      <c r="F127" s="110"/>
      <c r="G127" s="111"/>
      <c r="H127" s="112"/>
      <c r="I127" s="107"/>
      <c r="K127" s="107"/>
      <c r="M127" s="108">
        <v>1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2.NP: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46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46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1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28</v>
      </c>
      <c r="D129" s="173"/>
      <c r="E129" s="109">
        <v>1</v>
      </c>
      <c r="F129" s="110"/>
      <c r="G129" s="111"/>
      <c r="H129" s="112"/>
      <c r="I129" s="107"/>
      <c r="K129" s="107"/>
      <c r="M129" s="108">
        <v>1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3.NP: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14" t="s">
        <v>30</v>
      </c>
      <c r="B130" s="115" t="s">
        <v>101</v>
      </c>
      <c r="C130" s="116" t="s">
        <v>102</v>
      </c>
      <c r="D130" s="117"/>
      <c r="E130" s="118"/>
      <c r="F130" s="118"/>
      <c r="G130" s="119">
        <f>SUM(G99:G129)</f>
        <v>0</v>
      </c>
      <c r="H130" s="120"/>
      <c r="I130" s="121">
        <f>SUM(I99:I129)</f>
        <v>1.5749012000004562E-2</v>
      </c>
      <c r="J130" s="122"/>
      <c r="K130" s="121">
        <f>SUM(K99:K129)</f>
        <v>-2.3646786119998127</v>
      </c>
      <c r="O130" s="94"/>
      <c r="X130" s="123">
        <f>K130</f>
        <v>-2.3646786119998127</v>
      </c>
      <c r="Y130" s="123">
        <f>I130</f>
        <v>1.5749012000004562E-2</v>
      </c>
      <c r="Z130" s="124">
        <f>G130</f>
        <v>0</v>
      </c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25"/>
      <c r="BB130" s="125"/>
      <c r="BC130" s="125"/>
      <c r="BD130" s="125"/>
      <c r="BE130" s="125"/>
      <c r="BF130" s="125"/>
      <c r="BG130" s="104"/>
      <c r="BH130" s="104"/>
      <c r="BI130" s="104"/>
      <c r="BJ130" s="104"/>
      <c r="BK130" s="104"/>
    </row>
    <row r="131" spans="1:104" ht="14.25" customHeight="1" x14ac:dyDescent="0.2">
      <c r="A131" s="86" t="s">
        <v>27</v>
      </c>
      <c r="B131" s="87" t="s">
        <v>119</v>
      </c>
      <c r="C131" s="88" t="s">
        <v>120</v>
      </c>
      <c r="D131" s="89"/>
      <c r="E131" s="90"/>
      <c r="F131" s="90"/>
      <c r="G131" s="91"/>
      <c r="H131" s="92"/>
      <c r="I131" s="93"/>
      <c r="J131" s="92"/>
      <c r="K131" s="93"/>
      <c r="O131" s="94"/>
    </row>
    <row r="132" spans="1:104" x14ac:dyDescent="0.2">
      <c r="A132" s="95">
        <v>23</v>
      </c>
      <c r="B132" s="96" t="s">
        <v>121</v>
      </c>
      <c r="C132" s="97" t="s">
        <v>122</v>
      </c>
      <c r="D132" s="98" t="s">
        <v>52</v>
      </c>
      <c r="E132" s="99">
        <v>3.34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-4.5999999999990498E-4</v>
      </c>
      <c r="K132" s="103">
        <f>E132*J132</f>
        <v>-1.5363999999996826E-3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x14ac:dyDescent="0.2">
      <c r="A133" s="105"/>
      <c r="B133" s="106"/>
      <c r="C133" s="172" t="s">
        <v>44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44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Řezání prostého betonu hl. řezu 100 mm hl. 30mm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123</v>
      </c>
      <c r="D134" s="173"/>
      <c r="E134" s="109">
        <v>1.67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46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123</v>
      </c>
      <c r="D136" s="173"/>
      <c r="E136" s="109">
        <v>1.67</v>
      </c>
      <c r="F136" s="110"/>
      <c r="G136" s="111"/>
      <c r="H136" s="112"/>
      <c r="I136" s="107"/>
      <c r="K136" s="107"/>
      <c r="M136" s="108" t="s">
        <v>123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124</v>
      </c>
      <c r="C137" s="97" t="s">
        <v>125</v>
      </c>
      <c r="D137" s="98" t="s">
        <v>29</v>
      </c>
      <c r="E137" s="99">
        <v>29.950800000000001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-6.7999999999983601E-2</v>
      </c>
      <c r="K137" s="103">
        <f>E137*J137</f>
        <v>-2.036654399999509</v>
      </c>
      <c r="O137" s="94"/>
      <c r="Z137" s="104"/>
      <c r="AA137" s="104">
        <v>1</v>
      </c>
      <c r="AB137" s="104">
        <v>0</v>
      </c>
      <c r="AC137" s="104">
        <v>0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0</v>
      </c>
      <c r="CZ137" s="61">
        <v>1</v>
      </c>
    </row>
    <row r="138" spans="1:104" x14ac:dyDescent="0.2">
      <c r="A138" s="105"/>
      <c r="B138" s="106"/>
      <c r="C138" s="172" t="s">
        <v>44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44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Odsekání vnitřních obkladů stěn nad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126</v>
      </c>
      <c r="D139" s="173"/>
      <c r="E139" s="109">
        <v>14.9754</v>
      </c>
      <c r="F139" s="110"/>
      <c r="G139" s="111"/>
      <c r="H139" s="112"/>
      <c r="I139" s="107"/>
      <c r="K139" s="107"/>
      <c r="M139" s="108" t="s">
        <v>126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46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46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2,0*(1,675+1,67+2,575+2,69-0,9)-0,39*(2,0-0,86)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126</v>
      </c>
      <c r="D141" s="173"/>
      <c r="E141" s="109">
        <v>14.9754</v>
      </c>
      <c r="F141" s="110"/>
      <c r="G141" s="111"/>
      <c r="H141" s="112"/>
      <c r="I141" s="107"/>
      <c r="K141" s="107"/>
      <c r="M141" s="108" t="s">
        <v>126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114" t="s">
        <v>30</v>
      </c>
      <c r="B142" s="115" t="s">
        <v>119</v>
      </c>
      <c r="C142" s="116" t="s">
        <v>120</v>
      </c>
      <c r="D142" s="117"/>
      <c r="E142" s="118"/>
      <c r="F142" s="118"/>
      <c r="G142" s="119">
        <f>SUM(G131:G141)</f>
        <v>0</v>
      </c>
      <c r="H142" s="120"/>
      <c r="I142" s="121">
        <f>SUM(I131:I141)</f>
        <v>0</v>
      </c>
      <c r="J142" s="122"/>
      <c r="K142" s="121">
        <f>SUM(K131:K141)</f>
        <v>-2.0381907999995086</v>
      </c>
      <c r="O142" s="94"/>
      <c r="X142" s="123">
        <f>K142</f>
        <v>-2.0381907999995086</v>
      </c>
      <c r="Y142" s="123">
        <f>I142</f>
        <v>0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127</v>
      </c>
      <c r="C143" s="88" t="s">
        <v>128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25</v>
      </c>
      <c r="B144" s="96" t="s">
        <v>129</v>
      </c>
      <c r="C144" s="97" t="s">
        <v>130</v>
      </c>
      <c r="D144" s="98" t="s">
        <v>131</v>
      </c>
      <c r="E144" s="99">
        <v>2.2585343319998099</v>
      </c>
      <c r="F144" s="100"/>
      <c r="G144" s="101">
        <f>E144*F144</f>
        <v>0</v>
      </c>
      <c r="H144" s="102">
        <v>0</v>
      </c>
      <c r="I144" s="103">
        <f>E144*H144</f>
        <v>0</v>
      </c>
      <c r="J144" s="102"/>
      <c r="K144" s="103">
        <f>E144*J144</f>
        <v>0</v>
      </c>
      <c r="O144" s="94"/>
      <c r="Z144" s="104"/>
      <c r="AA144" s="104">
        <v>7</v>
      </c>
      <c r="AB144" s="104">
        <v>1</v>
      </c>
      <c r="AC144" s="104">
        <v>2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7</v>
      </c>
      <c r="CB144" s="104">
        <v>1</v>
      </c>
      <c r="CZ144" s="61">
        <v>1</v>
      </c>
    </row>
    <row r="145" spans="1:104" x14ac:dyDescent="0.2">
      <c r="A145" s="114" t="s">
        <v>30</v>
      </c>
      <c r="B145" s="115" t="s">
        <v>127</v>
      </c>
      <c r="C145" s="116" t="s">
        <v>128</v>
      </c>
      <c r="D145" s="117"/>
      <c r="E145" s="118"/>
      <c r="F145" s="118"/>
      <c r="G145" s="119">
        <f>SUM(G143:G144)</f>
        <v>0</v>
      </c>
      <c r="H145" s="120"/>
      <c r="I145" s="121">
        <f>SUM(I143:I144)</f>
        <v>0</v>
      </c>
      <c r="J145" s="122"/>
      <c r="K145" s="121">
        <f>SUM(K143:K144)</f>
        <v>0</v>
      </c>
      <c r="O145" s="94"/>
      <c r="X145" s="123">
        <f>K145</f>
        <v>0</v>
      </c>
      <c r="Y145" s="123">
        <f>I145</f>
        <v>0</v>
      </c>
      <c r="Z145" s="124">
        <f>G145</f>
        <v>0</v>
      </c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25"/>
      <c r="BB145" s="125"/>
      <c r="BC145" s="125"/>
      <c r="BD145" s="125"/>
      <c r="BE145" s="125"/>
      <c r="BF145" s="125"/>
      <c r="BG145" s="104"/>
      <c r="BH145" s="104"/>
      <c r="BI145" s="104"/>
      <c r="BJ145" s="104"/>
      <c r="BK145" s="104"/>
    </row>
    <row r="146" spans="1:104" ht="14.25" customHeight="1" x14ac:dyDescent="0.2">
      <c r="A146" s="86" t="s">
        <v>27</v>
      </c>
      <c r="B146" s="87" t="s">
        <v>132</v>
      </c>
      <c r="C146" s="88" t="s">
        <v>133</v>
      </c>
      <c r="D146" s="89"/>
      <c r="E146" s="90"/>
      <c r="F146" s="90"/>
      <c r="G146" s="91"/>
      <c r="H146" s="92"/>
      <c r="I146" s="93"/>
      <c r="J146" s="92"/>
      <c r="K146" s="93"/>
      <c r="O146" s="94"/>
    </row>
    <row r="147" spans="1:104" ht="22.5" x14ac:dyDescent="0.2">
      <c r="A147" s="95">
        <v>26</v>
      </c>
      <c r="B147" s="96" t="s">
        <v>134</v>
      </c>
      <c r="C147" s="97" t="s">
        <v>135</v>
      </c>
      <c r="D147" s="98" t="s">
        <v>29</v>
      </c>
      <c r="E147" s="99">
        <v>23.184000000000001</v>
      </c>
      <c r="F147" s="100"/>
      <c r="G147" s="101">
        <f>E147*F147</f>
        <v>0</v>
      </c>
      <c r="H147" s="102">
        <v>3.3999999999991802E-3</v>
      </c>
      <c r="I147" s="103">
        <f>E147*H147</f>
        <v>7.8825599999980997E-2</v>
      </c>
      <c r="J147" s="102">
        <v>0</v>
      </c>
      <c r="K147" s="103">
        <f>E147*J147</f>
        <v>0</v>
      </c>
      <c r="O147" s="94"/>
      <c r="Z147" s="104"/>
      <c r="AA147" s="104">
        <v>1</v>
      </c>
      <c r="AB147" s="104">
        <v>7</v>
      </c>
      <c r="AC147" s="104">
        <v>7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7</v>
      </c>
      <c r="CZ147" s="61">
        <v>2</v>
      </c>
    </row>
    <row r="148" spans="1:104" x14ac:dyDescent="0.2">
      <c r="A148" s="105"/>
      <c r="B148" s="106"/>
      <c r="C148" s="172" t="s">
        <v>44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44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Stěrka hydroizolační těsnicí hmotou pružná hydroizolace tl. 2mm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136</v>
      </c>
      <c r="D149" s="173"/>
      <c r="E149" s="109">
        <v>11.592000000000001</v>
      </c>
      <c r="F149" s="110"/>
      <c r="G149" s="111"/>
      <c r="H149" s="112"/>
      <c r="I149" s="107"/>
      <c r="K149" s="107"/>
      <c r="M149" s="108" t="s">
        <v>136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46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46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(2,0-0,2)*(1,67+2*3,285-2*0,9)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136</v>
      </c>
      <c r="D151" s="173"/>
      <c r="E151" s="109">
        <v>11.592000000000001</v>
      </c>
      <c r="F151" s="110"/>
      <c r="G151" s="111"/>
      <c r="H151" s="112"/>
      <c r="I151" s="107"/>
      <c r="K151" s="107"/>
      <c r="M151" s="108" t="s">
        <v>136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95">
        <v>27</v>
      </c>
      <c r="B152" s="96" t="s">
        <v>137</v>
      </c>
      <c r="C152" s="97" t="s">
        <v>138</v>
      </c>
      <c r="D152" s="98" t="s">
        <v>29</v>
      </c>
      <c r="E152" s="99">
        <v>31.826599999999999</v>
      </c>
      <c r="F152" s="100"/>
      <c r="G152" s="101">
        <f>E152*F152</f>
        <v>0</v>
      </c>
      <c r="H152" s="102">
        <v>1.6999999999995901E-3</v>
      </c>
      <c r="I152" s="103">
        <f>E152*H152</f>
        <v>5.410521999998695E-2</v>
      </c>
      <c r="J152" s="102">
        <v>0</v>
      </c>
      <c r="K152" s="103">
        <f>E152*J152</f>
        <v>0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2</v>
      </c>
    </row>
    <row r="153" spans="1:104" x14ac:dyDescent="0.2">
      <c r="A153" s="105"/>
      <c r="B153" s="106"/>
      <c r="C153" s="174" t="s">
        <v>139</v>
      </c>
      <c r="D153" s="175"/>
      <c r="E153" s="175"/>
      <c r="F153" s="175"/>
      <c r="G153" s="176"/>
      <c r="I153" s="107"/>
      <c r="K153" s="107"/>
      <c r="L153" s="108" t="s">
        <v>139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44</v>
      </c>
      <c r="D154" s="173"/>
      <c r="E154" s="109">
        <v>0</v>
      </c>
      <c r="F154" s="110"/>
      <c r="G154" s="111"/>
      <c r="H154" s="112"/>
      <c r="I154" s="107"/>
      <c r="K154" s="107"/>
      <c r="M154" s="108" t="s">
        <v>44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 t="shared" ref="BD154:BD159" si="2">C153</f>
        <v>vč. lepidla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49</v>
      </c>
      <c r="D155" s="173"/>
      <c r="E155" s="109">
        <v>7.2519999999999998</v>
      </c>
      <c r="F155" s="110"/>
      <c r="G155" s="111"/>
      <c r="H155" s="112"/>
      <c r="I155" s="107"/>
      <c r="K155" s="107"/>
      <c r="M155" s="108" t="s">
        <v>49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 t="shared" si="2"/>
        <v>2.NP:</v>
      </c>
      <c r="BE155" s="104"/>
      <c r="BF155" s="104"/>
      <c r="BG155" s="104"/>
      <c r="BH155" s="104"/>
      <c r="BI155" s="104"/>
      <c r="BJ155" s="104"/>
      <c r="BK155" s="104"/>
    </row>
    <row r="156" spans="1:104" ht="22.5" x14ac:dyDescent="0.2">
      <c r="A156" s="105"/>
      <c r="B156" s="106"/>
      <c r="C156" s="172" t="s">
        <v>140</v>
      </c>
      <c r="D156" s="173"/>
      <c r="E156" s="109">
        <v>8.6613000000000007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 t="shared" si="2"/>
        <v>(4,4+4,285)*1,67/2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46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46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 t="shared" si="2"/>
        <v>2,0*(1,115+1,0+1,675)-0,39*(2,0-1,47)+0,2*(1,67+2*3,285-2*0,9)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49</v>
      </c>
      <c r="D158" s="173"/>
      <c r="E158" s="109">
        <v>7.2519999999999998</v>
      </c>
      <c r="F158" s="110"/>
      <c r="G158" s="111"/>
      <c r="H158" s="112"/>
      <c r="I158" s="107"/>
      <c r="K158" s="107"/>
      <c r="M158" s="108" t="s">
        <v>49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 t="shared" si="2"/>
        <v>3.NP:</v>
      </c>
      <c r="BE158" s="104"/>
      <c r="BF158" s="104"/>
      <c r="BG158" s="104"/>
      <c r="BH158" s="104"/>
      <c r="BI158" s="104"/>
      <c r="BJ158" s="104"/>
      <c r="BK158" s="104"/>
    </row>
    <row r="159" spans="1:104" ht="22.5" x14ac:dyDescent="0.2">
      <c r="A159" s="105"/>
      <c r="B159" s="106"/>
      <c r="C159" s="172" t="s">
        <v>140</v>
      </c>
      <c r="D159" s="173"/>
      <c r="E159" s="109">
        <v>8.6613000000000007</v>
      </c>
      <c r="F159" s="110"/>
      <c r="G159" s="111"/>
      <c r="H159" s="112"/>
      <c r="I159" s="107"/>
      <c r="K159" s="107"/>
      <c r="M159" s="108" t="s">
        <v>140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 t="shared" si="2"/>
        <v>(4,4+4,285)*1,67/2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95">
        <v>28</v>
      </c>
      <c r="B160" s="96" t="s">
        <v>141</v>
      </c>
      <c r="C160" s="97" t="s">
        <v>142</v>
      </c>
      <c r="D160" s="98" t="s">
        <v>131</v>
      </c>
      <c r="E160" s="99">
        <v>0.132930819999968</v>
      </c>
      <c r="F160" s="100"/>
      <c r="G160" s="101">
        <f>E160*F160</f>
        <v>0</v>
      </c>
      <c r="H160" s="102">
        <v>0</v>
      </c>
      <c r="I160" s="103">
        <f>E160*H160</f>
        <v>0</v>
      </c>
      <c r="J160" s="102"/>
      <c r="K160" s="103">
        <f>E160*J160</f>
        <v>0</v>
      </c>
      <c r="O160" s="94"/>
      <c r="Z160" s="104"/>
      <c r="AA160" s="104">
        <v>7</v>
      </c>
      <c r="AB160" s="104">
        <v>1001</v>
      </c>
      <c r="AC160" s="104">
        <v>5</v>
      </c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04"/>
      <c r="BE160" s="104"/>
      <c r="BF160" s="104"/>
      <c r="BG160" s="104"/>
      <c r="BH160" s="104"/>
      <c r="BI160" s="104"/>
      <c r="BJ160" s="104"/>
      <c r="BK160" s="104"/>
      <c r="CA160" s="104">
        <v>7</v>
      </c>
      <c r="CB160" s="104">
        <v>1001</v>
      </c>
      <c r="CZ160" s="61">
        <v>2</v>
      </c>
    </row>
    <row r="161" spans="1:104" x14ac:dyDescent="0.2">
      <c r="A161" s="114" t="s">
        <v>30</v>
      </c>
      <c r="B161" s="115" t="s">
        <v>132</v>
      </c>
      <c r="C161" s="116" t="s">
        <v>133</v>
      </c>
      <c r="D161" s="117"/>
      <c r="E161" s="118"/>
      <c r="F161" s="118"/>
      <c r="G161" s="119">
        <f>SUM(G146:G160)</f>
        <v>0</v>
      </c>
      <c r="H161" s="120"/>
      <c r="I161" s="121">
        <f>SUM(I146:I160)</f>
        <v>0.13293081999996795</v>
      </c>
      <c r="J161" s="122"/>
      <c r="K161" s="121">
        <f>SUM(K146:K160)</f>
        <v>0</v>
      </c>
      <c r="O161" s="94"/>
      <c r="X161" s="123">
        <f>K161</f>
        <v>0</v>
      </c>
      <c r="Y161" s="123">
        <f>I161</f>
        <v>0.13293081999996795</v>
      </c>
      <c r="Z161" s="124">
        <f>G161</f>
        <v>0</v>
      </c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25"/>
      <c r="BB161" s="125"/>
      <c r="BC161" s="125"/>
      <c r="BD161" s="125"/>
      <c r="BE161" s="125"/>
      <c r="BF161" s="125"/>
      <c r="BG161" s="104"/>
      <c r="BH161" s="104"/>
      <c r="BI161" s="104"/>
      <c r="BJ161" s="104"/>
      <c r="BK161" s="104"/>
    </row>
    <row r="162" spans="1:104" ht="14.25" customHeight="1" x14ac:dyDescent="0.2">
      <c r="A162" s="86" t="s">
        <v>27</v>
      </c>
      <c r="B162" s="87" t="s">
        <v>143</v>
      </c>
      <c r="C162" s="88" t="s">
        <v>144</v>
      </c>
      <c r="D162" s="89"/>
      <c r="E162" s="90"/>
      <c r="F162" s="90"/>
      <c r="G162" s="91"/>
      <c r="H162" s="92"/>
      <c r="I162" s="93"/>
      <c r="J162" s="92"/>
      <c r="K162" s="93"/>
      <c r="O162" s="94"/>
    </row>
    <row r="163" spans="1:104" x14ac:dyDescent="0.2">
      <c r="A163" s="95">
        <v>29</v>
      </c>
      <c r="B163" s="96" t="s">
        <v>145</v>
      </c>
      <c r="C163" s="97" t="s">
        <v>146</v>
      </c>
      <c r="D163" s="98" t="s">
        <v>94</v>
      </c>
      <c r="E163" s="99">
        <v>2</v>
      </c>
      <c r="F163" s="100"/>
      <c r="G163" s="101">
        <f>E163*F163</f>
        <v>0</v>
      </c>
      <c r="H163" s="102">
        <v>0</v>
      </c>
      <c r="I163" s="103">
        <f>E163*H163</f>
        <v>0</v>
      </c>
      <c r="J163" s="102">
        <v>-2.7559999999993999E-2</v>
      </c>
      <c r="K163" s="103">
        <f>E163*J163</f>
        <v>-5.5119999999987998E-2</v>
      </c>
      <c r="O163" s="94"/>
      <c r="Z163" s="104"/>
      <c r="AA163" s="104">
        <v>1</v>
      </c>
      <c r="AB163" s="104">
        <v>7</v>
      </c>
      <c r="AC163" s="104">
        <v>7</v>
      </c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04"/>
      <c r="BE163" s="104"/>
      <c r="BF163" s="104"/>
      <c r="BG163" s="104"/>
      <c r="BH163" s="104"/>
      <c r="BI163" s="104"/>
      <c r="BJ163" s="104"/>
      <c r="BK163" s="104"/>
      <c r="CA163" s="104">
        <v>1</v>
      </c>
      <c r="CB163" s="104">
        <v>7</v>
      </c>
      <c r="CZ163" s="61">
        <v>2</v>
      </c>
    </row>
    <row r="164" spans="1:104" x14ac:dyDescent="0.2">
      <c r="A164" s="105"/>
      <c r="B164" s="106"/>
      <c r="C164" s="172" t="s">
        <v>44</v>
      </c>
      <c r="D164" s="173"/>
      <c r="E164" s="109">
        <v>0</v>
      </c>
      <c r="F164" s="110"/>
      <c r="G164" s="111"/>
      <c r="H164" s="112"/>
      <c r="I164" s="107"/>
      <c r="K164" s="107"/>
      <c r="M164" s="108" t="s">
        <v>44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Demontáž vpusti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28</v>
      </c>
      <c r="D165" s="173"/>
      <c r="E165" s="109">
        <v>1</v>
      </c>
      <c r="F165" s="110"/>
      <c r="G165" s="111"/>
      <c r="H165" s="112"/>
      <c r="I165" s="107"/>
      <c r="K165" s="107"/>
      <c r="M165" s="108">
        <v>1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2.NP: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46</v>
      </c>
      <c r="D166" s="173"/>
      <c r="E166" s="109">
        <v>0</v>
      </c>
      <c r="F166" s="110"/>
      <c r="G166" s="111"/>
      <c r="H166" s="112"/>
      <c r="I166" s="107"/>
      <c r="K166" s="107"/>
      <c r="M166" s="108" t="s">
        <v>46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1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28</v>
      </c>
      <c r="D167" s="173"/>
      <c r="E167" s="109">
        <v>1</v>
      </c>
      <c r="F167" s="110"/>
      <c r="G167" s="111"/>
      <c r="H167" s="112"/>
      <c r="I167" s="107"/>
      <c r="K167" s="107"/>
      <c r="M167" s="108">
        <v>1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3.NP: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95">
        <v>30</v>
      </c>
      <c r="B168" s="96" t="s">
        <v>147</v>
      </c>
      <c r="C168" s="97" t="s">
        <v>148</v>
      </c>
      <c r="D168" s="98" t="s">
        <v>94</v>
      </c>
      <c r="E168" s="99">
        <v>0</v>
      </c>
      <c r="F168" s="100"/>
      <c r="G168" s="101">
        <f>E168*F168</f>
        <v>0</v>
      </c>
      <c r="H168" s="102">
        <v>7.4699999999978698E-3</v>
      </c>
      <c r="I168" s="103">
        <f>E168*H168</f>
        <v>0</v>
      </c>
      <c r="J168" s="102">
        <v>0</v>
      </c>
      <c r="K168" s="103">
        <f>E168*J168</f>
        <v>0</v>
      </c>
      <c r="O168" s="94"/>
      <c r="Z168" s="104"/>
      <c r="AA168" s="104">
        <v>1</v>
      </c>
      <c r="AB168" s="104">
        <v>7</v>
      </c>
      <c r="AC168" s="104">
        <v>7</v>
      </c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04"/>
      <c r="BE168" s="104"/>
      <c r="BF168" s="104"/>
      <c r="BG168" s="104"/>
      <c r="BH168" s="104"/>
      <c r="BI168" s="104"/>
      <c r="BJ168" s="104"/>
      <c r="BK168" s="104"/>
      <c r="CA168" s="104">
        <v>1</v>
      </c>
      <c r="CB168" s="104">
        <v>7</v>
      </c>
      <c r="CZ168" s="61">
        <v>2</v>
      </c>
    </row>
    <row r="169" spans="1:104" x14ac:dyDescent="0.2">
      <c r="A169" s="105"/>
      <c r="B169" s="106"/>
      <c r="C169" s="172" t="s">
        <v>44</v>
      </c>
      <c r="D169" s="173"/>
      <c r="E169" s="109">
        <v>0</v>
      </c>
      <c r="F169" s="110"/>
      <c r="G169" s="111"/>
      <c r="H169" s="112"/>
      <c r="I169" s="107"/>
      <c r="K169" s="107"/>
      <c r="M169" s="108" t="s">
        <v>44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Vpusť podlahová s nerez mřížkou dl. 1100 mm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28</v>
      </c>
      <c r="D170" s="173"/>
      <c r="E170" s="109">
        <v>0</v>
      </c>
      <c r="F170" s="110"/>
      <c r="G170" s="111"/>
      <c r="H170" s="112"/>
      <c r="I170" s="107"/>
      <c r="K170" s="107"/>
      <c r="M170" s="108">
        <v>1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2.NP: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46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46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1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28</v>
      </c>
      <c r="D172" s="173"/>
      <c r="E172" s="109">
        <v>0</v>
      </c>
      <c r="F172" s="110"/>
      <c r="G172" s="111"/>
      <c r="H172" s="112"/>
      <c r="I172" s="107"/>
      <c r="K172" s="107"/>
      <c r="M172" s="108">
        <v>1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>C171</f>
        <v>3.NP:</v>
      </c>
      <c r="BE172" s="104"/>
      <c r="BF172" s="104"/>
      <c r="BG172" s="104"/>
      <c r="BH172" s="104"/>
      <c r="BI172" s="104"/>
      <c r="BJ172" s="104"/>
      <c r="BK172" s="104"/>
    </row>
    <row r="173" spans="1:104" x14ac:dyDescent="0.2">
      <c r="A173" s="95">
        <v>31</v>
      </c>
      <c r="B173" s="96" t="s">
        <v>149</v>
      </c>
      <c r="C173" s="97" t="s">
        <v>150</v>
      </c>
      <c r="D173" s="98" t="s">
        <v>131</v>
      </c>
      <c r="E173" s="99">
        <v>1.49399999999957E-2</v>
      </c>
      <c r="F173" s="100"/>
      <c r="G173" s="101">
        <f>E173*F173</f>
        <v>0</v>
      </c>
      <c r="H173" s="102">
        <v>0</v>
      </c>
      <c r="I173" s="103">
        <f>E173*H173</f>
        <v>0</v>
      </c>
      <c r="J173" s="102"/>
      <c r="K173" s="103">
        <f>E173*J173</f>
        <v>0</v>
      </c>
      <c r="O173" s="94"/>
      <c r="Z173" s="104"/>
      <c r="AA173" s="104">
        <v>7</v>
      </c>
      <c r="AB173" s="104">
        <v>1001</v>
      </c>
      <c r="AC173" s="104">
        <v>5</v>
      </c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04"/>
      <c r="BE173" s="104"/>
      <c r="BF173" s="104"/>
      <c r="BG173" s="104"/>
      <c r="BH173" s="104"/>
      <c r="BI173" s="104"/>
      <c r="BJ173" s="104"/>
      <c r="BK173" s="104"/>
      <c r="CA173" s="104">
        <v>7</v>
      </c>
      <c r="CB173" s="104">
        <v>1001</v>
      </c>
      <c r="CZ173" s="61">
        <v>2</v>
      </c>
    </row>
    <row r="174" spans="1:104" x14ac:dyDescent="0.2">
      <c r="A174" s="114" t="s">
        <v>30</v>
      </c>
      <c r="B174" s="115" t="s">
        <v>143</v>
      </c>
      <c r="C174" s="116" t="s">
        <v>144</v>
      </c>
      <c r="D174" s="117"/>
      <c r="E174" s="118"/>
      <c r="F174" s="118"/>
      <c r="G174" s="119">
        <f>SUM(G162:G173)</f>
        <v>0</v>
      </c>
      <c r="H174" s="120"/>
      <c r="I174" s="121">
        <f>SUM(I162:I173)</f>
        <v>0</v>
      </c>
      <c r="J174" s="122"/>
      <c r="K174" s="121">
        <f>SUM(K162:K173)</f>
        <v>-5.5119999999987998E-2</v>
      </c>
      <c r="O174" s="94"/>
      <c r="X174" s="123">
        <f>K174</f>
        <v>-5.5119999999987998E-2</v>
      </c>
      <c r="Y174" s="123">
        <f>I174</f>
        <v>0</v>
      </c>
      <c r="Z174" s="124">
        <f>G174</f>
        <v>0</v>
      </c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25"/>
      <c r="BB174" s="125"/>
      <c r="BC174" s="125"/>
      <c r="BD174" s="125"/>
      <c r="BE174" s="125"/>
      <c r="BF174" s="125"/>
      <c r="BG174" s="104"/>
      <c r="BH174" s="104"/>
      <c r="BI174" s="104"/>
      <c r="BJ174" s="104"/>
      <c r="BK174" s="104"/>
    </row>
    <row r="175" spans="1:104" ht="14.25" customHeight="1" x14ac:dyDescent="0.2">
      <c r="A175" s="86" t="s">
        <v>27</v>
      </c>
      <c r="B175" s="87" t="s">
        <v>151</v>
      </c>
      <c r="C175" s="88" t="s">
        <v>152</v>
      </c>
      <c r="D175" s="89"/>
      <c r="E175" s="90"/>
      <c r="F175" s="90"/>
      <c r="G175" s="91"/>
      <c r="H175" s="92"/>
      <c r="I175" s="93"/>
      <c r="J175" s="92"/>
      <c r="K175" s="93"/>
      <c r="O175" s="94"/>
    </row>
    <row r="176" spans="1:104" x14ac:dyDescent="0.2">
      <c r="A176" s="95">
        <v>32</v>
      </c>
      <c r="B176" s="96" t="s">
        <v>153</v>
      </c>
      <c r="C176" s="97" t="s">
        <v>154</v>
      </c>
      <c r="D176" s="98" t="s">
        <v>29</v>
      </c>
      <c r="E176" s="99">
        <v>7.2</v>
      </c>
      <c r="F176" s="100"/>
      <c r="G176" s="101">
        <f>E176*F176</f>
        <v>0</v>
      </c>
      <c r="H176" s="102">
        <v>0</v>
      </c>
      <c r="I176" s="103">
        <f>E176*H176</f>
        <v>0</v>
      </c>
      <c r="J176" s="102">
        <v>0</v>
      </c>
      <c r="K176" s="103">
        <f>E176*J176</f>
        <v>0</v>
      </c>
      <c r="O176" s="94"/>
      <c r="Z176" s="104"/>
      <c r="AA176" s="104">
        <v>1</v>
      </c>
      <c r="AB176" s="104">
        <v>7</v>
      </c>
      <c r="AC176" s="104">
        <v>7</v>
      </c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04"/>
      <c r="BE176" s="104"/>
      <c r="BF176" s="104"/>
      <c r="BG176" s="104"/>
      <c r="BH176" s="104"/>
      <c r="BI176" s="104"/>
      <c r="BJ176" s="104"/>
      <c r="BK176" s="104"/>
      <c r="CA176" s="104">
        <v>1</v>
      </c>
      <c r="CB176" s="104">
        <v>7</v>
      </c>
      <c r="CZ176" s="61">
        <v>2</v>
      </c>
    </row>
    <row r="177" spans="1:104" x14ac:dyDescent="0.2">
      <c r="A177" s="105"/>
      <c r="B177" s="106"/>
      <c r="C177" s="172" t="s">
        <v>44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44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Montáž dveří tesařských jednokřídlových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155</v>
      </c>
      <c r="D178" s="173"/>
      <c r="E178" s="109">
        <v>3.6</v>
      </c>
      <c r="F178" s="110"/>
      <c r="G178" s="111"/>
      <c r="H178" s="112"/>
      <c r="I178" s="107"/>
      <c r="K178" s="107"/>
      <c r="M178" s="108" t="s">
        <v>155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2.NP: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105"/>
      <c r="B179" s="106"/>
      <c r="C179" s="172" t="s">
        <v>46</v>
      </c>
      <c r="D179" s="173"/>
      <c r="E179" s="109">
        <v>0</v>
      </c>
      <c r="F179" s="110"/>
      <c r="G179" s="111"/>
      <c r="H179" s="112"/>
      <c r="I179" s="107"/>
      <c r="K179" s="107"/>
      <c r="M179" s="108" t="s">
        <v>46</v>
      </c>
      <c r="O179" s="94"/>
      <c r="Z179" s="104"/>
      <c r="AA179" s="104"/>
      <c r="AB179" s="104"/>
      <c r="AC179" s="104"/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13" t="str">
        <f>C178</f>
        <v>2*0,9*2,0</v>
      </c>
      <c r="BE179" s="104"/>
      <c r="BF179" s="104"/>
      <c r="BG179" s="104"/>
      <c r="BH179" s="104"/>
      <c r="BI179" s="104"/>
      <c r="BJ179" s="104"/>
      <c r="BK179" s="104"/>
    </row>
    <row r="180" spans="1:104" x14ac:dyDescent="0.2">
      <c r="A180" s="105"/>
      <c r="B180" s="106"/>
      <c r="C180" s="172" t="s">
        <v>155</v>
      </c>
      <c r="D180" s="173"/>
      <c r="E180" s="109">
        <v>3.6</v>
      </c>
      <c r="F180" s="110"/>
      <c r="G180" s="111"/>
      <c r="H180" s="112"/>
      <c r="I180" s="107"/>
      <c r="K180" s="107"/>
      <c r="M180" s="108" t="s">
        <v>155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3.NP: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14" t="s">
        <v>30</v>
      </c>
      <c r="B181" s="115" t="s">
        <v>151</v>
      </c>
      <c r="C181" s="116" t="s">
        <v>152</v>
      </c>
      <c r="D181" s="117"/>
      <c r="E181" s="118"/>
      <c r="F181" s="118"/>
      <c r="G181" s="119">
        <f>SUM(G175:G180)</f>
        <v>0</v>
      </c>
      <c r="H181" s="120"/>
      <c r="I181" s="121">
        <f>SUM(I175:I180)</f>
        <v>0</v>
      </c>
      <c r="J181" s="122"/>
      <c r="K181" s="121">
        <f>SUM(K175:K180)</f>
        <v>0</v>
      </c>
      <c r="O181" s="94"/>
      <c r="X181" s="123">
        <f>K181</f>
        <v>0</v>
      </c>
      <c r="Y181" s="123">
        <f>I181</f>
        <v>0</v>
      </c>
      <c r="Z181" s="124">
        <f>G181</f>
        <v>0</v>
      </c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25"/>
      <c r="BB181" s="125"/>
      <c r="BC181" s="125"/>
      <c r="BD181" s="125"/>
      <c r="BE181" s="125"/>
      <c r="BF181" s="125"/>
      <c r="BG181" s="104"/>
      <c r="BH181" s="104"/>
      <c r="BI181" s="104"/>
      <c r="BJ181" s="104"/>
      <c r="BK181" s="104"/>
    </row>
    <row r="182" spans="1:104" ht="14.25" customHeight="1" x14ac:dyDescent="0.2">
      <c r="A182" s="86" t="s">
        <v>27</v>
      </c>
      <c r="B182" s="87" t="s">
        <v>156</v>
      </c>
      <c r="C182" s="88" t="s">
        <v>157</v>
      </c>
      <c r="D182" s="89"/>
      <c r="E182" s="90"/>
      <c r="F182" s="90"/>
      <c r="G182" s="91"/>
      <c r="H182" s="92"/>
      <c r="I182" s="93"/>
      <c r="J182" s="92"/>
      <c r="K182" s="93"/>
      <c r="O182" s="94"/>
    </row>
    <row r="183" spans="1:104" ht="22.5" x14ac:dyDescent="0.2">
      <c r="A183" s="95">
        <v>33</v>
      </c>
      <c r="B183" s="96" t="s">
        <v>158</v>
      </c>
      <c r="C183" s="97" t="s">
        <v>159</v>
      </c>
      <c r="D183" s="98" t="s">
        <v>29</v>
      </c>
      <c r="E183" s="99">
        <v>14.5039</v>
      </c>
      <c r="F183" s="100"/>
      <c r="G183" s="101">
        <f>E183*F183</f>
        <v>0</v>
      </c>
      <c r="H183" s="102">
        <v>9.7300000000046794E-3</v>
      </c>
      <c r="I183" s="103">
        <f>E183*H183</f>
        <v>0.14112294700006786</v>
      </c>
      <c r="J183" s="102">
        <v>0</v>
      </c>
      <c r="K183" s="103">
        <f>E183*J183</f>
        <v>0</v>
      </c>
      <c r="O183" s="94"/>
      <c r="Z183" s="104"/>
      <c r="AA183" s="104">
        <v>2</v>
      </c>
      <c r="AB183" s="104">
        <v>7</v>
      </c>
      <c r="AC183" s="104">
        <v>7</v>
      </c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04"/>
      <c r="BE183" s="104"/>
      <c r="BF183" s="104"/>
      <c r="BG183" s="104"/>
      <c r="BH183" s="104"/>
      <c r="BI183" s="104"/>
      <c r="BJ183" s="104"/>
      <c r="BK183" s="104"/>
      <c r="CA183" s="104">
        <v>2</v>
      </c>
      <c r="CB183" s="104">
        <v>7</v>
      </c>
      <c r="CZ183" s="61">
        <v>2</v>
      </c>
    </row>
    <row r="184" spans="1:104" ht="25.5" x14ac:dyDescent="0.2">
      <c r="A184" s="105"/>
      <c r="B184" s="106"/>
      <c r="C184" s="172" t="s">
        <v>44</v>
      </c>
      <c r="D184" s="173"/>
      <c r="E184" s="109">
        <v>0</v>
      </c>
      <c r="F184" s="110"/>
      <c r="G184" s="111"/>
      <c r="H184" s="112"/>
      <c r="I184" s="107"/>
      <c r="K184" s="107"/>
      <c r="M184" s="108" t="s">
        <v>44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Dlažba z dlaždic keramických 20 x 20 cm do tmele, dlažba ve specifikaci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105"/>
      <c r="B185" s="106"/>
      <c r="C185" s="172" t="s">
        <v>49</v>
      </c>
      <c r="D185" s="173"/>
      <c r="E185" s="109">
        <v>7.2519999999999998</v>
      </c>
      <c r="F185" s="110"/>
      <c r="G185" s="111"/>
      <c r="H185" s="112"/>
      <c r="I185" s="107"/>
      <c r="K185" s="107"/>
      <c r="M185" s="108" t="s">
        <v>49</v>
      </c>
      <c r="O185" s="94"/>
      <c r="Z185" s="104"/>
      <c r="AA185" s="104"/>
      <c r="AB185" s="104"/>
      <c r="AC185" s="104"/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13" t="str">
        <f>C184</f>
        <v>2.NP:</v>
      </c>
      <c r="BE185" s="104"/>
      <c r="BF185" s="104"/>
      <c r="BG185" s="104"/>
      <c r="BH185" s="104"/>
      <c r="BI185" s="104"/>
      <c r="BJ185" s="104"/>
      <c r="BK185" s="104"/>
    </row>
    <row r="186" spans="1:104" x14ac:dyDescent="0.2">
      <c r="A186" s="105"/>
      <c r="B186" s="106"/>
      <c r="C186" s="172" t="s">
        <v>46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46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(4,4+4,285)*1,67/2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49</v>
      </c>
      <c r="D187" s="173"/>
      <c r="E187" s="109">
        <v>7.2519999999999998</v>
      </c>
      <c r="F187" s="110"/>
      <c r="G187" s="111"/>
      <c r="H187" s="112"/>
      <c r="I187" s="107"/>
      <c r="K187" s="107"/>
      <c r="M187" s="108" t="s">
        <v>49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3.NP: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95">
        <v>34</v>
      </c>
      <c r="B188" s="96" t="s">
        <v>160</v>
      </c>
      <c r="C188" s="97" t="s">
        <v>161</v>
      </c>
      <c r="D188" s="98" t="s">
        <v>29</v>
      </c>
      <c r="E188" s="99">
        <v>14.794</v>
      </c>
      <c r="F188" s="100"/>
      <c r="G188" s="101">
        <f>E188*F188</f>
        <v>0</v>
      </c>
      <c r="H188" s="102">
        <v>1.92000000000121E-2</v>
      </c>
      <c r="I188" s="103">
        <f>E188*H188</f>
        <v>0.28404480000017901</v>
      </c>
      <c r="J188" s="102"/>
      <c r="K188" s="103">
        <f>E188*J188</f>
        <v>0</v>
      </c>
      <c r="O188" s="94"/>
      <c r="Z188" s="104"/>
      <c r="AA188" s="104">
        <v>3</v>
      </c>
      <c r="AB188" s="104">
        <v>0</v>
      </c>
      <c r="AC188" s="104">
        <v>597642021</v>
      </c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04"/>
      <c r="BE188" s="104"/>
      <c r="BF188" s="104"/>
      <c r="BG188" s="104"/>
      <c r="BH188" s="104"/>
      <c r="BI188" s="104"/>
      <c r="BJ188" s="104"/>
      <c r="BK188" s="104"/>
      <c r="CA188" s="104">
        <v>3</v>
      </c>
      <c r="CB188" s="104">
        <v>0</v>
      </c>
      <c r="CZ188" s="61">
        <v>2</v>
      </c>
    </row>
    <row r="189" spans="1:104" x14ac:dyDescent="0.2">
      <c r="A189" s="105"/>
      <c r="B189" s="106"/>
      <c r="C189" s="172" t="s">
        <v>162</v>
      </c>
      <c r="D189" s="173"/>
      <c r="E189" s="109">
        <v>14.794</v>
      </c>
      <c r="F189" s="110"/>
      <c r="G189" s="111"/>
      <c r="H189" s="112"/>
      <c r="I189" s="107"/>
      <c r="K189" s="107"/>
      <c r="M189" s="108" t="s">
        <v>162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Dlažba reliéfní 200x200x9 mm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35</v>
      </c>
      <c r="B190" s="96" t="s">
        <v>163</v>
      </c>
      <c r="C190" s="97" t="s">
        <v>164</v>
      </c>
      <c r="D190" s="98" t="s">
        <v>131</v>
      </c>
      <c r="E190" s="99">
        <v>0.28404480000017901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156</v>
      </c>
      <c r="C191" s="116" t="s">
        <v>157</v>
      </c>
      <c r="D191" s="117"/>
      <c r="E191" s="118"/>
      <c r="F191" s="118"/>
      <c r="G191" s="119">
        <f>SUM(G182:G190)</f>
        <v>0</v>
      </c>
      <c r="H191" s="120"/>
      <c r="I191" s="121">
        <f>SUM(I182:I190)</f>
        <v>0.42516774700024684</v>
      </c>
      <c r="J191" s="122"/>
      <c r="K191" s="121">
        <f>SUM(K182:K190)</f>
        <v>0</v>
      </c>
      <c r="O191" s="94"/>
      <c r="X191" s="123">
        <f>K191</f>
        <v>0</v>
      </c>
      <c r="Y191" s="123">
        <f>I191</f>
        <v>0.42516774700024684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36</v>
      </c>
      <c r="B193" s="96" t="s">
        <v>167</v>
      </c>
      <c r="C193" s="97" t="s">
        <v>168</v>
      </c>
      <c r="D193" s="98" t="s">
        <v>52</v>
      </c>
      <c r="E193" s="99">
        <v>3.6</v>
      </c>
      <c r="F193" s="100"/>
      <c r="G193" s="101">
        <f>E193*F193</f>
        <v>0</v>
      </c>
      <c r="H193" s="102">
        <v>3.7000000000020301E-4</v>
      </c>
      <c r="I193" s="103">
        <f>E193*H193</f>
        <v>1.3320000000007308E-3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44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44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Lišta nerezová přechodová, stejná výška krytin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1.8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1.8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1.3320000000007308E-3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1.3320000000007308E-3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37</v>
      </c>
      <c r="B200" s="96" t="s">
        <v>172</v>
      </c>
      <c r="C200" s="97" t="s">
        <v>173</v>
      </c>
      <c r="D200" s="98" t="s">
        <v>29</v>
      </c>
      <c r="E200" s="99">
        <v>40.030799999999999</v>
      </c>
      <c r="F200" s="100"/>
      <c r="G200" s="101">
        <f>E200*F200</f>
        <v>0</v>
      </c>
      <c r="H200" s="102">
        <v>4.5500000000018304E-3</v>
      </c>
      <c r="I200" s="103">
        <f>E200*H200</f>
        <v>0.18214014000007328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Montáž obkladů stěn, porovin.,tmel, 20x20,30x15 cm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20.0154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2.NP: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46</v>
      </c>
      <c r="D203" s="173"/>
      <c r="E203" s="109">
        <v>0</v>
      </c>
      <c r="F203" s="110"/>
      <c r="G203" s="111"/>
      <c r="H203" s="112"/>
      <c r="I203" s="107"/>
      <c r="K203" s="107"/>
      <c r="M203" s="108" t="s">
        <v>46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>C202</f>
        <v>2,0*(4,4+4,285+1,67+1,675-2*0,9)-0,39*(2,0-0,86)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105"/>
      <c r="B204" s="106"/>
      <c r="C204" s="172" t="s">
        <v>174</v>
      </c>
      <c r="D204" s="173"/>
      <c r="E204" s="109">
        <v>20.0154</v>
      </c>
      <c r="F204" s="110"/>
      <c r="G204" s="111"/>
      <c r="H204" s="112"/>
      <c r="I204" s="107"/>
      <c r="K204" s="107"/>
      <c r="M204" s="108" t="s">
        <v>174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3.NP: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95">
        <v>38</v>
      </c>
      <c r="B205" s="96" t="s">
        <v>175</v>
      </c>
      <c r="C205" s="97" t="s">
        <v>176</v>
      </c>
      <c r="D205" s="98" t="s">
        <v>52</v>
      </c>
      <c r="E205" s="99">
        <v>36.46</v>
      </c>
      <c r="F205" s="100"/>
      <c r="G205" s="101">
        <f>E205*F205</f>
        <v>0</v>
      </c>
      <c r="H205" s="102">
        <v>0</v>
      </c>
      <c r="I205" s="103">
        <f>E205*H205</f>
        <v>0</v>
      </c>
      <c r="J205" s="102">
        <v>0</v>
      </c>
      <c r="K205" s="103">
        <f>E205*J205</f>
        <v>0</v>
      </c>
      <c r="O205" s="94"/>
      <c r="Z205" s="104"/>
      <c r="AA205" s="104">
        <v>1</v>
      </c>
      <c r="AB205" s="104">
        <v>7</v>
      </c>
      <c r="AC205" s="104">
        <v>7</v>
      </c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04"/>
      <c r="BE205" s="104"/>
      <c r="BF205" s="104"/>
      <c r="BG205" s="104"/>
      <c r="BH205" s="104"/>
      <c r="BI205" s="104"/>
      <c r="BJ205" s="104"/>
      <c r="BK205" s="104"/>
      <c r="CA205" s="104">
        <v>1</v>
      </c>
      <c r="CB205" s="104">
        <v>7</v>
      </c>
      <c r="CZ205" s="61">
        <v>2</v>
      </c>
    </row>
    <row r="206" spans="1:104" x14ac:dyDescent="0.2">
      <c r="A206" s="105"/>
      <c r="B206" s="106"/>
      <c r="C206" s="172" t="s">
        <v>44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44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Montáž lišt k obkladům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177</v>
      </c>
      <c r="D207" s="173"/>
      <c r="E207" s="109">
        <v>18.23</v>
      </c>
      <c r="F207" s="110"/>
      <c r="G207" s="111"/>
      <c r="H207" s="112"/>
      <c r="I207" s="107"/>
      <c r="K207" s="107"/>
      <c r="M207" s="108" t="s">
        <v>177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2.NP: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1,67+4,4+1,675+4,285-2*0,9+4*2,0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177</v>
      </c>
      <c r="D209" s="173"/>
      <c r="E209" s="109">
        <v>18.23</v>
      </c>
      <c r="F209" s="110"/>
      <c r="G209" s="111"/>
      <c r="H209" s="112"/>
      <c r="I209" s="107"/>
      <c r="K209" s="107"/>
      <c r="M209" s="108" t="s">
        <v>177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3.NP: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178</v>
      </c>
      <c r="C210" s="97" t="s">
        <v>179</v>
      </c>
      <c r="D210" s="98" t="s">
        <v>94</v>
      </c>
      <c r="E210" s="99">
        <v>15.3132</v>
      </c>
      <c r="F210" s="100"/>
      <c r="G210" s="101">
        <f>E210*F210</f>
        <v>0</v>
      </c>
      <c r="H210" s="102">
        <v>3.00000000000022E-5</v>
      </c>
      <c r="I210" s="103">
        <f>E210*H210</f>
        <v>4.5939600000003371E-4</v>
      </c>
      <c r="J210" s="102"/>
      <c r="K210" s="103">
        <f>E210*J210</f>
        <v>0</v>
      </c>
      <c r="O210" s="94"/>
      <c r="Z210" s="104"/>
      <c r="AA210" s="104">
        <v>3</v>
      </c>
      <c r="AB210" s="104">
        <v>0</v>
      </c>
      <c r="AC210" s="104">
        <v>5534365050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3</v>
      </c>
      <c r="CB210" s="104">
        <v>0</v>
      </c>
      <c r="CZ210" s="61">
        <v>2</v>
      </c>
    </row>
    <row r="211" spans="1:104" x14ac:dyDescent="0.2">
      <c r="A211" s="105"/>
      <c r="B211" s="106"/>
      <c r="C211" s="172" t="s">
        <v>180</v>
      </c>
      <c r="D211" s="173"/>
      <c r="E211" s="109">
        <v>15.3132</v>
      </c>
      <c r="F211" s="110"/>
      <c r="G211" s="111"/>
      <c r="H211" s="112"/>
      <c r="I211" s="107"/>
      <c r="K211" s="107"/>
      <c r="M211" s="108" t="s">
        <v>180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Vnitřní kout 90° Schlüter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40</v>
      </c>
      <c r="B212" s="96" t="s">
        <v>181</v>
      </c>
      <c r="C212" s="97" t="s">
        <v>182</v>
      </c>
      <c r="D212" s="98" t="s">
        <v>29</v>
      </c>
      <c r="E212" s="99">
        <v>40.831400000000002</v>
      </c>
      <c r="F212" s="100"/>
      <c r="G212" s="101">
        <f>E212*F212</f>
        <v>0</v>
      </c>
      <c r="H212" s="102">
        <v>1.2200000000007099E-2</v>
      </c>
      <c r="I212" s="103">
        <f>E212*H212</f>
        <v>0.4981430800002899</v>
      </c>
      <c r="J212" s="102"/>
      <c r="K212" s="103">
        <f>E212*J212</f>
        <v>0</v>
      </c>
      <c r="O212" s="94"/>
      <c r="Z212" s="104"/>
      <c r="AA212" s="104">
        <v>3</v>
      </c>
      <c r="AB212" s="104">
        <v>7</v>
      </c>
      <c r="AC212" s="104">
        <v>597813600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3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183</v>
      </c>
      <c r="D213" s="173"/>
      <c r="E213" s="109">
        <v>40.831400000000002</v>
      </c>
      <c r="F213" s="110"/>
      <c r="G213" s="111"/>
      <c r="H213" s="112"/>
      <c r="I213" s="107"/>
      <c r="K213" s="107"/>
      <c r="M213" s="108" t="s">
        <v>183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Obkládačka 20x20 bílá mat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95">
        <v>41</v>
      </c>
      <c r="B214" s="96" t="s">
        <v>184</v>
      </c>
      <c r="C214" s="97" t="s">
        <v>185</v>
      </c>
      <c r="D214" s="98" t="s">
        <v>131</v>
      </c>
      <c r="E214" s="99">
        <v>0.68074261600036301</v>
      </c>
      <c r="F214" s="100"/>
      <c r="G214" s="101">
        <f>E214*F214</f>
        <v>0</v>
      </c>
      <c r="H214" s="102">
        <v>0</v>
      </c>
      <c r="I214" s="103">
        <f>E214*H214</f>
        <v>0</v>
      </c>
      <c r="J214" s="102"/>
      <c r="K214" s="103">
        <f>E214*J214</f>
        <v>0</v>
      </c>
      <c r="O214" s="94"/>
      <c r="Z214" s="104"/>
      <c r="AA214" s="104">
        <v>7</v>
      </c>
      <c r="AB214" s="104">
        <v>1001</v>
      </c>
      <c r="AC214" s="104">
        <v>5</v>
      </c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04"/>
      <c r="BE214" s="104"/>
      <c r="BF214" s="104"/>
      <c r="BG214" s="104"/>
      <c r="BH214" s="104"/>
      <c r="BI214" s="104"/>
      <c r="BJ214" s="104"/>
      <c r="BK214" s="104"/>
      <c r="CA214" s="104">
        <v>7</v>
      </c>
      <c r="CB214" s="104">
        <v>1001</v>
      </c>
      <c r="CZ214" s="61">
        <v>2</v>
      </c>
    </row>
    <row r="215" spans="1:104" x14ac:dyDescent="0.2">
      <c r="A215" s="114" t="s">
        <v>30</v>
      </c>
      <c r="B215" s="115" t="s">
        <v>170</v>
      </c>
      <c r="C215" s="116" t="s">
        <v>171</v>
      </c>
      <c r="D215" s="117"/>
      <c r="E215" s="118"/>
      <c r="F215" s="118"/>
      <c r="G215" s="119">
        <f>SUM(G199:G214)</f>
        <v>0</v>
      </c>
      <c r="H215" s="120"/>
      <c r="I215" s="121">
        <f>SUM(I199:I214)</f>
        <v>0.68074261600036323</v>
      </c>
      <c r="J215" s="122"/>
      <c r="K215" s="121">
        <f>SUM(K199:K214)</f>
        <v>0</v>
      </c>
      <c r="O215" s="94"/>
      <c r="X215" s="123">
        <f>K215</f>
        <v>0</v>
      </c>
      <c r="Y215" s="123">
        <f>I215</f>
        <v>0.68074261600036323</v>
      </c>
      <c r="Z215" s="124">
        <f>G215</f>
        <v>0</v>
      </c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25"/>
      <c r="BB215" s="125"/>
      <c r="BC215" s="125"/>
      <c r="BD215" s="125"/>
      <c r="BE215" s="125"/>
      <c r="BF215" s="125"/>
      <c r="BG215" s="104"/>
      <c r="BH215" s="104"/>
      <c r="BI215" s="104"/>
      <c r="BJ215" s="104"/>
      <c r="BK215" s="104"/>
    </row>
    <row r="216" spans="1:104" ht="14.25" customHeight="1" x14ac:dyDescent="0.2">
      <c r="A216" s="86" t="s">
        <v>27</v>
      </c>
      <c r="B216" s="87" t="s">
        <v>186</v>
      </c>
      <c r="C216" s="88" t="s">
        <v>187</v>
      </c>
      <c r="D216" s="89"/>
      <c r="E216" s="90"/>
      <c r="F216" s="90"/>
      <c r="G216" s="91"/>
      <c r="H216" s="92"/>
      <c r="I216" s="93"/>
      <c r="J216" s="92"/>
      <c r="K216" s="93"/>
      <c r="O216" s="94"/>
    </row>
    <row r="217" spans="1:104" x14ac:dyDescent="0.2">
      <c r="A217" s="95">
        <v>42</v>
      </c>
      <c r="B217" s="96" t="s">
        <v>188</v>
      </c>
      <c r="C217" s="97" t="s">
        <v>189</v>
      </c>
      <c r="D217" s="98" t="s">
        <v>29</v>
      </c>
      <c r="E217" s="99">
        <v>4.8</v>
      </c>
      <c r="F217" s="100"/>
      <c r="G217" s="101">
        <f>E217*F217</f>
        <v>0</v>
      </c>
      <c r="H217" s="102">
        <v>3.7999999999982498E-4</v>
      </c>
      <c r="I217" s="103">
        <f>E217*H217</f>
        <v>1.8239999999991598E-3</v>
      </c>
      <c r="J217" s="102">
        <v>0</v>
      </c>
      <c r="K217" s="103">
        <f>E217*J217</f>
        <v>0</v>
      </c>
      <c r="O217" s="94"/>
      <c r="Z217" s="104"/>
      <c r="AA217" s="104">
        <v>1</v>
      </c>
      <c r="AB217" s="104">
        <v>7</v>
      </c>
      <c r="AC217" s="104">
        <v>7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1</v>
      </c>
      <c r="CB217" s="104">
        <v>7</v>
      </c>
      <c r="CZ217" s="61">
        <v>2</v>
      </c>
    </row>
    <row r="218" spans="1:104" x14ac:dyDescent="0.2">
      <c r="A218" s="95">
        <v>43</v>
      </c>
      <c r="B218" s="96" t="s">
        <v>190</v>
      </c>
      <c r="C218" s="97" t="s">
        <v>191</v>
      </c>
      <c r="D218" s="98" t="s">
        <v>29</v>
      </c>
      <c r="E218" s="99">
        <v>4.8</v>
      </c>
      <c r="F218" s="100"/>
      <c r="G218" s="101">
        <f>E218*F218</f>
        <v>0</v>
      </c>
      <c r="H218" s="102">
        <v>3.0999999999980999E-4</v>
      </c>
      <c r="I218" s="103">
        <f>E218*H218</f>
        <v>1.4879999999990879E-3</v>
      </c>
      <c r="J218" s="102">
        <v>0</v>
      </c>
      <c r="K218" s="103">
        <f>E218*J218</f>
        <v>0</v>
      </c>
      <c r="O218" s="94"/>
      <c r="Z218" s="104"/>
      <c r="AA218" s="104">
        <v>1</v>
      </c>
      <c r="AB218" s="104">
        <v>7</v>
      </c>
      <c r="AC218" s="104">
        <v>7</v>
      </c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04"/>
      <c r="BB218" s="104"/>
      <c r="BC218" s="104"/>
      <c r="BD218" s="104"/>
      <c r="BE218" s="104"/>
      <c r="BF218" s="104"/>
      <c r="BG218" s="104"/>
      <c r="BH218" s="104"/>
      <c r="BI218" s="104"/>
      <c r="BJ218" s="104"/>
      <c r="BK218" s="104"/>
      <c r="CA218" s="104">
        <v>1</v>
      </c>
      <c r="CB218" s="104">
        <v>7</v>
      </c>
      <c r="CZ218" s="61">
        <v>2</v>
      </c>
    </row>
    <row r="219" spans="1:104" x14ac:dyDescent="0.2">
      <c r="A219" s="105"/>
      <c r="B219" s="106"/>
      <c r="C219" s="172" t="s">
        <v>44</v>
      </c>
      <c r="D219" s="173"/>
      <c r="E219" s="109">
        <v>0</v>
      </c>
      <c r="F219" s="110"/>
      <c r="G219" s="111"/>
      <c r="H219" s="112"/>
      <c r="I219" s="107"/>
      <c r="K219" s="107"/>
      <c r="M219" s="108" t="s">
        <v>44</v>
      </c>
      <c r="O219" s="94"/>
      <c r="Z219" s="104"/>
      <c r="AA219" s="104"/>
      <c r="AB219" s="104"/>
      <c r="AC219" s="104"/>
      <c r="AD219" s="104"/>
      <c r="AE219" s="104"/>
      <c r="AF219" s="104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/>
      <c r="AR219" s="104"/>
      <c r="AS219" s="104"/>
      <c r="AT219" s="104"/>
      <c r="AU219" s="104"/>
      <c r="AV219" s="104"/>
      <c r="AW219" s="104"/>
      <c r="AX219" s="104"/>
      <c r="AY219" s="104"/>
      <c r="AZ219" s="104"/>
      <c r="BA219" s="104"/>
      <c r="BB219" s="104"/>
      <c r="BC219" s="104"/>
      <c r="BD219" s="113" t="str">
        <f>C218</f>
        <v>Odstranění nátěrů z kovových konstrukcí opálením</v>
      </c>
      <c r="BE219" s="104"/>
      <c r="BF219" s="104"/>
      <c r="BG219" s="104"/>
      <c r="BH219" s="104"/>
      <c r="BI219" s="104"/>
      <c r="BJ219" s="104"/>
      <c r="BK219" s="104"/>
    </row>
    <row r="220" spans="1:104" x14ac:dyDescent="0.2">
      <c r="A220" s="105"/>
      <c r="B220" s="106"/>
      <c r="C220" s="172" t="s">
        <v>192</v>
      </c>
      <c r="D220" s="173"/>
      <c r="E220" s="109">
        <v>2.4</v>
      </c>
      <c r="F220" s="110"/>
      <c r="G220" s="111"/>
      <c r="H220" s="112"/>
      <c r="I220" s="107"/>
      <c r="K220" s="107"/>
      <c r="M220" s="108" t="s">
        <v>192</v>
      </c>
      <c r="O220" s="94"/>
      <c r="Z220" s="104"/>
      <c r="AA220" s="104"/>
      <c r="AB220" s="104"/>
      <c r="AC220" s="104"/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13" t="str">
        <f>C219</f>
        <v>2.NP:</v>
      </c>
      <c r="BE220" s="104"/>
      <c r="BF220" s="104"/>
      <c r="BG220" s="104"/>
      <c r="BH220" s="104"/>
      <c r="BI220" s="104"/>
      <c r="BJ220" s="104"/>
      <c r="BK220" s="104"/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2*(0,15+2*0,03+2*0,015)*(2*2,0+1,0)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192</v>
      </c>
      <c r="D222" s="173"/>
      <c r="E222" s="109">
        <v>2.4</v>
      </c>
      <c r="F222" s="110"/>
      <c r="G222" s="111"/>
      <c r="H222" s="112"/>
      <c r="I222" s="107"/>
      <c r="K222" s="107"/>
      <c r="M222" s="108" t="s">
        <v>192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3.NP: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95">
        <v>44</v>
      </c>
      <c r="B223" s="96" t="s">
        <v>193</v>
      </c>
      <c r="C223" s="97" t="s">
        <v>194</v>
      </c>
      <c r="D223" s="98" t="s">
        <v>29</v>
      </c>
      <c r="E223" s="99">
        <v>44.322699999999998</v>
      </c>
      <c r="F223" s="100"/>
      <c r="G223" s="101">
        <f>E223*F223</f>
        <v>0</v>
      </c>
      <c r="H223" s="102">
        <v>4.99999999999945E-5</v>
      </c>
      <c r="I223" s="103">
        <f>E223*H223</f>
        <v>2.216134999999756E-3</v>
      </c>
      <c r="J223" s="102">
        <v>0</v>
      </c>
      <c r="K223" s="103">
        <f>E223*J223</f>
        <v>0</v>
      </c>
      <c r="O223" s="94"/>
      <c r="Z223" s="104"/>
      <c r="AA223" s="104">
        <v>1</v>
      </c>
      <c r="AB223" s="104">
        <v>7</v>
      </c>
      <c r="AC223" s="104">
        <v>7</v>
      </c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04"/>
      <c r="BE223" s="104"/>
      <c r="BF223" s="104"/>
      <c r="BG223" s="104"/>
      <c r="BH223" s="104"/>
      <c r="BI223" s="104"/>
      <c r="BJ223" s="104"/>
      <c r="BK223" s="104"/>
      <c r="CA223" s="104">
        <v>1</v>
      </c>
      <c r="CB223" s="104">
        <v>7</v>
      </c>
      <c r="CZ223" s="61">
        <v>2</v>
      </c>
    </row>
    <row r="224" spans="1:104" x14ac:dyDescent="0.2">
      <c r="A224" s="105"/>
      <c r="B224" s="106"/>
      <c r="C224" s="172" t="s">
        <v>44</v>
      </c>
      <c r="D224" s="173"/>
      <c r="E224" s="109">
        <v>0</v>
      </c>
      <c r="F224" s="110"/>
      <c r="G224" s="111"/>
      <c r="H224" s="112"/>
      <c r="I224" s="107"/>
      <c r="K224" s="107"/>
      <c r="M224" s="108" t="s">
        <v>44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 t="shared" ref="BD224:BD229" si="3">C223</f>
        <v>Odmaštění saponáty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05"/>
      <c r="B225" s="106"/>
      <c r="C225" s="172" t="s">
        <v>71</v>
      </c>
      <c r="D225" s="173"/>
      <c r="E225" s="109">
        <v>5.4859</v>
      </c>
      <c r="F225" s="110"/>
      <c r="G225" s="111"/>
      <c r="H225" s="112"/>
      <c r="I225" s="107"/>
      <c r="K225" s="107"/>
      <c r="M225" s="108" t="s">
        <v>71</v>
      </c>
      <c r="O225" s="94"/>
      <c r="Z225" s="104"/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13" t="str">
        <f t="shared" si="3"/>
        <v>2.NP:</v>
      </c>
      <c r="BE225" s="104"/>
      <c r="BF225" s="104"/>
      <c r="BG225" s="104"/>
      <c r="BH225" s="104"/>
      <c r="BI225" s="104"/>
      <c r="BJ225" s="104"/>
      <c r="BK225" s="104"/>
    </row>
    <row r="226" spans="1:104" x14ac:dyDescent="0.2">
      <c r="A226" s="105"/>
      <c r="B226" s="106"/>
      <c r="C226" s="172" t="s">
        <v>72</v>
      </c>
      <c r="D226" s="173"/>
      <c r="E226" s="109">
        <v>16.6754</v>
      </c>
      <c r="F226" s="110"/>
      <c r="G226" s="111"/>
      <c r="H226" s="112"/>
      <c r="I226" s="107"/>
      <c r="K226" s="107"/>
      <c r="M226" s="108" t="s">
        <v>72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 t="shared" si="3"/>
        <v>3,285*1,67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46</v>
      </c>
      <c r="D227" s="173"/>
      <c r="E227" s="109">
        <v>0</v>
      </c>
      <c r="F227" s="110"/>
      <c r="G227" s="111"/>
      <c r="H227" s="112"/>
      <c r="I227" s="107"/>
      <c r="K227" s="107"/>
      <c r="M227" s="108" t="s">
        <v>46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 t="shared" si="3"/>
        <v>2,0*(4,4+4,285+1,675-2*0,9)-0,39*(2,0-0,86)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71</v>
      </c>
      <c r="D228" s="173"/>
      <c r="E228" s="109">
        <v>5.4859</v>
      </c>
      <c r="F228" s="110"/>
      <c r="G228" s="111"/>
      <c r="H228" s="112"/>
      <c r="I228" s="107"/>
      <c r="K228" s="107"/>
      <c r="M228" s="108" t="s">
        <v>71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 t="shared" si="3"/>
        <v>3.NP: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72</v>
      </c>
      <c r="D229" s="173"/>
      <c r="E229" s="109">
        <v>16.6754</v>
      </c>
      <c r="F229" s="110"/>
      <c r="G229" s="111"/>
      <c r="H229" s="112"/>
      <c r="I229" s="107"/>
      <c r="K229" s="107"/>
      <c r="M229" s="108" t="s">
        <v>72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 t="shared" si="3"/>
        <v>3,285*1,67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14" t="s">
        <v>30</v>
      </c>
      <c r="B230" s="115" t="s">
        <v>186</v>
      </c>
      <c r="C230" s="116" t="s">
        <v>187</v>
      </c>
      <c r="D230" s="117"/>
      <c r="E230" s="118"/>
      <c r="F230" s="118"/>
      <c r="G230" s="119">
        <f>SUM(G216:G229)</f>
        <v>0</v>
      </c>
      <c r="H230" s="120"/>
      <c r="I230" s="121">
        <f>SUM(I216:I229)</f>
        <v>5.5281349999980033E-3</v>
      </c>
      <c r="J230" s="122"/>
      <c r="K230" s="121">
        <f>SUM(K216:K229)</f>
        <v>0</v>
      </c>
      <c r="O230" s="94"/>
      <c r="X230" s="123">
        <f>K230</f>
        <v>0</v>
      </c>
      <c r="Y230" s="123">
        <f>I230</f>
        <v>5.5281349999980033E-3</v>
      </c>
      <c r="Z230" s="124">
        <f>G230</f>
        <v>0</v>
      </c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25"/>
      <c r="BB230" s="125"/>
      <c r="BC230" s="125"/>
      <c r="BD230" s="125"/>
      <c r="BE230" s="125"/>
      <c r="BF230" s="125"/>
      <c r="BG230" s="104"/>
      <c r="BH230" s="104"/>
      <c r="BI230" s="104"/>
      <c r="BJ230" s="104"/>
      <c r="BK230" s="104"/>
    </row>
    <row r="231" spans="1:104" ht="14.25" customHeight="1" x14ac:dyDescent="0.2">
      <c r="A231" s="86" t="s">
        <v>27</v>
      </c>
      <c r="B231" s="87" t="s">
        <v>195</v>
      </c>
      <c r="C231" s="88" t="s">
        <v>196</v>
      </c>
      <c r="D231" s="89"/>
      <c r="E231" s="90"/>
      <c r="F231" s="90"/>
      <c r="G231" s="91"/>
      <c r="H231" s="92"/>
      <c r="I231" s="93"/>
      <c r="J231" s="92"/>
      <c r="K231" s="93"/>
      <c r="O231" s="94"/>
    </row>
    <row r="232" spans="1:104" x14ac:dyDescent="0.2">
      <c r="A232" s="95">
        <v>45</v>
      </c>
      <c r="B232" s="96" t="s">
        <v>197</v>
      </c>
      <c r="C232" s="97" t="s">
        <v>198</v>
      </c>
      <c r="D232" s="98" t="s">
        <v>29</v>
      </c>
      <c r="E232" s="99">
        <v>21.9878</v>
      </c>
      <c r="F232" s="100"/>
      <c r="G232" s="101">
        <f>E232*F232</f>
        <v>0</v>
      </c>
      <c r="H232" s="102">
        <v>1.2999999999996299E-4</v>
      </c>
      <c r="I232" s="103">
        <f>E232*H232</f>
        <v>2.8584139999991861E-3</v>
      </c>
      <c r="J232" s="102">
        <v>0</v>
      </c>
      <c r="K232" s="103">
        <f>E232*J232</f>
        <v>0</v>
      </c>
      <c r="O232" s="94"/>
      <c r="Z232" s="104"/>
      <c r="AA232" s="104">
        <v>1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1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499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63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e">
        <f>#REF!</f>
        <v>#REF!</v>
      </c>
      <c r="BE233" s="104"/>
      <c r="BF233" s="104"/>
      <c r="BG233" s="104"/>
      <c r="BH233" s="104"/>
      <c r="BI233" s="104"/>
      <c r="BJ233" s="104"/>
      <c r="BK233" s="104"/>
    </row>
    <row r="234" spans="1:104" ht="22.5" x14ac:dyDescent="0.2">
      <c r="A234" s="105"/>
      <c r="B234" s="106"/>
      <c r="C234" s="172" t="s">
        <v>500</v>
      </c>
      <c r="D234" s="173"/>
      <c r="E234" s="109">
        <v>3.7418999999999998</v>
      </c>
      <c r="F234" s="110"/>
      <c r="G234" s="111"/>
      <c r="H234" s="112"/>
      <c r="I234" s="107"/>
      <c r="K234" s="107"/>
      <c r="M234" s="108" t="s">
        <v>199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 t="shared" ref="BD234:BD238" si="4">C233</f>
        <v>2.NP</v>
      </c>
      <c r="BE234" s="104"/>
      <c r="BF234" s="104"/>
      <c r="BG234" s="104"/>
      <c r="BH234" s="104"/>
      <c r="BI234" s="104"/>
      <c r="BJ234" s="104"/>
      <c r="BK234" s="104"/>
    </row>
    <row r="235" spans="1:104" ht="25.5" x14ac:dyDescent="0.2">
      <c r="A235" s="105"/>
      <c r="B235" s="106"/>
      <c r="C235" s="172" t="s">
        <v>49</v>
      </c>
      <c r="D235" s="173"/>
      <c r="E235" s="109">
        <v>7.2519999999999998</v>
      </c>
      <c r="F235" s="110"/>
      <c r="G235" s="111"/>
      <c r="H235" s="112"/>
      <c r="I235" s="107"/>
      <c r="K235" s="107"/>
      <c r="M235" s="108" t="s">
        <v>200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 t="shared" si="4"/>
        <v>(2,35-2,0)*(4,4+4,285+1,67+1,675)-(2,35-1,47+0,86)*0,39+0,2*(0,39+2*(1,47+0,86-2,0))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498</v>
      </c>
      <c r="D236" s="173"/>
      <c r="E236" s="109">
        <v>0</v>
      </c>
      <c r="F236" s="110"/>
      <c r="G236" s="111"/>
      <c r="H236" s="112"/>
      <c r="I236" s="107"/>
      <c r="K236" s="107"/>
      <c r="M236" s="108" t="s">
        <v>65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 t="shared" si="4"/>
        <v>(4,4+4,285)*1,67/2</v>
      </c>
      <c r="BE236" s="104"/>
      <c r="BF236" s="104"/>
      <c r="BG236" s="104"/>
      <c r="BH236" s="104"/>
      <c r="BI236" s="104"/>
      <c r="BJ236" s="104"/>
      <c r="BK236" s="104"/>
    </row>
    <row r="237" spans="1:104" ht="22.5" x14ac:dyDescent="0.2">
      <c r="A237" s="105"/>
      <c r="B237" s="106"/>
      <c r="C237" s="172" t="s">
        <v>500</v>
      </c>
      <c r="D237" s="173"/>
      <c r="E237" s="109">
        <v>3.7418999999999998</v>
      </c>
      <c r="F237" s="110"/>
      <c r="G237" s="111"/>
      <c r="H237" s="112"/>
      <c r="I237" s="107"/>
      <c r="K237" s="107"/>
      <c r="M237" s="108" t="s">
        <v>199</v>
      </c>
      <c r="O237" s="94"/>
      <c r="Z237" s="104"/>
      <c r="AA237" s="104"/>
      <c r="AB237" s="104"/>
      <c r="AC237" s="104"/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13" t="str">
        <f t="shared" si="4"/>
        <v>3.NP</v>
      </c>
      <c r="BE237" s="104"/>
      <c r="BF237" s="104"/>
      <c r="BG237" s="104"/>
      <c r="BH237" s="104"/>
      <c r="BI237" s="104"/>
      <c r="BJ237" s="104"/>
      <c r="BK237" s="104"/>
    </row>
    <row r="238" spans="1:104" ht="25.5" x14ac:dyDescent="0.2">
      <c r="A238" s="105"/>
      <c r="B238" s="106"/>
      <c r="C238" s="172" t="s">
        <v>49</v>
      </c>
      <c r="D238" s="173"/>
      <c r="E238" s="109">
        <v>7.2519999999999998</v>
      </c>
      <c r="F238" s="110"/>
      <c r="G238" s="111"/>
      <c r="H238" s="112"/>
      <c r="I238" s="107"/>
      <c r="K238" s="107"/>
      <c r="M238" s="108" t="s">
        <v>200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 t="shared" si="4"/>
        <v>(2,35-2,0)*(4,4+4,285+1,67+1,675)-(2,35-1,47+0,86)*0,39+0,2*(0,39+2*(1,47+0,86-2,0))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46</v>
      </c>
      <c r="B239" s="96" t="s">
        <v>201</v>
      </c>
      <c r="C239" s="97" t="s">
        <v>202</v>
      </c>
      <c r="D239" s="98" t="s">
        <v>29</v>
      </c>
      <c r="E239" s="99">
        <v>21.9878</v>
      </c>
      <c r="F239" s="100"/>
      <c r="G239" s="101">
        <f>E239*F239</f>
        <v>0</v>
      </c>
      <c r="H239" s="102">
        <v>1.5000000000009499E-4</v>
      </c>
      <c r="I239" s="103">
        <f>E239*H239</f>
        <v>3.2981700000020886E-3</v>
      </c>
      <c r="J239" s="102">
        <v>0</v>
      </c>
      <c r="K239" s="103">
        <f>E239*J239</f>
        <v>0</v>
      </c>
      <c r="O239" s="94"/>
      <c r="Z239" s="104"/>
      <c r="AA239" s="104">
        <v>1</v>
      </c>
      <c r="AB239" s="104">
        <v>7</v>
      </c>
      <c r="AC239" s="104">
        <v>7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1</v>
      </c>
      <c r="CB239" s="104">
        <v>7</v>
      </c>
      <c r="CZ239" s="61">
        <v>2</v>
      </c>
    </row>
    <row r="240" spans="1:104" x14ac:dyDescent="0.2">
      <c r="A240" s="114" t="s">
        <v>30</v>
      </c>
      <c r="B240" s="115" t="s">
        <v>195</v>
      </c>
      <c r="C240" s="116" t="s">
        <v>196</v>
      </c>
      <c r="D240" s="117"/>
      <c r="E240" s="118"/>
      <c r="F240" s="118"/>
      <c r="G240" s="119">
        <f>SUM(G231:G239)</f>
        <v>0</v>
      </c>
      <c r="H240" s="120"/>
      <c r="I240" s="121">
        <f>SUM(I231:I239)</f>
        <v>6.1565840000012747E-3</v>
      </c>
      <c r="J240" s="122"/>
      <c r="K240" s="121">
        <f>SUM(K231:K239)</f>
        <v>0</v>
      </c>
      <c r="O240" s="94"/>
      <c r="X240" s="123">
        <f>K240</f>
        <v>0</v>
      </c>
      <c r="Y240" s="123">
        <f>I240</f>
        <v>6.1565840000012747E-3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203</v>
      </c>
      <c r="C241" s="88" t="s">
        <v>204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47</v>
      </c>
      <c r="B242" s="96" t="s">
        <v>205</v>
      </c>
      <c r="C242" s="97" t="s">
        <v>206</v>
      </c>
      <c r="D242" s="98" t="s">
        <v>94</v>
      </c>
      <c r="E242" s="99">
        <v>2</v>
      </c>
      <c r="F242" s="100"/>
      <c r="G242" s="101">
        <f>E242*F242</f>
        <v>0</v>
      </c>
      <c r="H242" s="102">
        <v>8.9999999999967905E-4</v>
      </c>
      <c r="I242" s="103">
        <f>E242*H242</f>
        <v>1.7999999999993581E-3</v>
      </c>
      <c r="J242" s="102"/>
      <c r="K242" s="103">
        <f>E242*J242</f>
        <v>0</v>
      </c>
      <c r="O242" s="94"/>
      <c r="Z242" s="104"/>
      <c r="AA242" s="104">
        <v>12</v>
      </c>
      <c r="AB242" s="104">
        <v>0</v>
      </c>
      <c r="AC242" s="104">
        <v>527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12</v>
      </c>
      <c r="CB242" s="104">
        <v>0</v>
      </c>
      <c r="CZ242" s="61">
        <v>2</v>
      </c>
    </row>
    <row r="243" spans="1:104" x14ac:dyDescent="0.2">
      <c r="A243" s="105"/>
      <c r="B243" s="106"/>
      <c r="C243" s="172" t="s">
        <v>44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44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Věšák na ručníky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28</v>
      </c>
      <c r="D244" s="173"/>
      <c r="E244" s="109">
        <v>1</v>
      </c>
      <c r="F244" s="110"/>
      <c r="G244" s="111"/>
      <c r="H244" s="112"/>
      <c r="I244" s="107"/>
      <c r="K244" s="107"/>
      <c r="M244" s="108">
        <v>1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46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46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1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28</v>
      </c>
      <c r="D246" s="173"/>
      <c r="E246" s="109">
        <v>1</v>
      </c>
      <c r="F246" s="110"/>
      <c r="G246" s="111"/>
      <c r="H246" s="112"/>
      <c r="I246" s="107"/>
      <c r="K246" s="107"/>
      <c r="M246" s="108">
        <v>1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95">
        <v>48</v>
      </c>
      <c r="B247" s="96" t="s">
        <v>207</v>
      </c>
      <c r="C247" s="97" t="s">
        <v>208</v>
      </c>
      <c r="D247" s="98" t="s">
        <v>94</v>
      </c>
      <c r="E247" s="99">
        <v>2</v>
      </c>
      <c r="F247" s="100"/>
      <c r="G247" s="101">
        <f>E247*F247</f>
        <v>0</v>
      </c>
      <c r="H247" s="102">
        <v>1.00000000000051E-2</v>
      </c>
      <c r="I247" s="103">
        <f>E247*H247</f>
        <v>2.0000000000010201E-2</v>
      </c>
      <c r="J247" s="102"/>
      <c r="K247" s="103">
        <f>E247*J247</f>
        <v>0</v>
      </c>
      <c r="O247" s="94"/>
      <c r="Z247" s="104"/>
      <c r="AA247" s="104">
        <v>12</v>
      </c>
      <c r="AB247" s="104">
        <v>0</v>
      </c>
      <c r="AC247" s="104">
        <v>526</v>
      </c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04"/>
      <c r="BE247" s="104"/>
      <c r="BF247" s="104"/>
      <c r="BG247" s="104"/>
      <c r="BH247" s="104"/>
      <c r="BI247" s="104"/>
      <c r="BJ247" s="104"/>
      <c r="BK247" s="104"/>
      <c r="CA247" s="104">
        <v>12</v>
      </c>
      <c r="CB247" s="104">
        <v>0</v>
      </c>
      <c r="CZ247" s="61">
        <v>2</v>
      </c>
    </row>
    <row r="248" spans="1:104" x14ac:dyDescent="0.2">
      <c r="A248" s="105"/>
      <c r="B248" s="106"/>
      <c r="C248" s="172" t="s">
        <v>44</v>
      </c>
      <c r="D248" s="173"/>
      <c r="E248" s="109">
        <v>0</v>
      </c>
      <c r="F248" s="110"/>
      <c r="G248" s="111"/>
      <c r="H248" s="112"/>
      <c r="I248" s="107"/>
      <c r="K248" s="107"/>
      <c r="M248" s="108" t="s">
        <v>44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>C247</f>
        <v>Zrcadlo bílý lesk sklopné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28</v>
      </c>
      <c r="D249" s="173"/>
      <c r="E249" s="109">
        <v>1</v>
      </c>
      <c r="F249" s="110"/>
      <c r="G249" s="111"/>
      <c r="H249" s="112"/>
      <c r="I249" s="107"/>
      <c r="K249" s="107"/>
      <c r="M249" s="108">
        <v>1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>C248</f>
        <v>2.NP: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1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28</v>
      </c>
      <c r="D251" s="173"/>
      <c r="E251" s="109">
        <v>1</v>
      </c>
      <c r="F251" s="110"/>
      <c r="G251" s="111"/>
      <c r="H251" s="112"/>
      <c r="I251" s="107"/>
      <c r="K251" s="107"/>
      <c r="M251" s="108">
        <v>1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3.NP: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95">
        <v>49</v>
      </c>
      <c r="B252" s="96" t="s">
        <v>209</v>
      </c>
      <c r="C252" s="97" t="s">
        <v>210</v>
      </c>
      <c r="D252" s="98" t="s">
        <v>211</v>
      </c>
      <c r="E252" s="99">
        <v>2</v>
      </c>
      <c r="F252" s="100"/>
      <c r="G252" s="101">
        <f>E252*F252</f>
        <v>0</v>
      </c>
      <c r="H252" s="102">
        <v>0</v>
      </c>
      <c r="I252" s="103">
        <f>E252*H252</f>
        <v>0</v>
      </c>
      <c r="J252" s="102"/>
      <c r="K252" s="103">
        <f>E252*J252</f>
        <v>0</v>
      </c>
      <c r="O252" s="94"/>
      <c r="Z252" s="104"/>
      <c r="AA252" s="104">
        <v>12</v>
      </c>
      <c r="AB252" s="104">
        <v>0</v>
      </c>
      <c r="AC252" s="104">
        <v>529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12</v>
      </c>
      <c r="CB252" s="104">
        <v>0</v>
      </c>
      <c r="CZ252" s="61">
        <v>2</v>
      </c>
    </row>
    <row r="253" spans="1:104" x14ac:dyDescent="0.2">
      <c r="A253" s="105"/>
      <c r="B253" s="106"/>
      <c r="C253" s="172" t="s">
        <v>44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44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Koupelnový regál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28</v>
      </c>
      <c r="D254" s="173"/>
      <c r="E254" s="109">
        <v>1</v>
      </c>
      <c r="F254" s="110"/>
      <c r="G254" s="111"/>
      <c r="H254" s="112"/>
      <c r="I254" s="107"/>
      <c r="K254" s="107"/>
      <c r="M254" s="108">
        <v>1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>C253</f>
        <v>2.NP: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46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46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>C254</f>
        <v>1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28</v>
      </c>
      <c r="D256" s="173"/>
      <c r="E256" s="109">
        <v>1</v>
      </c>
      <c r="F256" s="110"/>
      <c r="G256" s="111"/>
      <c r="H256" s="112"/>
      <c r="I256" s="107"/>
      <c r="K256" s="107"/>
      <c r="M256" s="108">
        <v>1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>C255</f>
        <v>3.NP: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14" t="s">
        <v>30</v>
      </c>
      <c r="B257" s="115" t="s">
        <v>203</v>
      </c>
      <c r="C257" s="116" t="s">
        <v>204</v>
      </c>
      <c r="D257" s="117"/>
      <c r="E257" s="118"/>
      <c r="F257" s="118"/>
      <c r="G257" s="119">
        <f>SUM(G241:G256)</f>
        <v>0</v>
      </c>
      <c r="H257" s="120"/>
      <c r="I257" s="121">
        <f>SUM(I241:I256)</f>
        <v>2.1800000000009558E-2</v>
      </c>
      <c r="J257" s="122"/>
      <c r="K257" s="121">
        <f>SUM(K241:K256)</f>
        <v>0</v>
      </c>
      <c r="O257" s="94"/>
      <c r="X257" s="123">
        <f>K257</f>
        <v>0</v>
      </c>
      <c r="Y257" s="123">
        <f>I257</f>
        <v>2.1800000000009558E-2</v>
      </c>
      <c r="Z257" s="124">
        <f>G257</f>
        <v>0</v>
      </c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25"/>
      <c r="BB257" s="125"/>
      <c r="BC257" s="125"/>
      <c r="BD257" s="125"/>
      <c r="BE257" s="125"/>
      <c r="BF257" s="125"/>
      <c r="BG257" s="104"/>
      <c r="BH257" s="104"/>
      <c r="BI257" s="104"/>
      <c r="BJ257" s="104"/>
      <c r="BK257" s="104"/>
    </row>
    <row r="258" spans="1:104" ht="14.25" customHeight="1" x14ac:dyDescent="0.2">
      <c r="A258" s="86" t="s">
        <v>27</v>
      </c>
      <c r="B258" s="87" t="s">
        <v>212</v>
      </c>
      <c r="C258" s="88" t="s">
        <v>213</v>
      </c>
      <c r="D258" s="89"/>
      <c r="E258" s="90"/>
      <c r="F258" s="90"/>
      <c r="G258" s="91"/>
      <c r="H258" s="92"/>
      <c r="I258" s="93"/>
      <c r="J258" s="92"/>
      <c r="K258" s="93"/>
      <c r="O258" s="94"/>
    </row>
    <row r="259" spans="1:104" x14ac:dyDescent="0.2">
      <c r="A259" s="95">
        <v>50</v>
      </c>
      <c r="B259" s="96" t="s">
        <v>214</v>
      </c>
      <c r="C259" s="97" t="s">
        <v>215</v>
      </c>
      <c r="D259" s="98" t="s">
        <v>131</v>
      </c>
      <c r="E259" s="99">
        <v>4.4579894119993098</v>
      </c>
      <c r="F259" s="100"/>
      <c r="G259" s="101">
        <f t="shared" ref="G259:G266" si="5">E259*F259</f>
        <v>0</v>
      </c>
      <c r="H259" s="102">
        <v>0</v>
      </c>
      <c r="I259" s="103">
        <f t="shared" ref="I259:I266" si="6">E259*H259</f>
        <v>0</v>
      </c>
      <c r="J259" s="102"/>
      <c r="K259" s="103">
        <f t="shared" ref="K259:K266" si="7">E259*J259</f>
        <v>0</v>
      </c>
      <c r="O259" s="94"/>
      <c r="Z259" s="104"/>
      <c r="AA259" s="104">
        <v>8</v>
      </c>
      <c r="AB259" s="104">
        <v>0</v>
      </c>
      <c r="AC259" s="104">
        <v>3</v>
      </c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04"/>
      <c r="BE259" s="104"/>
      <c r="BF259" s="104"/>
      <c r="BG259" s="104"/>
      <c r="BH259" s="104"/>
      <c r="BI259" s="104"/>
      <c r="BJ259" s="104"/>
      <c r="BK259" s="104"/>
      <c r="CA259" s="104">
        <v>8</v>
      </c>
      <c r="CB259" s="104">
        <v>0</v>
      </c>
      <c r="CZ259" s="61">
        <v>1</v>
      </c>
    </row>
    <row r="260" spans="1:104" x14ac:dyDescent="0.2">
      <c r="A260" s="95">
        <v>51</v>
      </c>
      <c r="B260" s="96" t="s">
        <v>216</v>
      </c>
      <c r="C260" s="97" t="s">
        <v>217</v>
      </c>
      <c r="D260" s="98" t="s">
        <v>131</v>
      </c>
      <c r="E260" s="99">
        <v>2.22899470599965</v>
      </c>
      <c r="F260" s="100"/>
      <c r="G260" s="101">
        <f t="shared" si="5"/>
        <v>0</v>
      </c>
      <c r="H260" s="102">
        <v>0</v>
      </c>
      <c r="I260" s="103">
        <f t="shared" si="6"/>
        <v>0</v>
      </c>
      <c r="J260" s="102"/>
      <c r="K260" s="103">
        <f t="shared" si="7"/>
        <v>0</v>
      </c>
      <c r="O260" s="94"/>
      <c r="Z260" s="104"/>
      <c r="AA260" s="104">
        <v>8</v>
      </c>
      <c r="AB260" s="104">
        <v>0</v>
      </c>
      <c r="AC260" s="104">
        <v>3</v>
      </c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04"/>
      <c r="BE260" s="104"/>
      <c r="BF260" s="104"/>
      <c r="BG260" s="104"/>
      <c r="BH260" s="104"/>
      <c r="BI260" s="104"/>
      <c r="BJ260" s="104"/>
      <c r="BK260" s="104"/>
      <c r="CA260" s="104">
        <v>8</v>
      </c>
      <c r="CB260" s="104">
        <v>0</v>
      </c>
      <c r="CZ260" s="61">
        <v>1</v>
      </c>
    </row>
    <row r="261" spans="1:104" x14ac:dyDescent="0.2">
      <c r="A261" s="95">
        <v>52</v>
      </c>
      <c r="B261" s="96" t="s">
        <v>218</v>
      </c>
      <c r="C261" s="97" t="s">
        <v>219</v>
      </c>
      <c r="D261" s="98" t="s">
        <v>131</v>
      </c>
      <c r="E261" s="99">
        <v>4.4579894119993098</v>
      </c>
      <c r="F261" s="100"/>
      <c r="G261" s="101">
        <f t="shared" si="5"/>
        <v>0</v>
      </c>
      <c r="H261" s="102">
        <v>0</v>
      </c>
      <c r="I261" s="103">
        <f t="shared" si="6"/>
        <v>0</v>
      </c>
      <c r="J261" s="102"/>
      <c r="K261" s="103">
        <f t="shared" si="7"/>
        <v>0</v>
      </c>
      <c r="O261" s="94"/>
      <c r="Z261" s="104"/>
      <c r="AA261" s="104">
        <v>8</v>
      </c>
      <c r="AB261" s="104">
        <v>0</v>
      </c>
      <c r="AC261" s="104">
        <v>3</v>
      </c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04"/>
      <c r="BE261" s="104"/>
      <c r="BF261" s="104"/>
      <c r="BG261" s="104"/>
      <c r="BH261" s="104"/>
      <c r="BI261" s="104"/>
      <c r="BJ261" s="104"/>
      <c r="BK261" s="104"/>
      <c r="CA261" s="104">
        <v>8</v>
      </c>
      <c r="CB261" s="104">
        <v>0</v>
      </c>
      <c r="CZ261" s="61">
        <v>1</v>
      </c>
    </row>
    <row r="262" spans="1:104" x14ac:dyDescent="0.2">
      <c r="A262" s="95">
        <v>53</v>
      </c>
      <c r="B262" s="96" t="s">
        <v>220</v>
      </c>
      <c r="C262" s="97" t="s">
        <v>221</v>
      </c>
      <c r="D262" s="98" t="s">
        <v>131</v>
      </c>
      <c r="E262" s="99">
        <v>4.4579894119993098</v>
      </c>
      <c r="F262" s="100"/>
      <c r="G262" s="101">
        <f t="shared" si="5"/>
        <v>0</v>
      </c>
      <c r="H262" s="102">
        <v>0</v>
      </c>
      <c r="I262" s="103">
        <f t="shared" si="6"/>
        <v>0</v>
      </c>
      <c r="J262" s="102"/>
      <c r="K262" s="103">
        <f t="shared" si="7"/>
        <v>0</v>
      </c>
      <c r="O262" s="94"/>
      <c r="Z262" s="104"/>
      <c r="AA262" s="104">
        <v>8</v>
      </c>
      <c r="AB262" s="104">
        <v>0</v>
      </c>
      <c r="AC262" s="104">
        <v>3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8</v>
      </c>
      <c r="CB262" s="104">
        <v>0</v>
      </c>
      <c r="CZ262" s="61">
        <v>1</v>
      </c>
    </row>
    <row r="263" spans="1:104" x14ac:dyDescent="0.2">
      <c r="A263" s="95">
        <v>54</v>
      </c>
      <c r="B263" s="96" t="s">
        <v>222</v>
      </c>
      <c r="C263" s="97" t="s">
        <v>223</v>
      </c>
      <c r="D263" s="98" t="s">
        <v>131</v>
      </c>
      <c r="E263" s="99">
        <v>17.8319576479972</v>
      </c>
      <c r="F263" s="100"/>
      <c r="G263" s="101">
        <f t="shared" si="5"/>
        <v>0</v>
      </c>
      <c r="H263" s="102">
        <v>0</v>
      </c>
      <c r="I263" s="103">
        <f t="shared" si="6"/>
        <v>0</v>
      </c>
      <c r="J263" s="102"/>
      <c r="K263" s="103">
        <f t="shared" si="7"/>
        <v>0</v>
      </c>
      <c r="O263" s="94"/>
      <c r="Z263" s="104"/>
      <c r="AA263" s="104">
        <v>8</v>
      </c>
      <c r="AB263" s="104">
        <v>0</v>
      </c>
      <c r="AC263" s="104">
        <v>3</v>
      </c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04"/>
      <c r="BE263" s="104"/>
      <c r="BF263" s="104"/>
      <c r="BG263" s="104"/>
      <c r="BH263" s="104"/>
      <c r="BI263" s="104"/>
      <c r="BJ263" s="104"/>
      <c r="BK263" s="104"/>
      <c r="CA263" s="104">
        <v>8</v>
      </c>
      <c r="CB263" s="104">
        <v>0</v>
      </c>
      <c r="CZ263" s="61">
        <v>1</v>
      </c>
    </row>
    <row r="264" spans="1:104" x14ac:dyDescent="0.2">
      <c r="A264" s="95">
        <v>55</v>
      </c>
      <c r="B264" s="96" t="s">
        <v>224</v>
      </c>
      <c r="C264" s="97" t="s">
        <v>225</v>
      </c>
      <c r="D264" s="98" t="s">
        <v>131</v>
      </c>
      <c r="E264" s="99">
        <v>4.4579894119993098</v>
      </c>
      <c r="F264" s="100"/>
      <c r="G264" s="101">
        <f t="shared" si="5"/>
        <v>0</v>
      </c>
      <c r="H264" s="102">
        <v>0</v>
      </c>
      <c r="I264" s="103">
        <f t="shared" si="6"/>
        <v>0</v>
      </c>
      <c r="J264" s="102"/>
      <c r="K264" s="103">
        <f t="shared" si="7"/>
        <v>0</v>
      </c>
      <c r="O264" s="94"/>
      <c r="Z264" s="104"/>
      <c r="AA264" s="104">
        <v>8</v>
      </c>
      <c r="AB264" s="104">
        <v>0</v>
      </c>
      <c r="AC264" s="104">
        <v>3</v>
      </c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04"/>
      <c r="BE264" s="104"/>
      <c r="BF264" s="104"/>
      <c r="BG264" s="104"/>
      <c r="BH264" s="104"/>
      <c r="BI264" s="104"/>
      <c r="BJ264" s="104"/>
      <c r="BK264" s="104"/>
      <c r="CA264" s="104">
        <v>8</v>
      </c>
      <c r="CB264" s="104">
        <v>0</v>
      </c>
      <c r="CZ264" s="61">
        <v>1</v>
      </c>
    </row>
    <row r="265" spans="1:104" x14ac:dyDescent="0.2">
      <c r="A265" s="95">
        <v>56</v>
      </c>
      <c r="B265" s="96" t="s">
        <v>226</v>
      </c>
      <c r="C265" s="97" t="s">
        <v>227</v>
      </c>
      <c r="D265" s="98" t="s">
        <v>131</v>
      </c>
      <c r="E265" s="99">
        <v>4.4579894119993098</v>
      </c>
      <c r="F265" s="100"/>
      <c r="G265" s="101">
        <f t="shared" si="5"/>
        <v>0</v>
      </c>
      <c r="H265" s="102">
        <v>0</v>
      </c>
      <c r="I265" s="103">
        <f t="shared" si="6"/>
        <v>0</v>
      </c>
      <c r="J265" s="102"/>
      <c r="K265" s="103">
        <f t="shared" si="7"/>
        <v>0</v>
      </c>
      <c r="O265" s="94"/>
      <c r="Z265" s="104"/>
      <c r="AA265" s="104">
        <v>8</v>
      </c>
      <c r="AB265" s="104">
        <v>0</v>
      </c>
      <c r="AC265" s="104">
        <v>3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8</v>
      </c>
      <c r="CB265" s="104">
        <v>0</v>
      </c>
      <c r="CZ265" s="61">
        <v>1</v>
      </c>
    </row>
    <row r="266" spans="1:104" x14ac:dyDescent="0.2">
      <c r="A266" s="95">
        <v>57</v>
      </c>
      <c r="B266" s="96" t="s">
        <v>228</v>
      </c>
      <c r="C266" s="97" t="s">
        <v>229</v>
      </c>
      <c r="D266" s="98" t="s">
        <v>131</v>
      </c>
      <c r="E266" s="99">
        <v>4.4579894119993098</v>
      </c>
      <c r="F266" s="100"/>
      <c r="G266" s="101">
        <f t="shared" si="5"/>
        <v>0</v>
      </c>
      <c r="H266" s="102">
        <v>0</v>
      </c>
      <c r="I266" s="103">
        <f t="shared" si="6"/>
        <v>0</v>
      </c>
      <c r="J266" s="102"/>
      <c r="K266" s="103">
        <f t="shared" si="7"/>
        <v>0</v>
      </c>
      <c r="O266" s="94"/>
      <c r="Z266" s="104"/>
      <c r="AA266" s="104">
        <v>8</v>
      </c>
      <c r="AB266" s="104">
        <v>0</v>
      </c>
      <c r="AC266" s="104">
        <v>3</v>
      </c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04"/>
      <c r="BE266" s="104"/>
      <c r="BF266" s="104"/>
      <c r="BG266" s="104"/>
      <c r="BH266" s="104"/>
      <c r="BI266" s="104"/>
      <c r="BJ266" s="104"/>
      <c r="BK266" s="104"/>
      <c r="CA266" s="104">
        <v>8</v>
      </c>
      <c r="CB266" s="104">
        <v>0</v>
      </c>
      <c r="CZ266" s="61">
        <v>1</v>
      </c>
    </row>
    <row r="267" spans="1:104" x14ac:dyDescent="0.2">
      <c r="A267" s="114" t="s">
        <v>30</v>
      </c>
      <c r="B267" s="115" t="s">
        <v>212</v>
      </c>
      <c r="C267" s="116" t="s">
        <v>213</v>
      </c>
      <c r="D267" s="117"/>
      <c r="E267" s="118"/>
      <c r="F267" s="118"/>
      <c r="G267" s="119">
        <f>SUM(G258:G266)</f>
        <v>0</v>
      </c>
      <c r="H267" s="120"/>
      <c r="I267" s="121">
        <f>SUM(I258:I266)</f>
        <v>0</v>
      </c>
      <c r="J267" s="122"/>
      <c r="K267" s="121">
        <f>SUM(K258:K266)</f>
        <v>0</v>
      </c>
      <c r="O267" s="94"/>
      <c r="X267" s="123">
        <f>K267</f>
        <v>0</v>
      </c>
      <c r="Y267" s="123">
        <f>I267</f>
        <v>0</v>
      </c>
      <c r="Z267" s="124">
        <f>G267</f>
        <v>0</v>
      </c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25"/>
      <c r="BB267" s="125"/>
      <c r="BC267" s="125"/>
      <c r="BD267" s="125"/>
      <c r="BE267" s="125"/>
      <c r="BF267" s="125"/>
      <c r="BG267" s="104"/>
      <c r="BH267" s="104"/>
      <c r="BI267" s="104"/>
      <c r="BJ267" s="104"/>
      <c r="BK267" s="104"/>
    </row>
    <row r="268" spans="1:104" x14ac:dyDescent="0.2">
      <c r="A268" s="126" t="s">
        <v>31</v>
      </c>
      <c r="B268" s="127" t="s">
        <v>32</v>
      </c>
      <c r="C268" s="128"/>
      <c r="D268" s="129"/>
      <c r="E268" s="130"/>
      <c r="F268" s="130"/>
      <c r="G268" s="131">
        <f>SUM(Z7:Z268)</f>
        <v>0</v>
      </c>
      <c r="H268" s="132"/>
      <c r="I268" s="133">
        <f>SUM(Y7:Y268)</f>
        <v>3.5321922340003962</v>
      </c>
      <c r="J268" s="132"/>
      <c r="K268" s="133">
        <f>SUM(X7:X268)</f>
        <v>-4.4579894119993089</v>
      </c>
      <c r="O268" s="94"/>
      <c r="BA268" s="134"/>
      <c r="BB268" s="134"/>
      <c r="BC268" s="134"/>
      <c r="BD268" s="134"/>
      <c r="BE268" s="134"/>
      <c r="BF268" s="134"/>
    </row>
    <row r="269" spans="1:104" x14ac:dyDescent="0.2">
      <c r="E269" s="61"/>
    </row>
    <row r="270" spans="1:104" x14ac:dyDescent="0.2">
      <c r="E270" s="61"/>
    </row>
    <row r="271" spans="1:104" x14ac:dyDescent="0.2">
      <c r="E271" s="61"/>
    </row>
    <row r="272" spans="1:104" x14ac:dyDescent="0.2">
      <c r="E272" s="61"/>
    </row>
    <row r="273" spans="5:5" x14ac:dyDescent="0.2">
      <c r="E273" s="61"/>
    </row>
    <row r="274" spans="5:5" x14ac:dyDescent="0.2">
      <c r="E274" s="61"/>
    </row>
    <row r="275" spans="5:5" x14ac:dyDescent="0.2">
      <c r="E275" s="61"/>
    </row>
    <row r="276" spans="5:5" x14ac:dyDescent="0.2">
      <c r="E276" s="61"/>
    </row>
    <row r="277" spans="5:5" x14ac:dyDescent="0.2">
      <c r="E277" s="61"/>
    </row>
    <row r="278" spans="5:5" x14ac:dyDescent="0.2">
      <c r="E278" s="61"/>
    </row>
    <row r="279" spans="5:5" x14ac:dyDescent="0.2">
      <c r="E279" s="61"/>
    </row>
    <row r="280" spans="5:5" x14ac:dyDescent="0.2">
      <c r="E280" s="61"/>
    </row>
    <row r="281" spans="5:5" x14ac:dyDescent="0.2">
      <c r="E281" s="61"/>
    </row>
    <row r="282" spans="5:5" x14ac:dyDescent="0.2">
      <c r="E282" s="61"/>
    </row>
    <row r="283" spans="5:5" x14ac:dyDescent="0.2">
      <c r="E283" s="61"/>
    </row>
    <row r="284" spans="5:5" x14ac:dyDescent="0.2">
      <c r="E284" s="61"/>
    </row>
    <row r="285" spans="5:5" x14ac:dyDescent="0.2">
      <c r="E285" s="61"/>
    </row>
    <row r="286" spans="5:5" x14ac:dyDescent="0.2">
      <c r="E286" s="61"/>
    </row>
    <row r="287" spans="5:5" x14ac:dyDescent="0.2">
      <c r="E287" s="61"/>
    </row>
    <row r="288" spans="5:5" x14ac:dyDescent="0.2">
      <c r="E288" s="61"/>
    </row>
    <row r="289" spans="5:5" x14ac:dyDescent="0.2">
      <c r="E289" s="61"/>
    </row>
    <row r="290" spans="5:5" x14ac:dyDescent="0.2">
      <c r="E290" s="61"/>
    </row>
    <row r="291" spans="5:5" x14ac:dyDescent="0.2">
      <c r="E291" s="61"/>
    </row>
    <row r="292" spans="5:5" x14ac:dyDescent="0.2">
      <c r="E292" s="61"/>
    </row>
    <row r="293" spans="5:5" x14ac:dyDescent="0.2">
      <c r="E293" s="61"/>
    </row>
    <row r="294" spans="5:5" x14ac:dyDescent="0.2">
      <c r="E294" s="61"/>
    </row>
    <row r="295" spans="5:5" x14ac:dyDescent="0.2">
      <c r="E295" s="61"/>
    </row>
    <row r="296" spans="5:5" x14ac:dyDescent="0.2">
      <c r="E296" s="61"/>
    </row>
    <row r="297" spans="5:5" x14ac:dyDescent="0.2">
      <c r="E297" s="61"/>
    </row>
    <row r="298" spans="5:5" x14ac:dyDescent="0.2">
      <c r="E298" s="61"/>
    </row>
    <row r="299" spans="5:5" x14ac:dyDescent="0.2">
      <c r="E299" s="61"/>
    </row>
    <row r="300" spans="5:5" x14ac:dyDescent="0.2">
      <c r="E300" s="61"/>
    </row>
    <row r="301" spans="5:5" x14ac:dyDescent="0.2">
      <c r="E301" s="61"/>
    </row>
    <row r="302" spans="5:5" x14ac:dyDescent="0.2">
      <c r="E302" s="61"/>
    </row>
    <row r="303" spans="5:5" x14ac:dyDescent="0.2">
      <c r="E303" s="61"/>
    </row>
    <row r="304" spans="5:5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1:7" x14ac:dyDescent="0.2">
      <c r="A321" s="136"/>
      <c r="B321" s="136"/>
    </row>
    <row r="322" spans="1:7" x14ac:dyDescent="0.2">
      <c r="C322" s="137"/>
      <c r="D322" s="137"/>
      <c r="E322" s="138"/>
      <c r="F322" s="137"/>
      <c r="G322" s="139"/>
    </row>
    <row r="323" spans="1:7" x14ac:dyDescent="0.2">
      <c r="A323" s="136"/>
      <c r="B323" s="136"/>
    </row>
    <row r="1240" spans="1:7" x14ac:dyDescent="0.2">
      <c r="A1240" s="140"/>
      <c r="B1240" s="141"/>
      <c r="C1240" s="142" t="s">
        <v>33</v>
      </c>
      <c r="D1240" s="143"/>
      <c r="F1240" s="80"/>
      <c r="G1240" s="107">
        <v>100000</v>
      </c>
    </row>
    <row r="1241" spans="1:7" x14ac:dyDescent="0.2">
      <c r="A1241" s="140"/>
      <c r="B1241" s="141"/>
      <c r="C1241" s="142" t="s">
        <v>34</v>
      </c>
      <c r="D1241" s="143"/>
      <c r="F1241" s="80"/>
      <c r="G1241" s="107">
        <v>100000</v>
      </c>
    </row>
    <row r="1242" spans="1:7" x14ac:dyDescent="0.2">
      <c r="A1242" s="140"/>
      <c r="B1242" s="141"/>
      <c r="C1242" s="142" t="s">
        <v>35</v>
      </c>
      <c r="D1242" s="143"/>
      <c r="F1242" s="80"/>
      <c r="G1242" s="107">
        <v>100000</v>
      </c>
    </row>
    <row r="1243" spans="1:7" x14ac:dyDescent="0.2">
      <c r="A1243" s="140"/>
      <c r="B1243" s="141"/>
      <c r="C1243" s="142" t="s">
        <v>36</v>
      </c>
      <c r="D1243" s="143"/>
      <c r="F1243" s="80"/>
      <c r="G1243" s="107">
        <v>100000</v>
      </c>
    </row>
    <row r="1244" spans="1:7" x14ac:dyDescent="0.2">
      <c r="A1244" s="140"/>
      <c r="B1244" s="141"/>
      <c r="C1244" s="142" t="s">
        <v>37</v>
      </c>
      <c r="D1244" s="143"/>
      <c r="F1244" s="80"/>
      <c r="G1244" s="107">
        <v>100000</v>
      </c>
    </row>
    <row r="1245" spans="1:7" x14ac:dyDescent="0.2">
      <c r="A1245" s="140"/>
      <c r="B1245" s="141"/>
      <c r="C1245" s="142" t="s">
        <v>38</v>
      </c>
      <c r="D1245" s="143"/>
      <c r="F1245" s="80"/>
      <c r="G1245" s="107">
        <v>100000</v>
      </c>
    </row>
    <row r="1246" spans="1:7" x14ac:dyDescent="0.2">
      <c r="A1246" s="140"/>
      <c r="B1246" s="141"/>
      <c r="C1246" s="142" t="s">
        <v>39</v>
      </c>
      <c r="D1246" s="143"/>
      <c r="F1246" s="80"/>
      <c r="G1246" s="107">
        <v>100000</v>
      </c>
    </row>
  </sheetData>
  <mergeCells count="169">
    <mergeCell ref="C15:D15"/>
    <mergeCell ref="C16:D16"/>
    <mergeCell ref="A1:G1"/>
    <mergeCell ref="C9:D9"/>
    <mergeCell ref="C10:D10"/>
    <mergeCell ref="C11:D11"/>
    <mergeCell ref="C12:D12"/>
    <mergeCell ref="C14:D14"/>
    <mergeCell ref="C32:D32"/>
    <mergeCell ref="C38:D38"/>
    <mergeCell ref="C39:D39"/>
    <mergeCell ref="C41:D41"/>
    <mergeCell ref="C51:D51"/>
    <mergeCell ref="C53:D53"/>
    <mergeCell ref="C33:D33"/>
    <mergeCell ref="C17:D17"/>
    <mergeCell ref="C19:D19"/>
    <mergeCell ref="C20:D20"/>
    <mergeCell ref="C21:D21"/>
    <mergeCell ref="C34:D34"/>
    <mergeCell ref="C36:D36"/>
    <mergeCell ref="C37:D37"/>
    <mergeCell ref="C22:D22"/>
    <mergeCell ref="C26:D26"/>
    <mergeCell ref="C27:D27"/>
    <mergeCell ref="C28:D28"/>
    <mergeCell ref="C29:D29"/>
    <mergeCell ref="C31:D31"/>
    <mergeCell ref="C73:D73"/>
    <mergeCell ref="C75:D75"/>
    <mergeCell ref="C76:D76"/>
    <mergeCell ref="C77:D77"/>
    <mergeCell ref="C78:D78"/>
    <mergeCell ref="C42:D42"/>
    <mergeCell ref="C43:D43"/>
    <mergeCell ref="C44:D44"/>
    <mergeCell ref="C46:D46"/>
    <mergeCell ref="C54:D54"/>
    <mergeCell ref="C55:D55"/>
    <mergeCell ref="C47:D47"/>
    <mergeCell ref="C48:D48"/>
    <mergeCell ref="C49:D49"/>
    <mergeCell ref="C50:D50"/>
    <mergeCell ref="C71:D71"/>
    <mergeCell ref="C72:D72"/>
    <mergeCell ref="C56:D56"/>
    <mergeCell ref="C58:D58"/>
    <mergeCell ref="C59:D59"/>
    <mergeCell ref="C60:D60"/>
    <mergeCell ref="C61:D61"/>
    <mergeCell ref="C65:D65"/>
    <mergeCell ref="C66:D66"/>
    <mergeCell ref="C67:D67"/>
    <mergeCell ref="C68:D68"/>
    <mergeCell ref="C70:D70"/>
    <mergeCell ref="C82:D82"/>
    <mergeCell ref="C83:D83"/>
    <mergeCell ref="C84:D84"/>
    <mergeCell ref="C85:D85"/>
    <mergeCell ref="C90:D90"/>
    <mergeCell ref="C94:D94"/>
    <mergeCell ref="C95:D95"/>
    <mergeCell ref="C96:D96"/>
    <mergeCell ref="C97:D97"/>
    <mergeCell ref="C87:D87"/>
    <mergeCell ref="C88:D88"/>
    <mergeCell ref="C89:D89"/>
    <mergeCell ref="C113:D113"/>
    <mergeCell ref="C114:D114"/>
    <mergeCell ref="C101:D101"/>
    <mergeCell ref="C102:D102"/>
    <mergeCell ref="C103:D103"/>
    <mergeCell ref="C104:D104"/>
    <mergeCell ref="C106:D106"/>
    <mergeCell ref="C107:D107"/>
    <mergeCell ref="C121:D121"/>
    <mergeCell ref="C108:D108"/>
    <mergeCell ref="C109:D109"/>
    <mergeCell ref="C122:D122"/>
    <mergeCell ref="C123:D123"/>
    <mergeCell ref="C124:D124"/>
    <mergeCell ref="C116:D116"/>
    <mergeCell ref="C117:D117"/>
    <mergeCell ref="C118:D118"/>
    <mergeCell ref="C119:D119"/>
    <mergeCell ref="C111:D111"/>
    <mergeCell ref="C112:D112"/>
    <mergeCell ref="C140:D140"/>
    <mergeCell ref="C141:D141"/>
    <mergeCell ref="C126:D126"/>
    <mergeCell ref="C127:D127"/>
    <mergeCell ref="C128:D128"/>
    <mergeCell ref="C129:D129"/>
    <mergeCell ref="C133:D133"/>
    <mergeCell ref="C134:D134"/>
    <mergeCell ref="C135:D135"/>
    <mergeCell ref="C136:D136"/>
    <mergeCell ref="C138:D138"/>
    <mergeCell ref="C139:D139"/>
    <mergeCell ref="C148:D148"/>
    <mergeCell ref="C149:D149"/>
    <mergeCell ref="C150:D150"/>
    <mergeCell ref="C151:D151"/>
    <mergeCell ref="C153:G153"/>
    <mergeCell ref="C154:D154"/>
    <mergeCell ref="C169:D169"/>
    <mergeCell ref="C170:D170"/>
    <mergeCell ref="C171:D171"/>
    <mergeCell ref="C155:D155"/>
    <mergeCell ref="C156:D156"/>
    <mergeCell ref="C157:D157"/>
    <mergeCell ref="C158:D158"/>
    <mergeCell ref="C172:D172"/>
    <mergeCell ref="C177:D177"/>
    <mergeCell ref="C178:D178"/>
    <mergeCell ref="C179:D179"/>
    <mergeCell ref="C180:D180"/>
    <mergeCell ref="C159:D159"/>
    <mergeCell ref="C164:D164"/>
    <mergeCell ref="C165:D165"/>
    <mergeCell ref="C166:D166"/>
    <mergeCell ref="C167:D167"/>
    <mergeCell ref="C194:D194"/>
    <mergeCell ref="C195:D195"/>
    <mergeCell ref="C196:D196"/>
    <mergeCell ref="C197:D197"/>
    <mergeCell ref="C184:D184"/>
    <mergeCell ref="C185:D185"/>
    <mergeCell ref="C186:D186"/>
    <mergeCell ref="C187:D187"/>
    <mergeCell ref="C189:D189"/>
    <mergeCell ref="C211:D211"/>
    <mergeCell ref="C213:D213"/>
    <mergeCell ref="C219:D219"/>
    <mergeCell ref="C220:D220"/>
    <mergeCell ref="C221:D221"/>
    <mergeCell ref="C222:D222"/>
    <mergeCell ref="C224:D224"/>
    <mergeCell ref="C225:D225"/>
    <mergeCell ref="C201:D201"/>
    <mergeCell ref="C202:D202"/>
    <mergeCell ref="C203:D203"/>
    <mergeCell ref="C204:D204"/>
    <mergeCell ref="C206:D206"/>
    <mergeCell ref="C207:D207"/>
    <mergeCell ref="C208:D208"/>
    <mergeCell ref="C209:D209"/>
    <mergeCell ref="C233:D233"/>
    <mergeCell ref="C234:D234"/>
    <mergeCell ref="C235:D235"/>
    <mergeCell ref="C236:D236"/>
    <mergeCell ref="C237:D237"/>
    <mergeCell ref="C238:D238"/>
    <mergeCell ref="C253:D253"/>
    <mergeCell ref="C226:D226"/>
    <mergeCell ref="C227:D227"/>
    <mergeCell ref="C228:D228"/>
    <mergeCell ref="C229:D229"/>
    <mergeCell ref="C254:D254"/>
    <mergeCell ref="C255:D255"/>
    <mergeCell ref="C256:D256"/>
    <mergeCell ref="C243:D243"/>
    <mergeCell ref="C244:D244"/>
    <mergeCell ref="C245:D245"/>
    <mergeCell ref="C246:D246"/>
    <mergeCell ref="C248:D248"/>
    <mergeCell ref="C249:D249"/>
    <mergeCell ref="C250:D250"/>
    <mergeCell ref="C251:D25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3"/>
  <sheetViews>
    <sheetView showGridLines="0" showZeros="0" topLeftCell="A45" zoomScaleNormal="100" workbookViewId="0">
      <selection activeCell="B73" sqref="B7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379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143</v>
      </c>
      <c r="C7" s="88" t="s">
        <v>234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235</v>
      </c>
      <c r="C8" s="97" t="s">
        <v>236</v>
      </c>
      <c r="D8" s="98" t="s">
        <v>52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237</v>
      </c>
      <c r="D9" s="175"/>
      <c r="E9" s="175"/>
      <c r="F9" s="175"/>
      <c r="G9" s="176"/>
      <c r="I9" s="107"/>
      <c r="K9" s="107"/>
      <c r="L9" s="108" t="s">
        <v>237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238</v>
      </c>
      <c r="C10" s="97" t="s">
        <v>239</v>
      </c>
      <c r="D10" s="98" t="s">
        <v>52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237</v>
      </c>
      <c r="D11" s="175"/>
      <c r="E11" s="175"/>
      <c r="F11" s="175"/>
      <c r="G11" s="176"/>
      <c r="I11" s="107"/>
      <c r="K11" s="107"/>
      <c r="L11" s="108" t="s">
        <v>237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240</v>
      </c>
      <c r="C12" s="97" t="s">
        <v>241</v>
      </c>
      <c r="D12" s="98" t="s">
        <v>52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237</v>
      </c>
      <c r="D13" s="175"/>
      <c r="E13" s="175"/>
      <c r="F13" s="175"/>
      <c r="G13" s="176"/>
      <c r="I13" s="107"/>
      <c r="K13" s="107"/>
      <c r="L13" s="108" t="s">
        <v>237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242</v>
      </c>
      <c r="C14" s="97" t="s">
        <v>243</v>
      </c>
      <c r="D14" s="98" t="s">
        <v>52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244</v>
      </c>
      <c r="D15" s="175"/>
      <c r="E15" s="175"/>
      <c r="F15" s="175"/>
      <c r="G15" s="176"/>
      <c r="I15" s="107"/>
      <c r="K15" s="107"/>
      <c r="L15" s="108" t="s">
        <v>244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245</v>
      </c>
      <c r="C16" s="97" t="s">
        <v>246</v>
      </c>
      <c r="D16" s="98" t="s">
        <v>52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244</v>
      </c>
      <c r="D17" s="175"/>
      <c r="E17" s="175"/>
      <c r="F17" s="175"/>
      <c r="G17" s="176"/>
      <c r="I17" s="107"/>
      <c r="K17" s="107"/>
      <c r="L17" s="108" t="s">
        <v>244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247</v>
      </c>
      <c r="C18" s="97" t="s">
        <v>248</v>
      </c>
      <c r="D18" s="98" t="s">
        <v>52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244</v>
      </c>
      <c r="D19" s="175"/>
      <c r="E19" s="175"/>
      <c r="F19" s="175"/>
      <c r="G19" s="176"/>
      <c r="I19" s="107"/>
      <c r="K19" s="107"/>
      <c r="L19" s="108" t="s">
        <v>244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249</v>
      </c>
      <c r="C20" s="97" t="s">
        <v>250</v>
      </c>
      <c r="D20" s="98" t="s">
        <v>211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251</v>
      </c>
      <c r="C21" s="97" t="s">
        <v>252</v>
      </c>
      <c r="D21" s="98" t="s">
        <v>211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253</v>
      </c>
      <c r="C22" s="97" t="s">
        <v>254</v>
      </c>
      <c r="D22" s="98" t="s">
        <v>211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255</v>
      </c>
      <c r="C23" s="97" t="s">
        <v>256</v>
      </c>
      <c r="D23" s="98" t="s">
        <v>52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257</v>
      </c>
      <c r="D24" s="175"/>
      <c r="E24" s="175"/>
      <c r="F24" s="175"/>
      <c r="G24" s="176"/>
      <c r="I24" s="107"/>
      <c r="K24" s="107"/>
      <c r="L24" s="108" t="s">
        <v>257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258</v>
      </c>
      <c r="C25" s="97" t="s">
        <v>259</v>
      </c>
      <c r="D25" s="98" t="s">
        <v>260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143</v>
      </c>
      <c r="C26" s="116" t="s">
        <v>234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261</v>
      </c>
      <c r="C27" s="88" t="s">
        <v>262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263</v>
      </c>
      <c r="C28" s="97" t="s">
        <v>264</v>
      </c>
      <c r="D28" s="98" t="s">
        <v>52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265</v>
      </c>
      <c r="C29" s="97" t="s">
        <v>266</v>
      </c>
      <c r="D29" s="98" t="s">
        <v>52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267</v>
      </c>
      <c r="C30" s="97" t="s">
        <v>268</v>
      </c>
      <c r="D30" s="98" t="s">
        <v>52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269</v>
      </c>
      <c r="C31" s="97" t="s">
        <v>270</v>
      </c>
      <c r="D31" s="98" t="s">
        <v>52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271</v>
      </c>
      <c r="D32" s="175"/>
      <c r="E32" s="175"/>
      <c r="F32" s="175"/>
      <c r="G32" s="176"/>
      <c r="I32" s="107"/>
      <c r="K32" s="107"/>
      <c r="L32" s="108" t="s">
        <v>271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272</v>
      </c>
      <c r="C33" s="97" t="s">
        <v>273</v>
      </c>
      <c r="D33" s="98" t="s">
        <v>52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271</v>
      </c>
      <c r="D34" s="175"/>
      <c r="E34" s="175"/>
      <c r="F34" s="175"/>
      <c r="G34" s="176"/>
      <c r="I34" s="107"/>
      <c r="K34" s="107"/>
      <c r="L34" s="108" t="s">
        <v>271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274</v>
      </c>
      <c r="C35" s="97" t="s">
        <v>270</v>
      </c>
      <c r="D35" s="98" t="s">
        <v>52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275</v>
      </c>
      <c r="D36" s="175"/>
      <c r="E36" s="175"/>
      <c r="F36" s="175"/>
      <c r="G36" s="176"/>
      <c r="I36" s="107"/>
      <c r="K36" s="107"/>
      <c r="L36" s="108" t="s">
        <v>275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276</v>
      </c>
      <c r="C37" s="97" t="s">
        <v>273</v>
      </c>
      <c r="D37" s="98" t="s">
        <v>52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275</v>
      </c>
      <c r="D38" s="175"/>
      <c r="E38" s="175"/>
      <c r="F38" s="175"/>
      <c r="G38" s="176"/>
      <c r="I38" s="107"/>
      <c r="K38" s="107"/>
      <c r="L38" s="108" t="s">
        <v>275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277</v>
      </c>
      <c r="C39" s="97" t="s">
        <v>278</v>
      </c>
      <c r="D39" s="98" t="s">
        <v>211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279</v>
      </c>
      <c r="C40" s="97" t="s">
        <v>280</v>
      </c>
      <c r="D40" s="98" t="s">
        <v>211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281</v>
      </c>
      <c r="C41" s="97" t="s">
        <v>282</v>
      </c>
      <c r="D41" s="98" t="s">
        <v>211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283</v>
      </c>
      <c r="C42" s="97" t="s">
        <v>284</v>
      </c>
      <c r="D42" s="98" t="s">
        <v>211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285</v>
      </c>
      <c r="C43" s="97" t="s">
        <v>286</v>
      </c>
      <c r="D43" s="98" t="s">
        <v>287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288</v>
      </c>
      <c r="C44" s="97" t="s">
        <v>289</v>
      </c>
      <c r="D44" s="98" t="s">
        <v>211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290</v>
      </c>
      <c r="C45" s="97" t="s">
        <v>291</v>
      </c>
      <c r="D45" s="98" t="s">
        <v>211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292</v>
      </c>
      <c r="C46" s="97" t="s">
        <v>293</v>
      </c>
      <c r="D46" s="98" t="s">
        <v>211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294</v>
      </c>
      <c r="C47" s="97" t="s">
        <v>295</v>
      </c>
      <c r="D47" s="98" t="s">
        <v>211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296</v>
      </c>
      <c r="C48" s="97" t="s">
        <v>297</v>
      </c>
      <c r="D48" s="98" t="s">
        <v>211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298</v>
      </c>
      <c r="C49" s="97" t="s">
        <v>299</v>
      </c>
      <c r="D49" s="98" t="s">
        <v>211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300</v>
      </c>
      <c r="C50" s="97" t="s">
        <v>301</v>
      </c>
      <c r="D50" s="98" t="s">
        <v>52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302</v>
      </c>
      <c r="C51" s="97" t="s">
        <v>303</v>
      </c>
      <c r="D51" s="98" t="s">
        <v>52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304</v>
      </c>
      <c r="C52" s="97" t="s">
        <v>305</v>
      </c>
      <c r="D52" s="98" t="s">
        <v>260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261</v>
      </c>
      <c r="C53" s="116" t="s">
        <v>262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306</v>
      </c>
      <c r="C54" s="88" t="s">
        <v>307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308</v>
      </c>
      <c r="C55" s="97" t="s">
        <v>309</v>
      </c>
      <c r="D55" s="98" t="s">
        <v>211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237</v>
      </c>
      <c r="D56" s="175"/>
      <c r="E56" s="175"/>
      <c r="F56" s="175"/>
      <c r="G56" s="176"/>
      <c r="I56" s="107"/>
      <c r="K56" s="107"/>
      <c r="L56" s="108" t="s">
        <v>237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310</v>
      </c>
      <c r="C57" s="97" t="s">
        <v>311</v>
      </c>
      <c r="D57" s="98" t="s">
        <v>211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237</v>
      </c>
      <c r="D58" s="175"/>
      <c r="E58" s="175"/>
      <c r="F58" s="175"/>
      <c r="G58" s="176"/>
      <c r="I58" s="107"/>
      <c r="K58" s="107"/>
      <c r="L58" s="108" t="s">
        <v>237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312</v>
      </c>
      <c r="C59" s="97" t="s">
        <v>313</v>
      </c>
      <c r="D59" s="98" t="s">
        <v>314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315</v>
      </c>
      <c r="D60" s="175"/>
      <c r="E60" s="175"/>
      <c r="F60" s="175"/>
      <c r="G60" s="176"/>
      <c r="I60" s="107"/>
      <c r="K60" s="107"/>
      <c r="L60" s="108" t="s">
        <v>315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316</v>
      </c>
      <c r="C61" s="97" t="s">
        <v>317</v>
      </c>
      <c r="D61" s="98" t="s">
        <v>211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237</v>
      </c>
      <c r="D62" s="175"/>
      <c r="E62" s="175"/>
      <c r="F62" s="175"/>
      <c r="G62" s="176"/>
      <c r="I62" s="107"/>
      <c r="K62" s="107"/>
      <c r="L62" s="108" t="s">
        <v>237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318</v>
      </c>
      <c r="C63" s="97" t="s">
        <v>319</v>
      </c>
      <c r="D63" s="98" t="s">
        <v>211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320</v>
      </c>
      <c r="C64" s="97" t="s">
        <v>321</v>
      </c>
      <c r="D64" s="98" t="s">
        <v>211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322</v>
      </c>
      <c r="C65" s="97" t="s">
        <v>323</v>
      </c>
      <c r="D65" s="98" t="s">
        <v>211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324</v>
      </c>
      <c r="D66" s="175"/>
      <c r="E66" s="175"/>
      <c r="F66" s="175"/>
      <c r="G66" s="176"/>
      <c r="I66" s="107"/>
      <c r="K66" s="107"/>
      <c r="L66" s="108" t="s">
        <v>324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325</v>
      </c>
      <c r="C67" s="97" t="s">
        <v>326</v>
      </c>
      <c r="D67" s="98" t="s">
        <v>211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237</v>
      </c>
      <c r="D68" s="175"/>
      <c r="E68" s="175"/>
      <c r="F68" s="175"/>
      <c r="G68" s="176"/>
      <c r="I68" s="107"/>
      <c r="K68" s="107"/>
      <c r="L68" s="108" t="s">
        <v>237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318</v>
      </c>
      <c r="C69" s="97" t="s">
        <v>319</v>
      </c>
      <c r="D69" s="98" t="s">
        <v>211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327</v>
      </c>
      <c r="C70" s="97" t="s">
        <v>328</v>
      </c>
      <c r="D70" s="98" t="s">
        <v>211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329</v>
      </c>
      <c r="C71" s="97" t="s">
        <v>330</v>
      </c>
      <c r="D71" s="98" t="s">
        <v>211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503</v>
      </c>
      <c r="C72" s="97" t="s">
        <v>502</v>
      </c>
      <c r="D72" s="98" t="s">
        <v>211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/>
      <c r="D73" s="175"/>
      <c r="E73" s="175"/>
      <c r="F73" s="175"/>
      <c r="G73" s="176"/>
      <c r="I73" s="107"/>
      <c r="K73" s="107"/>
      <c r="L73" s="108" t="s">
        <v>333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318</v>
      </c>
      <c r="C74" s="97" t="s">
        <v>319</v>
      </c>
      <c r="D74" s="98" t="s">
        <v>211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331</v>
      </c>
      <c r="C75" s="97" t="s">
        <v>332</v>
      </c>
      <c r="D75" s="98" t="s">
        <v>211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334</v>
      </c>
      <c r="C76" s="97" t="s">
        <v>335</v>
      </c>
      <c r="D76" s="98" t="s">
        <v>211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336</v>
      </c>
      <c r="C77" s="97" t="s">
        <v>337</v>
      </c>
      <c r="D77" s="98" t="s">
        <v>211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338</v>
      </c>
      <c r="C78" s="97" t="s">
        <v>128</v>
      </c>
      <c r="D78" s="98" t="s">
        <v>260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306</v>
      </c>
      <c r="C79" s="116" t="s">
        <v>307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339</v>
      </c>
      <c r="C80" s="88" t="s">
        <v>340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341</v>
      </c>
      <c r="C81" s="97" t="s">
        <v>342</v>
      </c>
      <c r="D81" s="98" t="s">
        <v>211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343</v>
      </c>
      <c r="C82" s="97" t="s">
        <v>344</v>
      </c>
      <c r="D82" s="98" t="s">
        <v>52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345</v>
      </c>
      <c r="C83" s="97" t="s">
        <v>346</v>
      </c>
      <c r="D83" s="98" t="s">
        <v>211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347</v>
      </c>
      <c r="C84" s="97" t="s">
        <v>348</v>
      </c>
      <c r="D84" s="98" t="s">
        <v>52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349</v>
      </c>
      <c r="C85" s="97" t="s">
        <v>350</v>
      </c>
      <c r="D85" s="98" t="s">
        <v>52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351</v>
      </c>
      <c r="D86" s="175"/>
      <c r="E86" s="175"/>
      <c r="F86" s="175"/>
      <c r="G86" s="176"/>
      <c r="I86" s="107"/>
      <c r="K86" s="107"/>
      <c r="L86" s="108" t="s">
        <v>351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352</v>
      </c>
      <c r="C87" s="97" t="s">
        <v>353</v>
      </c>
      <c r="D87" s="98" t="s">
        <v>52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354</v>
      </c>
      <c r="C88" s="97" t="s">
        <v>355</v>
      </c>
      <c r="D88" s="98" t="s">
        <v>211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356</v>
      </c>
      <c r="D89" s="175"/>
      <c r="E89" s="175"/>
      <c r="F89" s="175"/>
      <c r="G89" s="176"/>
      <c r="I89" s="107"/>
      <c r="K89" s="107"/>
      <c r="L89" s="108" t="s">
        <v>356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357</v>
      </c>
      <c r="C90" s="97" t="s">
        <v>358</v>
      </c>
      <c r="D90" s="98" t="s">
        <v>211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359</v>
      </c>
      <c r="C91" s="97" t="s">
        <v>360</v>
      </c>
      <c r="D91" s="98" t="s">
        <v>211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361</v>
      </c>
      <c r="C92" s="97" t="s">
        <v>362</v>
      </c>
      <c r="D92" s="98" t="s">
        <v>211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363</v>
      </c>
      <c r="C93" s="97" t="s">
        <v>364</v>
      </c>
      <c r="D93" s="98" t="s">
        <v>314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339</v>
      </c>
      <c r="C94" s="116" t="s">
        <v>340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365</v>
      </c>
      <c r="C95" s="88" t="s">
        <v>366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367</v>
      </c>
      <c r="C96" s="97" t="s">
        <v>368</v>
      </c>
      <c r="D96" s="98" t="s">
        <v>369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370</v>
      </c>
      <c r="D97" s="175"/>
      <c r="E97" s="175"/>
      <c r="F97" s="175"/>
      <c r="G97" s="176"/>
      <c r="I97" s="107"/>
      <c r="K97" s="107"/>
      <c r="L97" s="108" t="s">
        <v>370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365</v>
      </c>
      <c r="C98" s="116" t="s">
        <v>366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127</v>
      </c>
      <c r="C99" s="88" t="s">
        <v>371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372</v>
      </c>
      <c r="C100" s="97" t="s">
        <v>373</v>
      </c>
      <c r="D100" s="98" t="s">
        <v>260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374</v>
      </c>
      <c r="D101" s="175"/>
      <c r="E101" s="175"/>
      <c r="F101" s="175"/>
      <c r="G101" s="176"/>
      <c r="I101" s="107"/>
      <c r="K101" s="107"/>
      <c r="L101" s="108" t="s">
        <v>374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375</v>
      </c>
      <c r="C102" s="97" t="s">
        <v>376</v>
      </c>
      <c r="D102" s="98" t="s">
        <v>260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377</v>
      </c>
      <c r="C103" s="97" t="s">
        <v>378</v>
      </c>
      <c r="D103" s="98" t="s">
        <v>260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127</v>
      </c>
      <c r="C104" s="116" t="s">
        <v>371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E157" s="61"/>
    </row>
    <row r="158" spans="1:7" x14ac:dyDescent="0.2">
      <c r="A158" s="136"/>
      <c r="B158" s="136"/>
    </row>
    <row r="159" spans="1:7" x14ac:dyDescent="0.2">
      <c r="C159" s="137"/>
      <c r="D159" s="137"/>
      <c r="E159" s="138"/>
      <c r="F159" s="137"/>
      <c r="G159" s="139"/>
    </row>
    <row r="160" spans="1:7" x14ac:dyDescent="0.2">
      <c r="A160" s="136"/>
      <c r="B160" s="136"/>
    </row>
    <row r="1077" spans="1:7" x14ac:dyDescent="0.2">
      <c r="A1077" s="140"/>
      <c r="B1077" s="141"/>
      <c r="C1077" s="142" t="s">
        <v>33</v>
      </c>
      <c r="D1077" s="143"/>
      <c r="F1077" s="80"/>
      <c r="G1077" s="107">
        <v>100000</v>
      </c>
    </row>
    <row r="1078" spans="1:7" x14ac:dyDescent="0.2">
      <c r="A1078" s="140"/>
      <c r="B1078" s="141"/>
      <c r="C1078" s="142" t="s">
        <v>34</v>
      </c>
      <c r="D1078" s="143"/>
      <c r="F1078" s="80"/>
      <c r="G1078" s="107">
        <v>100000</v>
      </c>
    </row>
    <row r="1079" spans="1:7" x14ac:dyDescent="0.2">
      <c r="A1079" s="140"/>
      <c r="B1079" s="141"/>
      <c r="C1079" s="142" t="s">
        <v>35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36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37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38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39</v>
      </c>
      <c r="D1083" s="143"/>
      <c r="F1083" s="80"/>
      <c r="G1083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5"/>
  <sheetViews>
    <sheetView showGridLines="0" showZeros="0" topLeftCell="A29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380</v>
      </c>
      <c r="C7" s="88" t="s">
        <v>381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382</v>
      </c>
      <c r="C8" s="97" t="s">
        <v>383</v>
      </c>
      <c r="D8" s="98" t="s">
        <v>211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384</v>
      </c>
      <c r="C9" s="97" t="s">
        <v>385</v>
      </c>
      <c r="D9" s="98" t="s">
        <v>211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386</v>
      </c>
      <c r="C10" s="97" t="s">
        <v>387</v>
      </c>
      <c r="D10" s="98" t="s">
        <v>388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380</v>
      </c>
      <c r="C11" s="116" t="s">
        <v>381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389</v>
      </c>
      <c r="C12" s="88" t="s">
        <v>390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391</v>
      </c>
      <c r="C13" s="97" t="s">
        <v>392</v>
      </c>
      <c r="D13" s="98" t="s">
        <v>211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393</v>
      </c>
      <c r="C14" s="97" t="s">
        <v>394</v>
      </c>
      <c r="D14" s="98" t="s">
        <v>211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395</v>
      </c>
      <c r="C15" s="97" t="s">
        <v>396</v>
      </c>
      <c r="D15" s="98" t="s">
        <v>211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397</v>
      </c>
      <c r="C16" s="97" t="s">
        <v>398</v>
      </c>
      <c r="D16" s="98" t="s">
        <v>52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389</v>
      </c>
      <c r="C17" s="116" t="s">
        <v>390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399</v>
      </c>
      <c r="C18" s="88" t="s">
        <v>400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401</v>
      </c>
      <c r="C19" s="97" t="s">
        <v>402</v>
      </c>
      <c r="D19" s="98" t="s">
        <v>52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403</v>
      </c>
      <c r="C20" s="97" t="s">
        <v>404</v>
      </c>
      <c r="D20" s="98" t="s">
        <v>52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405</v>
      </c>
      <c r="C21" s="97" t="s">
        <v>406</v>
      </c>
      <c r="D21" s="98" t="s">
        <v>52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407</v>
      </c>
      <c r="C22" s="97" t="s">
        <v>408</v>
      </c>
      <c r="D22" s="98" t="s">
        <v>52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409</v>
      </c>
      <c r="C23" s="97" t="s">
        <v>410</v>
      </c>
      <c r="D23" s="98" t="s">
        <v>52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411</v>
      </c>
      <c r="C24" s="97" t="s">
        <v>412</v>
      </c>
      <c r="D24" s="98" t="s">
        <v>211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399</v>
      </c>
      <c r="C25" s="116" t="s">
        <v>400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413</v>
      </c>
      <c r="C26" s="88" t="s">
        <v>414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415</v>
      </c>
      <c r="C27" s="97" t="s">
        <v>416</v>
      </c>
      <c r="D27" s="98" t="s">
        <v>211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417</v>
      </c>
      <c r="C28" s="97" t="s">
        <v>418</v>
      </c>
      <c r="D28" s="98" t="s">
        <v>211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419</v>
      </c>
      <c r="C29" s="97" t="s">
        <v>420</v>
      </c>
      <c r="D29" s="98" t="s">
        <v>211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421</v>
      </c>
      <c r="C30" s="97" t="s">
        <v>422</v>
      </c>
      <c r="D30" s="98" t="s">
        <v>211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423</v>
      </c>
      <c r="C31" s="97" t="s">
        <v>424</v>
      </c>
      <c r="D31" s="98" t="s">
        <v>211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413</v>
      </c>
      <c r="C32" s="116" t="s">
        <v>414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425</v>
      </c>
      <c r="C33" s="88" t="s">
        <v>426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427</v>
      </c>
      <c r="C34" s="97" t="s">
        <v>428</v>
      </c>
      <c r="D34" s="98" t="s">
        <v>211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429</v>
      </c>
      <c r="C35" s="97" t="s">
        <v>430</v>
      </c>
      <c r="D35" s="98" t="s">
        <v>211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431</v>
      </c>
      <c r="C36" s="97" t="s">
        <v>432</v>
      </c>
      <c r="D36" s="98" t="s">
        <v>211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425</v>
      </c>
      <c r="C37" s="116" t="s">
        <v>426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433</v>
      </c>
      <c r="C38" s="88" t="s">
        <v>434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435</v>
      </c>
      <c r="C39" s="97" t="s">
        <v>436</v>
      </c>
      <c r="D39" s="98" t="s">
        <v>260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437</v>
      </c>
      <c r="C40" s="97" t="s">
        <v>438</v>
      </c>
      <c r="D40" s="98" t="s">
        <v>260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439</v>
      </c>
      <c r="C41" s="97" t="s">
        <v>440</v>
      </c>
      <c r="D41" s="98" t="s">
        <v>260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441</v>
      </c>
      <c r="C42" s="97" t="s">
        <v>442</v>
      </c>
      <c r="D42" s="98" t="s">
        <v>260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443</v>
      </c>
      <c r="C43" s="97" t="s">
        <v>444</v>
      </c>
      <c r="D43" s="98" t="s">
        <v>388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445</v>
      </c>
      <c r="C44" s="97" t="s">
        <v>446</v>
      </c>
      <c r="D44" s="98" t="s">
        <v>260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433</v>
      </c>
      <c r="C45" s="116" t="s">
        <v>434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A48" s="135"/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A100" s="136"/>
      <c r="B100" s="136"/>
    </row>
    <row r="101" spans="1:7" x14ac:dyDescent="0.2">
      <c r="C101" s="137"/>
      <c r="D101" s="137"/>
      <c r="E101" s="138"/>
      <c r="F101" s="137"/>
      <c r="G101" s="139"/>
    </row>
    <row r="102" spans="1:7" x14ac:dyDescent="0.2">
      <c r="A102" s="136"/>
      <c r="B102" s="136"/>
    </row>
    <row r="1019" spans="1:7" x14ac:dyDescent="0.2">
      <c r="A1019" s="140"/>
      <c r="B1019" s="141"/>
      <c r="C1019" s="142" t="s">
        <v>33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34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35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36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37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38</v>
      </c>
      <c r="D1024" s="143"/>
      <c r="F1024" s="80"/>
      <c r="G1024" s="107">
        <v>100000</v>
      </c>
    </row>
    <row r="1025" spans="1:7" x14ac:dyDescent="0.2">
      <c r="A1025" s="140"/>
      <c r="B1025" s="141"/>
      <c r="C1025" s="142" t="s">
        <v>39</v>
      </c>
      <c r="D1025" s="143"/>
      <c r="F1025" s="80"/>
      <c r="G102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tabSelected="1" zoomScaleNormal="100" workbookViewId="0">
      <selection activeCell="E12" sqref="E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448</v>
      </c>
      <c r="C7" s="88" t="s">
        <v>449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450</v>
      </c>
      <c r="C8" s="97" t="s">
        <v>451</v>
      </c>
      <c r="D8" s="98" t="s">
        <v>211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452</v>
      </c>
      <c r="C9" s="97" t="s">
        <v>453</v>
      </c>
      <c r="D9" s="98" t="s">
        <v>52</v>
      </c>
      <c r="E9" s="99">
        <v>3.2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454</v>
      </c>
      <c r="C10" s="97" t="s">
        <v>455</v>
      </c>
      <c r="D10" s="98" t="s">
        <v>52</v>
      </c>
      <c r="E10" s="99">
        <v>3.8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456</v>
      </c>
      <c r="C11" s="97" t="s">
        <v>457</v>
      </c>
      <c r="D11" s="98" t="s">
        <v>52</v>
      </c>
      <c r="E11" s="99">
        <v>3.6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448</v>
      </c>
      <c r="C12" s="116" t="s">
        <v>449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458</v>
      </c>
      <c r="C13" s="88" t="s">
        <v>459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460</v>
      </c>
      <c r="C14" s="97" t="s">
        <v>461</v>
      </c>
      <c r="D14" s="98" t="s">
        <v>314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462</v>
      </c>
      <c r="C15" s="97" t="s">
        <v>463</v>
      </c>
      <c r="D15" s="98" t="s">
        <v>314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464</v>
      </c>
      <c r="C16" s="97" t="s">
        <v>465</v>
      </c>
      <c r="D16" s="98" t="s">
        <v>314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458</v>
      </c>
      <c r="C17" s="116" t="s">
        <v>459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6"/>
      <c r="B70" s="136"/>
    </row>
    <row r="71" spans="1:7" x14ac:dyDescent="0.2">
      <c r="C71" s="137"/>
      <c r="D71" s="137"/>
      <c r="E71" s="138"/>
      <c r="F71" s="137"/>
      <c r="G71" s="139"/>
    </row>
    <row r="72" spans="1:7" x14ac:dyDescent="0.2">
      <c r="A72" s="136"/>
      <c r="B72" s="136"/>
    </row>
    <row r="989" spans="1:7" x14ac:dyDescent="0.2">
      <c r="A989" s="140"/>
      <c r="B989" s="141"/>
      <c r="C989" s="142" t="s">
        <v>33</v>
      </c>
      <c r="D989" s="143"/>
      <c r="F989" s="80"/>
      <c r="G989" s="107">
        <v>100000</v>
      </c>
    </row>
    <row r="990" spans="1:7" x14ac:dyDescent="0.2">
      <c r="A990" s="140"/>
      <c r="B990" s="141"/>
      <c r="C990" s="142" t="s">
        <v>34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35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36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37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38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39</v>
      </c>
      <c r="D995" s="143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232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467</v>
      </c>
      <c r="C7" s="88" t="s">
        <v>468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469</v>
      </c>
      <c r="C8" s="97" t="s">
        <v>470</v>
      </c>
      <c r="D8" s="98" t="s">
        <v>471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472</v>
      </c>
      <c r="C9" s="97" t="s">
        <v>473</v>
      </c>
      <c r="D9" s="98" t="s">
        <v>471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474</v>
      </c>
      <c r="C10" s="97" t="s">
        <v>475</v>
      </c>
      <c r="D10" s="98" t="s">
        <v>471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476</v>
      </c>
      <c r="C11" s="97" t="s">
        <v>477</v>
      </c>
      <c r="D11" s="98" t="s">
        <v>471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478</v>
      </c>
      <c r="C12" s="97" t="s">
        <v>479</v>
      </c>
      <c r="D12" s="98" t="s">
        <v>471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480</v>
      </c>
      <c r="C13" s="97" t="s">
        <v>481</v>
      </c>
      <c r="D13" s="98" t="s">
        <v>471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482</v>
      </c>
      <c r="C14" s="97" t="s">
        <v>483</v>
      </c>
      <c r="D14" s="98" t="s">
        <v>471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484</v>
      </c>
      <c r="C15" s="97" t="s">
        <v>485</v>
      </c>
      <c r="D15" s="98" t="s">
        <v>486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487</v>
      </c>
      <c r="C16" s="97" t="s">
        <v>488</v>
      </c>
      <c r="D16" s="98" t="s">
        <v>486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489</v>
      </c>
      <c r="C17" s="97" t="s">
        <v>490</v>
      </c>
      <c r="D17" s="98" t="s">
        <v>471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491</v>
      </c>
      <c r="C18" s="97" t="s">
        <v>492</v>
      </c>
      <c r="D18" s="98" t="s">
        <v>471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493</v>
      </c>
      <c r="C19" s="97" t="s">
        <v>494</v>
      </c>
      <c r="D19" s="98" t="s">
        <v>486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467</v>
      </c>
      <c r="C20" s="116" t="s">
        <v>468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A03 3.1 </vt:lpstr>
      <vt:lpstr>A03 3.4a </vt:lpstr>
      <vt:lpstr>A03 3.4b </vt:lpstr>
      <vt:lpstr>A03 3.4c </vt:lpstr>
      <vt:lpstr>A03 3.5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'A03 3.1 '!Názvy_tisku</vt:lpstr>
      <vt:lpstr>'A03 3.4a '!Názvy_tisku</vt:lpstr>
      <vt:lpstr>'A03 3.4b '!Názvy_tisku</vt:lpstr>
      <vt:lpstr>'A03 3.4c '!Názvy_tisku</vt:lpstr>
      <vt:lpstr>'A03 3.5 '!Názvy_tisku</vt:lpstr>
      <vt:lpstr>Stavba!Objednatel</vt:lpstr>
      <vt:lpstr>Stavba!Objekt</vt:lpstr>
      <vt:lpstr>'A03 3.1 '!Oblast_tisku</vt:lpstr>
      <vt:lpstr>'A03 3.4a '!Oblast_tisku</vt:lpstr>
      <vt:lpstr>'A03 3.4b '!Oblast_tisku</vt:lpstr>
      <vt:lpstr>'A03 3.4c '!Oblast_tisku</vt:lpstr>
      <vt:lpstr>'A03 3.5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'A03 3.4a '!SloupecCC</vt:lpstr>
      <vt:lpstr>'A03 3.4b '!SloupecCC</vt:lpstr>
      <vt:lpstr>'A03 3.4c '!SloupecCC</vt:lpstr>
      <vt:lpstr>'A03 3.5 '!SloupecCC</vt:lpstr>
      <vt:lpstr>SloupecCC</vt:lpstr>
      <vt:lpstr>'A03 3.4a '!SloupecCDH</vt:lpstr>
      <vt:lpstr>'A03 3.4b '!SloupecCDH</vt:lpstr>
      <vt:lpstr>'A03 3.4c '!SloupecCDH</vt:lpstr>
      <vt:lpstr>'A03 3.5 '!SloupecCDH</vt:lpstr>
      <vt:lpstr>SloupecCDH</vt:lpstr>
      <vt:lpstr>'A03 3.4a '!SloupecCisloPol</vt:lpstr>
      <vt:lpstr>'A03 3.4b '!SloupecCisloPol</vt:lpstr>
      <vt:lpstr>'A03 3.4c '!SloupecCisloPol</vt:lpstr>
      <vt:lpstr>'A03 3.5 '!SloupecCisloPol</vt:lpstr>
      <vt:lpstr>SloupecCisloPol</vt:lpstr>
      <vt:lpstr>'A03 3.4a '!SloupecCH</vt:lpstr>
      <vt:lpstr>'A03 3.4b '!SloupecCH</vt:lpstr>
      <vt:lpstr>'A03 3.4c '!SloupecCH</vt:lpstr>
      <vt:lpstr>'A03 3.5 '!SloupecCH</vt:lpstr>
      <vt:lpstr>SloupecCH</vt:lpstr>
      <vt:lpstr>'A03 3.4a '!SloupecJC</vt:lpstr>
      <vt:lpstr>'A03 3.4b '!SloupecJC</vt:lpstr>
      <vt:lpstr>'A03 3.4c '!SloupecJC</vt:lpstr>
      <vt:lpstr>'A03 3.5 '!SloupecJC</vt:lpstr>
      <vt:lpstr>SloupecJC</vt:lpstr>
      <vt:lpstr>'A03 3.4a '!SloupecJDH</vt:lpstr>
      <vt:lpstr>'A03 3.4b '!SloupecJDH</vt:lpstr>
      <vt:lpstr>'A03 3.4c '!SloupecJDH</vt:lpstr>
      <vt:lpstr>'A03 3.5 '!SloupecJDH</vt:lpstr>
      <vt:lpstr>SloupecJDH</vt:lpstr>
      <vt:lpstr>'A03 3.4a '!SloupecJDM</vt:lpstr>
      <vt:lpstr>'A03 3.4b '!SloupecJDM</vt:lpstr>
      <vt:lpstr>'A03 3.4c '!SloupecJDM</vt:lpstr>
      <vt:lpstr>'A03 3.5 '!SloupecJDM</vt:lpstr>
      <vt:lpstr>SloupecJDM</vt:lpstr>
      <vt:lpstr>'A03 3.4a '!SloupecJH</vt:lpstr>
      <vt:lpstr>'A03 3.4b '!SloupecJH</vt:lpstr>
      <vt:lpstr>'A03 3.4c '!SloupecJH</vt:lpstr>
      <vt:lpstr>'A03 3.5 '!SloupecJH</vt:lpstr>
      <vt:lpstr>SloupecJH</vt:lpstr>
      <vt:lpstr>'A03 3.4a '!SloupecMJ</vt:lpstr>
      <vt:lpstr>'A03 3.4b '!SloupecMJ</vt:lpstr>
      <vt:lpstr>'A03 3.4c '!SloupecMJ</vt:lpstr>
      <vt:lpstr>'A03 3.5 '!SloupecMJ</vt:lpstr>
      <vt:lpstr>SloupecMJ</vt:lpstr>
      <vt:lpstr>'A03 3.4a '!SloupecMnozstvi</vt:lpstr>
      <vt:lpstr>'A03 3.4b '!SloupecMnozstvi</vt:lpstr>
      <vt:lpstr>'A03 3.4c '!SloupecMnozstvi</vt:lpstr>
      <vt:lpstr>'A03 3.5 '!SloupecMnozstvi</vt:lpstr>
      <vt:lpstr>SloupecMnozstvi</vt:lpstr>
      <vt:lpstr>'A03 3.4a '!SloupecNazPol</vt:lpstr>
      <vt:lpstr>'A03 3.4b '!SloupecNazPol</vt:lpstr>
      <vt:lpstr>'A03 3.4c '!SloupecNazPol</vt:lpstr>
      <vt:lpstr>'A03 3.5 '!SloupecNazPol</vt:lpstr>
      <vt:lpstr>SloupecNazPol</vt:lpstr>
      <vt:lpstr>'A03 3.4a '!SloupecPC</vt:lpstr>
      <vt:lpstr>'A03 3.4b '!SloupecPC</vt:lpstr>
      <vt:lpstr>'A03 3.4c '!SloupecPC</vt:lpstr>
      <vt:lpstr>'A03 3.5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2022-08-12T08:45:55Z</dcterms:created>
  <dcterms:modified xsi:type="dcterms:W3CDTF">2023-04-04T12:44:56Z</dcterms:modified>
</cp:coreProperties>
</file>