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ilbox\_01_PROJEKTY_\22 027 Riegrovo nám 149_33 KM\03. PD FAKO\___SO04 - pro zadávací řízení\"/>
    </mc:Choice>
  </mc:AlternateContent>
  <xr:revisionPtr revIDLastSave="0" documentId="8_{64F20B7D-DE02-454A-962B-442484F0347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4 D.1.1.01 Pol" sheetId="12" r:id="rId4"/>
    <sheet name="SO04 D.1.1.02 Pol" sheetId="13" r:id="rId5"/>
    <sheet name="SO04 D.1.1.03 Pol" sheetId="14" r:id="rId6"/>
    <sheet name="SO04 D.1.4.1 ZTI Pol" sheetId="15" r:id="rId7"/>
    <sheet name="SO04 D.1.4.2 UT Pol" sheetId="16" r:id="rId8"/>
    <sheet name="SO04 D.1.4.3 SIL Pol" sheetId="17" r:id="rId9"/>
    <sheet name="SO04 D.1.4.4 VZT Pol" sheetId="18" r:id="rId10"/>
    <sheet name="VRN 01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'SO04 D.1.1.01 Pol'!$1:$7</definedName>
    <definedName name="_xlnm.Print_Titles" localSheetId="4">'SO04 D.1.1.02 Pol'!$1:$7</definedName>
    <definedName name="_xlnm.Print_Titles" localSheetId="5">'SO04 D.1.1.03 Pol'!$1:$7</definedName>
    <definedName name="_xlnm.Print_Titles" localSheetId="6">'SO04 D.1.4.1 ZTI Pol'!$1:$7</definedName>
    <definedName name="_xlnm.Print_Titles" localSheetId="7">'SO04 D.1.4.2 UT Pol'!$1:$7</definedName>
    <definedName name="_xlnm.Print_Titles" localSheetId="8">'SO04 D.1.4.3 SIL Pol'!$1:$7</definedName>
    <definedName name="_xlnm.Print_Titles" localSheetId="9">'SO04 D.1.4.4 VZT Pol'!$1:$7</definedName>
    <definedName name="_xlnm.Print_Titles" localSheetId="10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'SO04 D.1.1.01 Pol'!$A$1:$X$604</definedName>
    <definedName name="_xlnm.Print_Area" localSheetId="4">'SO04 D.1.1.02 Pol'!$A$1:$X$205</definedName>
    <definedName name="_xlnm.Print_Area" localSheetId="5">'SO04 D.1.1.03 Pol'!$A$1:$X$95</definedName>
    <definedName name="_xlnm.Print_Area" localSheetId="6">'SO04 D.1.4.1 ZTI Pol'!$A$1:$X$78</definedName>
    <definedName name="_xlnm.Print_Area" localSheetId="7">'SO04 D.1.4.2 UT Pol'!$A$1:$X$38</definedName>
    <definedName name="_xlnm.Print_Area" localSheetId="8">'SO04 D.1.4.3 SIL Pol'!$A$1:$X$55</definedName>
    <definedName name="_xlnm.Print_Area" localSheetId="9">'SO04 D.1.4.4 VZT Pol'!$A$1:$X$33</definedName>
    <definedName name="_xlnm.Print_Area" localSheetId="1">Stavba!$A$1:$J$114</definedName>
    <definedName name="_xlnm.Print_Area" localSheetId="10">'VRN 01 Pol'!$A$1:$X$26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5" i="19"/>
  <c r="BA16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O8" i="19" s="1"/>
  <c r="Q12" i="19"/>
  <c r="V12" i="19"/>
  <c r="G13" i="19"/>
  <c r="I13" i="19"/>
  <c r="K13" i="19"/>
  <c r="M13" i="19"/>
  <c r="O13" i="19"/>
  <c r="Q13" i="19"/>
  <c r="V13" i="19"/>
  <c r="G15" i="19"/>
  <c r="I15" i="19"/>
  <c r="I14" i="19" s="1"/>
  <c r="K15" i="19"/>
  <c r="M15" i="19"/>
  <c r="O15" i="19"/>
  <c r="Q15" i="19"/>
  <c r="Q14" i="19" s="1"/>
  <c r="V15" i="19"/>
  <c r="G17" i="19"/>
  <c r="M17" i="19" s="1"/>
  <c r="I17" i="19"/>
  <c r="K17" i="19"/>
  <c r="O17" i="19"/>
  <c r="O14" i="19" s="1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K14" i="19" s="1"/>
  <c r="O19" i="19"/>
  <c r="Q19" i="19"/>
  <c r="V19" i="19"/>
  <c r="V14" i="19" s="1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AE25" i="19"/>
  <c r="G32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8" i="18"/>
  <c r="M18" i="18" s="1"/>
  <c r="I18" i="18"/>
  <c r="I17" i="18" s="1"/>
  <c r="K18" i="18"/>
  <c r="K17" i="18" s="1"/>
  <c r="O18" i="18"/>
  <c r="Q18" i="18"/>
  <c r="Q17" i="18" s="1"/>
  <c r="V18" i="18"/>
  <c r="V17" i="18" s="1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G17" i="18" s="1"/>
  <c r="I21" i="18"/>
  <c r="K21" i="18"/>
  <c r="O21" i="18"/>
  <c r="O17" i="18" s="1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7" i="18"/>
  <c r="M27" i="18" s="1"/>
  <c r="I27" i="18"/>
  <c r="I26" i="18" s="1"/>
  <c r="K27" i="18"/>
  <c r="K26" i="18" s="1"/>
  <c r="O27" i="18"/>
  <c r="Q27" i="18"/>
  <c r="Q26" i="18" s="1"/>
  <c r="V27" i="18"/>
  <c r="V26" i="18" s="1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G26" i="18" s="1"/>
  <c r="I30" i="18"/>
  <c r="K30" i="18"/>
  <c r="O30" i="18"/>
  <c r="O26" i="18" s="1"/>
  <c r="Q30" i="18"/>
  <c r="V30" i="18"/>
  <c r="AE32" i="18"/>
  <c r="AF32" i="18"/>
  <c r="G54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5" i="17"/>
  <c r="I35" i="17"/>
  <c r="I34" i="17" s="1"/>
  <c r="K35" i="17"/>
  <c r="M35" i="17"/>
  <c r="O35" i="17"/>
  <c r="Q35" i="17"/>
  <c r="Q34" i="17" s="1"/>
  <c r="V35" i="17"/>
  <c r="G36" i="17"/>
  <c r="G34" i="17" s="1"/>
  <c r="I36" i="17"/>
  <c r="K36" i="17"/>
  <c r="K34" i="17" s="1"/>
  <c r="O36" i="17"/>
  <c r="O34" i="17" s="1"/>
  <c r="Q36" i="17"/>
  <c r="V36" i="17"/>
  <c r="V34" i="17" s="1"/>
  <c r="G37" i="17"/>
  <c r="I37" i="17"/>
  <c r="K37" i="17"/>
  <c r="M37" i="17"/>
  <c r="O37" i="17"/>
  <c r="Q37" i="17"/>
  <c r="V37" i="17"/>
  <c r="G38" i="17"/>
  <c r="O38" i="17"/>
  <c r="G39" i="17"/>
  <c r="I39" i="17"/>
  <c r="I38" i="17" s="1"/>
  <c r="K39" i="17"/>
  <c r="M39" i="17"/>
  <c r="O39" i="17"/>
  <c r="Q39" i="17"/>
  <c r="Q38" i="17" s="1"/>
  <c r="V39" i="17"/>
  <c r="G40" i="17"/>
  <c r="M40" i="17" s="1"/>
  <c r="I40" i="17"/>
  <c r="K40" i="17"/>
  <c r="K38" i="17" s="1"/>
  <c r="O40" i="17"/>
  <c r="Q40" i="17"/>
  <c r="V40" i="17"/>
  <c r="V38" i="17" s="1"/>
  <c r="G41" i="17"/>
  <c r="I41" i="17"/>
  <c r="K41" i="17"/>
  <c r="M41" i="17"/>
  <c r="O41" i="17"/>
  <c r="Q41" i="17"/>
  <c r="V41" i="17"/>
  <c r="G42" i="17"/>
  <c r="O42" i="17"/>
  <c r="G43" i="17"/>
  <c r="I43" i="17"/>
  <c r="I42" i="17" s="1"/>
  <c r="K43" i="17"/>
  <c r="M43" i="17"/>
  <c r="O43" i="17"/>
  <c r="Q43" i="17"/>
  <c r="Q42" i="17" s="1"/>
  <c r="V43" i="17"/>
  <c r="G44" i="17"/>
  <c r="M44" i="17" s="1"/>
  <c r="I44" i="17"/>
  <c r="K44" i="17"/>
  <c r="K42" i="17" s="1"/>
  <c r="O44" i="17"/>
  <c r="Q44" i="17"/>
  <c r="V44" i="17"/>
  <c r="V42" i="17" s="1"/>
  <c r="G45" i="17"/>
  <c r="I45" i="17"/>
  <c r="K45" i="17"/>
  <c r="M45" i="17"/>
  <c r="O45" i="17"/>
  <c r="Q45" i="17"/>
  <c r="V45" i="17"/>
  <c r="G47" i="17"/>
  <c r="I47" i="17"/>
  <c r="I46" i="17" s="1"/>
  <c r="K47" i="17"/>
  <c r="M47" i="17"/>
  <c r="O47" i="17"/>
  <c r="Q47" i="17"/>
  <c r="Q46" i="17" s="1"/>
  <c r="V47" i="17"/>
  <c r="G48" i="17"/>
  <c r="M48" i="17" s="1"/>
  <c r="I48" i="17"/>
  <c r="K48" i="17"/>
  <c r="K46" i="17" s="1"/>
  <c r="O48" i="17"/>
  <c r="Q48" i="17"/>
  <c r="V48" i="17"/>
  <c r="V46" i="17" s="1"/>
  <c r="G49" i="17"/>
  <c r="I49" i="17"/>
  <c r="K49" i="17"/>
  <c r="M49" i="17"/>
  <c r="O49" i="17"/>
  <c r="Q49" i="17"/>
  <c r="V49" i="17"/>
  <c r="G50" i="17"/>
  <c r="AF54" i="17" s="1"/>
  <c r="I50" i="17"/>
  <c r="K50" i="17"/>
  <c r="O50" i="17"/>
  <c r="O46" i="17" s="1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AE54" i="17"/>
  <c r="G37" i="16"/>
  <c r="BA3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O12" i="16"/>
  <c r="G13" i="16"/>
  <c r="M13" i="16" s="1"/>
  <c r="M12" i="16" s="1"/>
  <c r="I13" i="16"/>
  <c r="I12" i="16" s="1"/>
  <c r="K13" i="16"/>
  <c r="K12" i="16" s="1"/>
  <c r="O13" i="16"/>
  <c r="Q13" i="16"/>
  <c r="Q12" i="16" s="1"/>
  <c r="V13" i="16"/>
  <c r="V12" i="16" s="1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7" i="16"/>
  <c r="M17" i="16" s="1"/>
  <c r="I17" i="16"/>
  <c r="I16" i="16" s="1"/>
  <c r="K17" i="16"/>
  <c r="K16" i="16" s="1"/>
  <c r="O17" i="16"/>
  <c r="Q17" i="16"/>
  <c r="Q16" i="16" s="1"/>
  <c r="V17" i="16"/>
  <c r="V16" i="16" s="1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O16" i="16" s="1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5" i="16"/>
  <c r="I25" i="16"/>
  <c r="I24" i="16" s="1"/>
  <c r="K25" i="16"/>
  <c r="K24" i="16" s="1"/>
  <c r="M25" i="16"/>
  <c r="M24" i="16" s="1"/>
  <c r="O25" i="16"/>
  <c r="Q25" i="16"/>
  <c r="Q24" i="16" s="1"/>
  <c r="V25" i="16"/>
  <c r="V24" i="16" s="1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O24" i="16" s="1"/>
  <c r="Q28" i="16"/>
  <c r="V28" i="16"/>
  <c r="G29" i="16"/>
  <c r="I29" i="16"/>
  <c r="O29" i="16"/>
  <c r="Q29" i="16"/>
  <c r="G30" i="16"/>
  <c r="I30" i="16"/>
  <c r="K30" i="16"/>
  <c r="K29" i="16" s="1"/>
  <c r="M30" i="16"/>
  <c r="M29" i="16" s="1"/>
  <c r="O30" i="16"/>
  <c r="Q30" i="16"/>
  <c r="V30" i="16"/>
  <c r="V29" i="16" s="1"/>
  <c r="G33" i="16"/>
  <c r="M33" i="16" s="1"/>
  <c r="M32" i="16" s="1"/>
  <c r="I33" i="16"/>
  <c r="I32" i="16" s="1"/>
  <c r="K33" i="16"/>
  <c r="O33" i="16"/>
  <c r="O32" i="16" s="1"/>
  <c r="Q33" i="16"/>
  <c r="Q32" i="16" s="1"/>
  <c r="V33" i="16"/>
  <c r="G34" i="16"/>
  <c r="M34" i="16" s="1"/>
  <c r="I34" i="16"/>
  <c r="K34" i="16"/>
  <c r="O34" i="16"/>
  <c r="Q34" i="16"/>
  <c r="V34" i="16"/>
  <c r="G35" i="16"/>
  <c r="I35" i="16"/>
  <c r="K35" i="16"/>
  <c r="K32" i="16" s="1"/>
  <c r="M35" i="16"/>
  <c r="O35" i="16"/>
  <c r="Q35" i="16"/>
  <c r="V35" i="16"/>
  <c r="V32" i="16" s="1"/>
  <c r="AE37" i="16"/>
  <c r="G77" i="15"/>
  <c r="BA7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2" i="15"/>
  <c r="M32" i="15" s="1"/>
  <c r="I32" i="15"/>
  <c r="I31" i="15" s="1"/>
  <c r="K32" i="15"/>
  <c r="O32" i="15"/>
  <c r="O31" i="15" s="1"/>
  <c r="Q32" i="15"/>
  <c r="Q31" i="15" s="1"/>
  <c r="V32" i="15"/>
  <c r="G33" i="15"/>
  <c r="M33" i="15" s="1"/>
  <c r="I33" i="15"/>
  <c r="K33" i="15"/>
  <c r="K31" i="15" s="1"/>
  <c r="O33" i="15"/>
  <c r="Q33" i="15"/>
  <c r="V33" i="15"/>
  <c r="V31" i="15" s="1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4" i="15"/>
  <c r="I54" i="15"/>
  <c r="K54" i="15"/>
  <c r="K53" i="15" s="1"/>
  <c r="M54" i="15"/>
  <c r="O54" i="15"/>
  <c r="Q54" i="15"/>
  <c r="V54" i="15"/>
  <c r="V53" i="15" s="1"/>
  <c r="G55" i="15"/>
  <c r="I55" i="15"/>
  <c r="K55" i="15"/>
  <c r="M55" i="15"/>
  <c r="O55" i="15"/>
  <c r="Q55" i="15"/>
  <c r="V55" i="15"/>
  <c r="G56" i="15"/>
  <c r="G53" i="15" s="1"/>
  <c r="I56" i="15"/>
  <c r="K56" i="15"/>
  <c r="O56" i="15"/>
  <c r="O53" i="15" s="1"/>
  <c r="Q56" i="15"/>
  <c r="V56" i="15"/>
  <c r="G57" i="15"/>
  <c r="M57" i="15" s="1"/>
  <c r="I57" i="15"/>
  <c r="I53" i="15" s="1"/>
  <c r="K57" i="15"/>
  <c r="O57" i="15"/>
  <c r="Q57" i="15"/>
  <c r="Q53" i="15" s="1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O68" i="15"/>
  <c r="G69" i="15"/>
  <c r="M69" i="15" s="1"/>
  <c r="M68" i="15" s="1"/>
  <c r="I69" i="15"/>
  <c r="I68" i="15" s="1"/>
  <c r="K69" i="15"/>
  <c r="K68" i="15" s="1"/>
  <c r="O69" i="15"/>
  <c r="Q69" i="15"/>
  <c r="Q68" i="15" s="1"/>
  <c r="V69" i="15"/>
  <c r="V68" i="15" s="1"/>
  <c r="G72" i="15"/>
  <c r="G71" i="15" s="1"/>
  <c r="I72" i="15"/>
  <c r="K72" i="15"/>
  <c r="M72" i="15"/>
  <c r="O72" i="15"/>
  <c r="O71" i="15" s="1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I71" i="15" s="1"/>
  <c r="K74" i="15"/>
  <c r="O74" i="15"/>
  <c r="Q74" i="15"/>
  <c r="Q71" i="15" s="1"/>
  <c r="V74" i="15"/>
  <c r="G75" i="15"/>
  <c r="M75" i="15" s="1"/>
  <c r="I75" i="15"/>
  <c r="K75" i="15"/>
  <c r="K71" i="15" s="1"/>
  <c r="O75" i="15"/>
  <c r="Q75" i="15"/>
  <c r="V75" i="15"/>
  <c r="V71" i="15" s="1"/>
  <c r="AE77" i="15"/>
  <c r="G94" i="14"/>
  <c r="BA62" i="14"/>
  <c r="BA46" i="14"/>
  <c r="BA25" i="14"/>
  <c r="BA16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8" i="14"/>
  <c r="G8" i="14" s="1"/>
  <c r="I18" i="14"/>
  <c r="K18" i="14"/>
  <c r="O18" i="14"/>
  <c r="O8" i="14" s="1"/>
  <c r="Q18" i="14"/>
  <c r="V18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8" i="14"/>
  <c r="I28" i="14"/>
  <c r="K28" i="14"/>
  <c r="M28" i="14"/>
  <c r="O28" i="14"/>
  <c r="Q28" i="14"/>
  <c r="V28" i="14"/>
  <c r="G34" i="14"/>
  <c r="M34" i="14" s="1"/>
  <c r="I34" i="14"/>
  <c r="K34" i="14"/>
  <c r="O34" i="14"/>
  <c r="Q34" i="14"/>
  <c r="V34" i="14"/>
  <c r="G37" i="14"/>
  <c r="I37" i="14"/>
  <c r="K37" i="14"/>
  <c r="M37" i="14"/>
  <c r="O37" i="14"/>
  <c r="Q37" i="14"/>
  <c r="V37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1" i="14"/>
  <c r="M51" i="14" s="1"/>
  <c r="I51" i="14"/>
  <c r="K51" i="14"/>
  <c r="O51" i="14"/>
  <c r="Q51" i="14"/>
  <c r="V51" i="14"/>
  <c r="G55" i="14"/>
  <c r="G54" i="14" s="1"/>
  <c r="I55" i="14"/>
  <c r="I54" i="14" s="1"/>
  <c r="K55" i="14"/>
  <c r="K54" i="14" s="1"/>
  <c r="O55" i="14"/>
  <c r="O54" i="14" s="1"/>
  <c r="Q55" i="14"/>
  <c r="Q54" i="14" s="1"/>
  <c r="V55" i="14"/>
  <c r="V54" i="14" s="1"/>
  <c r="I58" i="14"/>
  <c r="Q58" i="14"/>
  <c r="G59" i="14"/>
  <c r="I59" i="14"/>
  <c r="K59" i="14"/>
  <c r="K58" i="14" s="1"/>
  <c r="M59" i="14"/>
  <c r="O59" i="14"/>
  <c r="Q59" i="14"/>
  <c r="V59" i="14"/>
  <c r="V58" i="14" s="1"/>
  <c r="G61" i="14"/>
  <c r="G58" i="14" s="1"/>
  <c r="I61" i="14"/>
  <c r="K61" i="14"/>
  <c r="M61" i="14"/>
  <c r="O61" i="14"/>
  <c r="O58" i="14" s="1"/>
  <c r="Q61" i="14"/>
  <c r="V61" i="14"/>
  <c r="G65" i="14"/>
  <c r="M65" i="14" s="1"/>
  <c r="I65" i="14"/>
  <c r="K65" i="14"/>
  <c r="O65" i="14"/>
  <c r="Q65" i="14"/>
  <c r="V65" i="14"/>
  <c r="I68" i="14"/>
  <c r="Q68" i="14"/>
  <c r="G69" i="14"/>
  <c r="I69" i="14"/>
  <c r="K69" i="14"/>
  <c r="K68" i="14" s="1"/>
  <c r="M69" i="14"/>
  <c r="M68" i="14" s="1"/>
  <c r="O69" i="14"/>
  <c r="Q69" i="14"/>
  <c r="V69" i="14"/>
  <c r="V68" i="14" s="1"/>
  <c r="G72" i="14"/>
  <c r="G68" i="14" s="1"/>
  <c r="I72" i="14"/>
  <c r="K72" i="14"/>
  <c r="M72" i="14"/>
  <c r="O72" i="14"/>
  <c r="O68" i="14" s="1"/>
  <c r="Q72" i="14"/>
  <c r="V72" i="14"/>
  <c r="G74" i="14"/>
  <c r="O74" i="14"/>
  <c r="G75" i="14"/>
  <c r="M75" i="14" s="1"/>
  <c r="M74" i="14" s="1"/>
  <c r="I75" i="14"/>
  <c r="I74" i="14" s="1"/>
  <c r="K75" i="14"/>
  <c r="K74" i="14" s="1"/>
  <c r="O75" i="14"/>
  <c r="Q75" i="14"/>
  <c r="Q74" i="14" s="1"/>
  <c r="V75" i="14"/>
  <c r="V74" i="14" s="1"/>
  <c r="G78" i="14"/>
  <c r="G77" i="14" s="1"/>
  <c r="I78" i="14"/>
  <c r="K78" i="14"/>
  <c r="M78" i="14"/>
  <c r="O78" i="14"/>
  <c r="O77" i="14" s="1"/>
  <c r="Q78" i="14"/>
  <c r="V78" i="14"/>
  <c r="G81" i="14"/>
  <c r="M81" i="14" s="1"/>
  <c r="I81" i="14"/>
  <c r="I77" i="14" s="1"/>
  <c r="K81" i="14"/>
  <c r="O81" i="14"/>
  <c r="Q81" i="14"/>
  <c r="Q77" i="14" s="1"/>
  <c r="V81" i="14"/>
  <c r="G83" i="14"/>
  <c r="M83" i="14" s="1"/>
  <c r="I83" i="14"/>
  <c r="K83" i="14"/>
  <c r="O83" i="14"/>
  <c r="Q83" i="14"/>
  <c r="V83" i="14"/>
  <c r="G85" i="14"/>
  <c r="I85" i="14"/>
  <c r="K85" i="14"/>
  <c r="K77" i="14" s="1"/>
  <c r="M85" i="14"/>
  <c r="O85" i="14"/>
  <c r="Q85" i="14"/>
  <c r="V85" i="14"/>
  <c r="V77" i="14" s="1"/>
  <c r="G87" i="14"/>
  <c r="I87" i="14"/>
  <c r="K87" i="14"/>
  <c r="M87" i="14"/>
  <c r="O87" i="14"/>
  <c r="Q87" i="14"/>
  <c r="V87" i="14"/>
  <c r="G89" i="14"/>
  <c r="O89" i="14"/>
  <c r="G90" i="14"/>
  <c r="M90" i="14" s="1"/>
  <c r="M89" i="14" s="1"/>
  <c r="I90" i="14"/>
  <c r="I89" i="14" s="1"/>
  <c r="K90" i="14"/>
  <c r="K89" i="14" s="1"/>
  <c r="O90" i="14"/>
  <c r="Q90" i="14"/>
  <c r="Q89" i="14" s="1"/>
  <c r="V90" i="14"/>
  <c r="V89" i="14" s="1"/>
  <c r="AE94" i="14"/>
  <c r="G204" i="13"/>
  <c r="BA172" i="13"/>
  <c r="BA100" i="13"/>
  <c r="BA66" i="13"/>
  <c r="BA62" i="13"/>
  <c r="BA39" i="13"/>
  <c r="BA23" i="13"/>
  <c r="BA2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19" i="13"/>
  <c r="I19" i="13"/>
  <c r="K19" i="13"/>
  <c r="M19" i="13"/>
  <c r="O19" i="13"/>
  <c r="Q19" i="13"/>
  <c r="V19" i="13"/>
  <c r="G22" i="13"/>
  <c r="M22" i="13" s="1"/>
  <c r="I22" i="13"/>
  <c r="K22" i="13"/>
  <c r="O22" i="13"/>
  <c r="O8" i="13" s="1"/>
  <c r="Q22" i="13"/>
  <c r="V22" i="13"/>
  <c r="G26" i="13"/>
  <c r="M26" i="13" s="1"/>
  <c r="I26" i="13"/>
  <c r="K26" i="13"/>
  <c r="O26" i="13"/>
  <c r="Q26" i="13"/>
  <c r="V26" i="13"/>
  <c r="G32" i="13"/>
  <c r="I32" i="13"/>
  <c r="K32" i="13"/>
  <c r="M32" i="13"/>
  <c r="O32" i="13"/>
  <c r="Q32" i="13"/>
  <c r="V32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8" i="13"/>
  <c r="I48" i="13"/>
  <c r="K48" i="13"/>
  <c r="M48" i="13"/>
  <c r="O48" i="13"/>
  <c r="Q48" i="13"/>
  <c r="V48" i="13"/>
  <c r="G51" i="13"/>
  <c r="I51" i="13"/>
  <c r="K51" i="13"/>
  <c r="M51" i="13"/>
  <c r="O51" i="13"/>
  <c r="Q51" i="13"/>
  <c r="V51" i="13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G61" i="13"/>
  <c r="I61" i="13"/>
  <c r="K61" i="13"/>
  <c r="M61" i="13"/>
  <c r="O61" i="13"/>
  <c r="Q61" i="13"/>
  <c r="V61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1" i="13"/>
  <c r="M71" i="13" s="1"/>
  <c r="I71" i="13"/>
  <c r="K71" i="13"/>
  <c r="O71" i="13"/>
  <c r="Q71" i="13"/>
  <c r="V71" i="13"/>
  <c r="G74" i="13"/>
  <c r="I74" i="13"/>
  <c r="K74" i="13"/>
  <c r="M74" i="13"/>
  <c r="O74" i="13"/>
  <c r="Q74" i="13"/>
  <c r="V74" i="13"/>
  <c r="G77" i="13"/>
  <c r="K77" i="13"/>
  <c r="O77" i="13"/>
  <c r="V77" i="13"/>
  <c r="G78" i="13"/>
  <c r="I78" i="13"/>
  <c r="I77" i="13" s="1"/>
  <c r="K78" i="13"/>
  <c r="M78" i="13"/>
  <c r="M77" i="13" s="1"/>
  <c r="O78" i="13"/>
  <c r="Q78" i="13"/>
  <c r="Q77" i="13" s="1"/>
  <c r="V78" i="13"/>
  <c r="G81" i="13"/>
  <c r="O81" i="13"/>
  <c r="G82" i="13"/>
  <c r="I82" i="13"/>
  <c r="I81" i="13" s="1"/>
  <c r="K82" i="13"/>
  <c r="M82" i="13"/>
  <c r="O82" i="13"/>
  <c r="Q82" i="13"/>
  <c r="Q81" i="13" s="1"/>
  <c r="V82" i="13"/>
  <c r="G86" i="13"/>
  <c r="M86" i="13" s="1"/>
  <c r="I86" i="13"/>
  <c r="K86" i="13"/>
  <c r="K81" i="13" s="1"/>
  <c r="O86" i="13"/>
  <c r="Q86" i="13"/>
  <c r="V86" i="13"/>
  <c r="V81" i="13" s="1"/>
  <c r="G91" i="13"/>
  <c r="G90" i="13" s="1"/>
  <c r="I91" i="13"/>
  <c r="K91" i="13"/>
  <c r="K90" i="13" s="1"/>
  <c r="O91" i="13"/>
  <c r="O90" i="13" s="1"/>
  <c r="Q91" i="13"/>
  <c r="V91" i="13"/>
  <c r="V90" i="13" s="1"/>
  <c r="G93" i="13"/>
  <c r="I93" i="13"/>
  <c r="I90" i="13" s="1"/>
  <c r="K93" i="13"/>
  <c r="M93" i="13"/>
  <c r="O93" i="13"/>
  <c r="Q93" i="13"/>
  <c r="Q90" i="13" s="1"/>
  <c r="V93" i="13"/>
  <c r="G99" i="13"/>
  <c r="M99" i="13" s="1"/>
  <c r="I99" i="13"/>
  <c r="K99" i="13"/>
  <c r="O99" i="13"/>
  <c r="Q99" i="13"/>
  <c r="V99" i="13"/>
  <c r="G104" i="13"/>
  <c r="I104" i="13"/>
  <c r="K104" i="13"/>
  <c r="M104" i="13"/>
  <c r="O104" i="13"/>
  <c r="Q104" i="13"/>
  <c r="V104" i="13"/>
  <c r="G109" i="13"/>
  <c r="K109" i="13"/>
  <c r="O109" i="13"/>
  <c r="V109" i="13"/>
  <c r="G110" i="13"/>
  <c r="I110" i="13"/>
  <c r="I109" i="13" s="1"/>
  <c r="K110" i="13"/>
  <c r="M110" i="13"/>
  <c r="M109" i="13" s="1"/>
  <c r="O110" i="13"/>
  <c r="Q110" i="13"/>
  <c r="Q109" i="13" s="1"/>
  <c r="V110" i="13"/>
  <c r="K112" i="13"/>
  <c r="V112" i="13"/>
  <c r="G113" i="13"/>
  <c r="I113" i="13"/>
  <c r="I112" i="13" s="1"/>
  <c r="K113" i="13"/>
  <c r="M113" i="13"/>
  <c r="O113" i="13"/>
  <c r="Q113" i="13"/>
  <c r="Q112" i="13" s="1"/>
  <c r="V113" i="13"/>
  <c r="G117" i="13"/>
  <c r="G112" i="13" s="1"/>
  <c r="I117" i="13"/>
  <c r="K117" i="13"/>
  <c r="O117" i="13"/>
  <c r="O112" i="13" s="1"/>
  <c r="Q117" i="13"/>
  <c r="V117" i="13"/>
  <c r="G119" i="13"/>
  <c r="I119" i="13"/>
  <c r="K119" i="13"/>
  <c r="M119" i="13"/>
  <c r="O119" i="13"/>
  <c r="Q119" i="13"/>
  <c r="V119" i="13"/>
  <c r="G122" i="13"/>
  <c r="I122" i="13"/>
  <c r="I121" i="13" s="1"/>
  <c r="K122" i="13"/>
  <c r="M122" i="13"/>
  <c r="O122" i="13"/>
  <c r="Q122" i="13"/>
  <c r="Q121" i="13" s="1"/>
  <c r="V122" i="13"/>
  <c r="G125" i="13"/>
  <c r="G121" i="13" s="1"/>
  <c r="I125" i="13"/>
  <c r="K125" i="13"/>
  <c r="O125" i="13"/>
  <c r="O121" i="13" s="1"/>
  <c r="Q125" i="13"/>
  <c r="V125" i="13"/>
  <c r="G127" i="13"/>
  <c r="I127" i="13"/>
  <c r="K127" i="13"/>
  <c r="M127" i="13"/>
  <c r="O127" i="13"/>
  <c r="Q127" i="13"/>
  <c r="V127" i="13"/>
  <c r="G132" i="13"/>
  <c r="M132" i="13" s="1"/>
  <c r="I132" i="13"/>
  <c r="K132" i="13"/>
  <c r="K121" i="13" s="1"/>
  <c r="O132" i="13"/>
  <c r="Q132" i="13"/>
  <c r="V132" i="13"/>
  <c r="V121" i="13" s="1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Q149" i="13"/>
  <c r="V149" i="13"/>
  <c r="G151" i="13"/>
  <c r="I151" i="13"/>
  <c r="K151" i="13"/>
  <c r="M151" i="13"/>
  <c r="O151" i="13"/>
  <c r="Q151" i="13"/>
  <c r="V151" i="13"/>
  <c r="G153" i="13"/>
  <c r="M153" i="13" s="1"/>
  <c r="I153" i="13"/>
  <c r="K153" i="13"/>
  <c r="O153" i="13"/>
  <c r="Q153" i="13"/>
  <c r="V153" i="13"/>
  <c r="I156" i="13"/>
  <c r="Q156" i="13"/>
  <c r="G157" i="13"/>
  <c r="M157" i="13" s="1"/>
  <c r="M156" i="13" s="1"/>
  <c r="I157" i="13"/>
  <c r="K157" i="13"/>
  <c r="K156" i="13" s="1"/>
  <c r="O157" i="13"/>
  <c r="O156" i="13" s="1"/>
  <c r="Q157" i="13"/>
  <c r="V157" i="13"/>
  <c r="V156" i="13" s="1"/>
  <c r="G160" i="13"/>
  <c r="I160" i="13"/>
  <c r="K160" i="13"/>
  <c r="M160" i="13"/>
  <c r="O160" i="13"/>
  <c r="Q160" i="13"/>
  <c r="V160" i="13"/>
  <c r="G162" i="13"/>
  <c r="K162" i="13"/>
  <c r="O162" i="13"/>
  <c r="V162" i="13"/>
  <c r="G163" i="13"/>
  <c r="I163" i="13"/>
  <c r="I162" i="13" s="1"/>
  <c r="K163" i="13"/>
  <c r="M163" i="13"/>
  <c r="M162" i="13" s="1"/>
  <c r="O163" i="13"/>
  <c r="Q163" i="13"/>
  <c r="Q162" i="13" s="1"/>
  <c r="V163" i="13"/>
  <c r="G166" i="13"/>
  <c r="I166" i="13"/>
  <c r="I165" i="13" s="1"/>
  <c r="K166" i="13"/>
  <c r="M166" i="13"/>
  <c r="O166" i="13"/>
  <c r="Q166" i="13"/>
  <c r="Q165" i="13" s="1"/>
  <c r="V166" i="13"/>
  <c r="G168" i="13"/>
  <c r="G165" i="13" s="1"/>
  <c r="I168" i="13"/>
  <c r="K168" i="13"/>
  <c r="O168" i="13"/>
  <c r="O165" i="13" s="1"/>
  <c r="Q168" i="13"/>
  <c r="V168" i="13"/>
  <c r="G171" i="13"/>
  <c r="I171" i="13"/>
  <c r="K171" i="13"/>
  <c r="M171" i="13"/>
  <c r="O171" i="13"/>
  <c r="Q171" i="13"/>
  <c r="V171" i="13"/>
  <c r="G174" i="13"/>
  <c r="M174" i="13" s="1"/>
  <c r="I174" i="13"/>
  <c r="K174" i="13"/>
  <c r="K165" i="13" s="1"/>
  <c r="O174" i="13"/>
  <c r="Q174" i="13"/>
  <c r="V174" i="13"/>
  <c r="V165" i="13" s="1"/>
  <c r="I175" i="13"/>
  <c r="Q175" i="13"/>
  <c r="G176" i="13"/>
  <c r="G175" i="13" s="1"/>
  <c r="I176" i="13"/>
  <c r="K176" i="13"/>
  <c r="K175" i="13" s="1"/>
  <c r="O176" i="13"/>
  <c r="O175" i="13" s="1"/>
  <c r="Q176" i="13"/>
  <c r="V176" i="13"/>
  <c r="V175" i="13" s="1"/>
  <c r="I178" i="13"/>
  <c r="Q178" i="13"/>
  <c r="G179" i="13"/>
  <c r="M179" i="13" s="1"/>
  <c r="M178" i="13" s="1"/>
  <c r="I179" i="13"/>
  <c r="K179" i="13"/>
  <c r="K178" i="13" s="1"/>
  <c r="O179" i="13"/>
  <c r="O178" i="13" s="1"/>
  <c r="Q179" i="13"/>
  <c r="V179" i="13"/>
  <c r="V178" i="13" s="1"/>
  <c r="G181" i="13"/>
  <c r="I181" i="13"/>
  <c r="K181" i="13"/>
  <c r="M181" i="13"/>
  <c r="O181" i="13"/>
  <c r="Q181" i="13"/>
  <c r="V181" i="13"/>
  <c r="G183" i="13"/>
  <c r="M183" i="13" s="1"/>
  <c r="I183" i="13"/>
  <c r="K183" i="13"/>
  <c r="O183" i="13"/>
  <c r="Q183" i="13"/>
  <c r="V183" i="13"/>
  <c r="G186" i="13"/>
  <c r="M186" i="13" s="1"/>
  <c r="I186" i="13"/>
  <c r="K186" i="13"/>
  <c r="K185" i="13" s="1"/>
  <c r="O186" i="13"/>
  <c r="O185" i="13" s="1"/>
  <c r="Q186" i="13"/>
  <c r="V186" i="13"/>
  <c r="V185" i="13" s="1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Q191" i="13"/>
  <c r="V191" i="13"/>
  <c r="G193" i="13"/>
  <c r="I193" i="13"/>
  <c r="I185" i="13" s="1"/>
  <c r="K193" i="13"/>
  <c r="M193" i="13"/>
  <c r="O193" i="13"/>
  <c r="Q193" i="13"/>
  <c r="Q185" i="13" s="1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7" i="13"/>
  <c r="K197" i="13"/>
  <c r="O197" i="13"/>
  <c r="V197" i="13"/>
  <c r="G198" i="13"/>
  <c r="I198" i="13"/>
  <c r="I197" i="13" s="1"/>
  <c r="K198" i="13"/>
  <c r="M198" i="13"/>
  <c r="M197" i="13" s="1"/>
  <c r="O198" i="13"/>
  <c r="Q198" i="13"/>
  <c r="Q197" i="13" s="1"/>
  <c r="V198" i="13"/>
  <c r="G199" i="13"/>
  <c r="K199" i="13"/>
  <c r="O199" i="13"/>
  <c r="V199" i="13"/>
  <c r="G200" i="13"/>
  <c r="I200" i="13"/>
  <c r="I199" i="13" s="1"/>
  <c r="K200" i="13"/>
  <c r="M200" i="13"/>
  <c r="M199" i="13" s="1"/>
  <c r="O200" i="13"/>
  <c r="Q200" i="13"/>
  <c r="Q199" i="13" s="1"/>
  <c r="V200" i="13"/>
  <c r="AE204" i="13"/>
  <c r="AF204" i="13"/>
  <c r="G603" i="12"/>
  <c r="BA296" i="12"/>
  <c r="BA257" i="12"/>
  <c r="BA247" i="12"/>
  <c r="BA234" i="12"/>
  <c r="BA201" i="12"/>
  <c r="BA186" i="12"/>
  <c r="BA154" i="12"/>
  <c r="BA151" i="12"/>
  <c r="BA131" i="12"/>
  <c r="BA90" i="12"/>
  <c r="BA2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7" i="12"/>
  <c r="I17" i="12"/>
  <c r="K17" i="12"/>
  <c r="M17" i="12"/>
  <c r="O17" i="12"/>
  <c r="Q17" i="12"/>
  <c r="V17" i="12"/>
  <c r="G24" i="12"/>
  <c r="G23" i="12" s="1"/>
  <c r="I24" i="12"/>
  <c r="I23" i="12" s="1"/>
  <c r="K24" i="12"/>
  <c r="K23" i="12" s="1"/>
  <c r="O24" i="12"/>
  <c r="O23" i="12" s="1"/>
  <c r="Q24" i="12"/>
  <c r="Q23" i="12" s="1"/>
  <c r="V24" i="12"/>
  <c r="V23" i="12" s="1"/>
  <c r="G29" i="12"/>
  <c r="I29" i="12"/>
  <c r="K29" i="12"/>
  <c r="M29" i="12"/>
  <c r="O29" i="12"/>
  <c r="Q29" i="12"/>
  <c r="V29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4" i="12"/>
  <c r="I54" i="12"/>
  <c r="K54" i="12"/>
  <c r="M54" i="12"/>
  <c r="O54" i="12"/>
  <c r="Q54" i="12"/>
  <c r="V54" i="12"/>
  <c r="G58" i="12"/>
  <c r="I58" i="12"/>
  <c r="K58" i="12"/>
  <c r="M58" i="12"/>
  <c r="O58" i="12"/>
  <c r="Q58" i="12"/>
  <c r="V58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6" i="12"/>
  <c r="I66" i="12"/>
  <c r="K66" i="12"/>
  <c r="M66" i="12"/>
  <c r="O66" i="12"/>
  <c r="Q66" i="12"/>
  <c r="V66" i="12"/>
  <c r="G74" i="12"/>
  <c r="I74" i="12"/>
  <c r="K74" i="12"/>
  <c r="M74" i="12"/>
  <c r="O74" i="12"/>
  <c r="Q74" i="12"/>
  <c r="V74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9" i="12"/>
  <c r="G88" i="12" s="1"/>
  <c r="I89" i="12"/>
  <c r="I88" i="12" s="1"/>
  <c r="K89" i="12"/>
  <c r="K88" i="12" s="1"/>
  <c r="O89" i="12"/>
  <c r="O88" i="12" s="1"/>
  <c r="Q89" i="12"/>
  <c r="Q88" i="12" s="1"/>
  <c r="V89" i="12"/>
  <c r="V88" i="12" s="1"/>
  <c r="G93" i="12"/>
  <c r="I93" i="12"/>
  <c r="K93" i="12"/>
  <c r="M93" i="12"/>
  <c r="O93" i="12"/>
  <c r="Q93" i="12"/>
  <c r="V93" i="12"/>
  <c r="K95" i="12"/>
  <c r="V95" i="12"/>
  <c r="G96" i="12"/>
  <c r="G95" i="12" s="1"/>
  <c r="I96" i="12"/>
  <c r="I95" i="12" s="1"/>
  <c r="K96" i="12"/>
  <c r="M96" i="12"/>
  <c r="O96" i="12"/>
  <c r="O95" i="12" s="1"/>
  <c r="Q96" i="12"/>
  <c r="Q95" i="12" s="1"/>
  <c r="V96" i="12"/>
  <c r="G99" i="12"/>
  <c r="M99" i="12" s="1"/>
  <c r="I99" i="12"/>
  <c r="K99" i="12"/>
  <c r="O99" i="12"/>
  <c r="Q99" i="12"/>
  <c r="V99" i="12"/>
  <c r="I104" i="12"/>
  <c r="Q104" i="12"/>
  <c r="G105" i="12"/>
  <c r="G104" i="12" s="1"/>
  <c r="I105" i="12"/>
  <c r="K105" i="12"/>
  <c r="K104" i="12" s="1"/>
  <c r="M105" i="12"/>
  <c r="M104" i="12" s="1"/>
  <c r="O105" i="12"/>
  <c r="O104" i="12" s="1"/>
  <c r="Q105" i="12"/>
  <c r="V105" i="12"/>
  <c r="V104" i="12" s="1"/>
  <c r="G109" i="12"/>
  <c r="I109" i="12"/>
  <c r="K109" i="12"/>
  <c r="M109" i="12"/>
  <c r="O109" i="12"/>
  <c r="Q109" i="12"/>
  <c r="V109" i="12"/>
  <c r="G113" i="12"/>
  <c r="M113" i="12" s="1"/>
  <c r="I113" i="12"/>
  <c r="K113" i="12"/>
  <c r="O113" i="12"/>
  <c r="Q113" i="12"/>
  <c r="V113" i="12"/>
  <c r="G123" i="12"/>
  <c r="G122" i="12" s="1"/>
  <c r="I123" i="12"/>
  <c r="K123" i="12"/>
  <c r="K122" i="12" s="1"/>
  <c r="M123" i="12"/>
  <c r="M122" i="12" s="1"/>
  <c r="O123" i="12"/>
  <c r="O122" i="12" s="1"/>
  <c r="Q123" i="12"/>
  <c r="V123" i="12"/>
  <c r="V122" i="12" s="1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4" i="12"/>
  <c r="I134" i="12"/>
  <c r="I122" i="12" s="1"/>
  <c r="K134" i="12"/>
  <c r="M134" i="12"/>
  <c r="O134" i="12"/>
  <c r="Q134" i="12"/>
  <c r="Q122" i="12" s="1"/>
  <c r="V134" i="12"/>
  <c r="G144" i="12"/>
  <c r="I144" i="12"/>
  <c r="K144" i="12"/>
  <c r="M144" i="12"/>
  <c r="O144" i="12"/>
  <c r="Q144" i="12"/>
  <c r="V144" i="12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6" i="12"/>
  <c r="G165" i="12" s="1"/>
  <c r="I166" i="12"/>
  <c r="I165" i="12" s="1"/>
  <c r="K166" i="12"/>
  <c r="K165" i="12" s="1"/>
  <c r="O166" i="12"/>
  <c r="O165" i="12" s="1"/>
  <c r="Q166" i="12"/>
  <c r="Q165" i="12" s="1"/>
  <c r="V166" i="12"/>
  <c r="V165" i="12" s="1"/>
  <c r="G172" i="12"/>
  <c r="I172" i="12"/>
  <c r="K172" i="12"/>
  <c r="M172" i="12"/>
  <c r="O172" i="12"/>
  <c r="Q172" i="12"/>
  <c r="V172" i="12"/>
  <c r="G175" i="12"/>
  <c r="I175" i="12"/>
  <c r="K175" i="12"/>
  <c r="M175" i="12"/>
  <c r="O175" i="12"/>
  <c r="Q175" i="12"/>
  <c r="V175" i="12"/>
  <c r="G178" i="12"/>
  <c r="I178" i="12"/>
  <c r="K178" i="12"/>
  <c r="M178" i="12"/>
  <c r="O178" i="12"/>
  <c r="Q178" i="12"/>
  <c r="V178" i="12"/>
  <c r="G185" i="12"/>
  <c r="M185" i="12" s="1"/>
  <c r="I185" i="12"/>
  <c r="K185" i="12"/>
  <c r="O185" i="12"/>
  <c r="Q185" i="12"/>
  <c r="V185" i="12"/>
  <c r="G191" i="12"/>
  <c r="I191" i="12"/>
  <c r="K191" i="12"/>
  <c r="M191" i="12"/>
  <c r="O191" i="12"/>
  <c r="Q191" i="12"/>
  <c r="V191" i="12"/>
  <c r="K199" i="12"/>
  <c r="V199" i="12"/>
  <c r="G200" i="12"/>
  <c r="G199" i="12" s="1"/>
  <c r="I200" i="12"/>
  <c r="I199" i="12" s="1"/>
  <c r="K200" i="12"/>
  <c r="M200" i="12"/>
  <c r="O200" i="12"/>
  <c r="O199" i="12" s="1"/>
  <c r="Q200" i="12"/>
  <c r="Q199" i="12" s="1"/>
  <c r="V200" i="12"/>
  <c r="G207" i="12"/>
  <c r="M207" i="12" s="1"/>
  <c r="I207" i="12"/>
  <c r="K207" i="12"/>
  <c r="O207" i="12"/>
  <c r="Q207" i="12"/>
  <c r="V207" i="12"/>
  <c r="I210" i="12"/>
  <c r="Q210" i="12"/>
  <c r="G211" i="12"/>
  <c r="G210" i="12" s="1"/>
  <c r="I211" i="12"/>
  <c r="K211" i="12"/>
  <c r="K210" i="12" s="1"/>
  <c r="M211" i="12"/>
  <c r="M210" i="12" s="1"/>
  <c r="O211" i="12"/>
  <c r="O210" i="12" s="1"/>
  <c r="Q211" i="12"/>
  <c r="V211" i="12"/>
  <c r="V210" i="12" s="1"/>
  <c r="G218" i="12"/>
  <c r="G217" i="12" s="1"/>
  <c r="I218" i="12"/>
  <c r="I217" i="12" s="1"/>
  <c r="K218" i="12"/>
  <c r="K217" i="12" s="1"/>
  <c r="O218" i="12"/>
  <c r="O217" i="12" s="1"/>
  <c r="Q218" i="12"/>
  <c r="Q217" i="12" s="1"/>
  <c r="V218" i="12"/>
  <c r="V217" i="12" s="1"/>
  <c r="G220" i="12"/>
  <c r="I220" i="12"/>
  <c r="K220" i="12"/>
  <c r="M220" i="12"/>
  <c r="O220" i="12"/>
  <c r="Q220" i="12"/>
  <c r="V220" i="12"/>
  <c r="G222" i="12"/>
  <c r="I222" i="12"/>
  <c r="K222" i="12"/>
  <c r="M222" i="12"/>
  <c r="O222" i="12"/>
  <c r="Q222" i="12"/>
  <c r="V222" i="12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30" i="12"/>
  <c r="I230" i="12"/>
  <c r="K230" i="12"/>
  <c r="K229" i="12" s="1"/>
  <c r="M230" i="12"/>
  <c r="O230" i="12"/>
  <c r="Q230" i="12"/>
  <c r="V230" i="12"/>
  <c r="V229" i="12" s="1"/>
  <c r="G233" i="12"/>
  <c r="G229" i="12" s="1"/>
  <c r="I233" i="12"/>
  <c r="K233" i="12"/>
  <c r="M233" i="12"/>
  <c r="O233" i="12"/>
  <c r="O229" i="12" s="1"/>
  <c r="Q233" i="12"/>
  <c r="V233" i="12"/>
  <c r="G246" i="12"/>
  <c r="M246" i="12" s="1"/>
  <c r="I246" i="12"/>
  <c r="I229" i="12" s="1"/>
  <c r="K246" i="12"/>
  <c r="O246" i="12"/>
  <c r="Q246" i="12"/>
  <c r="Q229" i="12" s="1"/>
  <c r="V246" i="12"/>
  <c r="G251" i="12"/>
  <c r="M251" i="12" s="1"/>
  <c r="I251" i="12"/>
  <c r="K251" i="12"/>
  <c r="O251" i="12"/>
  <c r="Q251" i="12"/>
  <c r="V251" i="12"/>
  <c r="G253" i="12"/>
  <c r="I253" i="12"/>
  <c r="K253" i="12"/>
  <c r="M253" i="12"/>
  <c r="O253" i="12"/>
  <c r="Q253" i="12"/>
  <c r="V253" i="12"/>
  <c r="G256" i="12"/>
  <c r="I256" i="12"/>
  <c r="K256" i="12"/>
  <c r="M256" i="12"/>
  <c r="O256" i="12"/>
  <c r="Q256" i="12"/>
  <c r="V256" i="12"/>
  <c r="G264" i="12"/>
  <c r="M264" i="12" s="1"/>
  <c r="I264" i="12"/>
  <c r="K264" i="12"/>
  <c r="O264" i="12"/>
  <c r="Q264" i="12"/>
  <c r="V264" i="12"/>
  <c r="G271" i="12"/>
  <c r="M271" i="12" s="1"/>
  <c r="I271" i="12"/>
  <c r="K271" i="12"/>
  <c r="O271" i="12"/>
  <c r="Q271" i="12"/>
  <c r="V271" i="12"/>
  <c r="G278" i="12"/>
  <c r="I278" i="12"/>
  <c r="K278" i="12"/>
  <c r="M278" i="12"/>
  <c r="O278" i="12"/>
  <c r="Q278" i="12"/>
  <c r="V278" i="12"/>
  <c r="G280" i="12"/>
  <c r="I280" i="12"/>
  <c r="K280" i="12"/>
  <c r="M280" i="12"/>
  <c r="O280" i="12"/>
  <c r="Q280" i="12"/>
  <c r="V280" i="12"/>
  <c r="G288" i="12"/>
  <c r="M288" i="12" s="1"/>
  <c r="I288" i="12"/>
  <c r="K288" i="12"/>
  <c r="O288" i="12"/>
  <c r="Q288" i="12"/>
  <c r="V288" i="12"/>
  <c r="G295" i="12"/>
  <c r="M295" i="12" s="1"/>
  <c r="I295" i="12"/>
  <c r="K295" i="12"/>
  <c r="O295" i="12"/>
  <c r="Q295" i="12"/>
  <c r="V295" i="12"/>
  <c r="G298" i="12"/>
  <c r="I298" i="12"/>
  <c r="K298" i="12"/>
  <c r="M298" i="12"/>
  <c r="O298" i="12"/>
  <c r="Q298" i="12"/>
  <c r="V298" i="12"/>
  <c r="G301" i="12"/>
  <c r="I301" i="12"/>
  <c r="K301" i="12"/>
  <c r="M301" i="12"/>
  <c r="O301" i="12"/>
  <c r="Q301" i="12"/>
  <c r="V301" i="12"/>
  <c r="G307" i="12"/>
  <c r="M307" i="12" s="1"/>
  <c r="I307" i="12"/>
  <c r="K307" i="12"/>
  <c r="O307" i="12"/>
  <c r="Q307" i="12"/>
  <c r="V307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6" i="12"/>
  <c r="I316" i="12"/>
  <c r="K316" i="12"/>
  <c r="M316" i="12"/>
  <c r="O316" i="12"/>
  <c r="Q316" i="12"/>
  <c r="V316" i="12"/>
  <c r="G318" i="12"/>
  <c r="M318" i="12" s="1"/>
  <c r="I318" i="12"/>
  <c r="K318" i="12"/>
  <c r="O318" i="12"/>
  <c r="Q318" i="12"/>
  <c r="V318" i="12"/>
  <c r="G321" i="12"/>
  <c r="M321" i="12" s="1"/>
  <c r="I321" i="12"/>
  <c r="K321" i="12"/>
  <c r="O321" i="12"/>
  <c r="Q321" i="12"/>
  <c r="V321" i="12"/>
  <c r="G330" i="12"/>
  <c r="I330" i="12"/>
  <c r="K330" i="12"/>
  <c r="M330" i="12"/>
  <c r="O330" i="12"/>
  <c r="Q330" i="12"/>
  <c r="V330" i="12"/>
  <c r="G334" i="12"/>
  <c r="I334" i="12"/>
  <c r="K334" i="12"/>
  <c r="M334" i="12"/>
  <c r="O334" i="12"/>
  <c r="Q334" i="12"/>
  <c r="V334" i="12"/>
  <c r="G337" i="12"/>
  <c r="O337" i="12"/>
  <c r="G338" i="12"/>
  <c r="I338" i="12"/>
  <c r="I337" i="12" s="1"/>
  <c r="K338" i="12"/>
  <c r="K337" i="12" s="1"/>
  <c r="M338" i="12"/>
  <c r="M337" i="12" s="1"/>
  <c r="O338" i="12"/>
  <c r="Q338" i="12"/>
  <c r="Q337" i="12" s="1"/>
  <c r="V338" i="12"/>
  <c r="V337" i="12" s="1"/>
  <c r="G341" i="12"/>
  <c r="G340" i="12" s="1"/>
  <c r="I341" i="12"/>
  <c r="I340" i="12" s="1"/>
  <c r="K341" i="12"/>
  <c r="M341" i="12"/>
  <c r="O341" i="12"/>
  <c r="O340" i="12" s="1"/>
  <c r="Q341" i="12"/>
  <c r="Q340" i="12" s="1"/>
  <c r="V341" i="12"/>
  <c r="G347" i="12"/>
  <c r="M347" i="12" s="1"/>
  <c r="I347" i="12"/>
  <c r="K347" i="12"/>
  <c r="O347" i="12"/>
  <c r="Q347" i="12"/>
  <c r="V347" i="12"/>
  <c r="G352" i="12"/>
  <c r="I352" i="12"/>
  <c r="K352" i="12"/>
  <c r="M352" i="12"/>
  <c r="O352" i="12"/>
  <c r="Q352" i="12"/>
  <c r="V352" i="12"/>
  <c r="G357" i="12"/>
  <c r="I357" i="12"/>
  <c r="K357" i="12"/>
  <c r="K340" i="12" s="1"/>
  <c r="M357" i="12"/>
  <c r="O357" i="12"/>
  <c r="Q357" i="12"/>
  <c r="V357" i="12"/>
  <c r="V340" i="12" s="1"/>
  <c r="G362" i="12"/>
  <c r="I362" i="12"/>
  <c r="K362" i="12"/>
  <c r="M362" i="12"/>
  <c r="O362" i="12"/>
  <c r="Q362" i="12"/>
  <c r="V362" i="12"/>
  <c r="G369" i="12"/>
  <c r="M369" i="12" s="1"/>
  <c r="I369" i="12"/>
  <c r="K369" i="12"/>
  <c r="O369" i="12"/>
  <c r="Q369" i="12"/>
  <c r="V369" i="12"/>
  <c r="G371" i="12"/>
  <c r="I371" i="12"/>
  <c r="K371" i="12"/>
  <c r="M371" i="12"/>
  <c r="O371" i="12"/>
  <c r="Q371" i="12"/>
  <c r="V371" i="12"/>
  <c r="G381" i="12"/>
  <c r="I381" i="12"/>
  <c r="K381" i="12"/>
  <c r="M381" i="12"/>
  <c r="O381" i="12"/>
  <c r="Q381" i="12"/>
  <c r="V381" i="12"/>
  <c r="G386" i="12"/>
  <c r="I386" i="12"/>
  <c r="K386" i="12"/>
  <c r="M386" i="12"/>
  <c r="O386" i="12"/>
  <c r="Q386" i="12"/>
  <c r="V386" i="12"/>
  <c r="G392" i="12"/>
  <c r="M392" i="12" s="1"/>
  <c r="I392" i="12"/>
  <c r="K392" i="12"/>
  <c r="O392" i="12"/>
  <c r="Q392" i="12"/>
  <c r="V392" i="12"/>
  <c r="G397" i="12"/>
  <c r="I397" i="12"/>
  <c r="K397" i="12"/>
  <c r="M397" i="12"/>
  <c r="O397" i="12"/>
  <c r="Q397" i="12"/>
  <c r="V397" i="12"/>
  <c r="G405" i="12"/>
  <c r="I405" i="12"/>
  <c r="K405" i="12"/>
  <c r="M405" i="12"/>
  <c r="O405" i="12"/>
  <c r="Q405" i="12"/>
  <c r="V405" i="12"/>
  <c r="G408" i="12"/>
  <c r="G407" i="12" s="1"/>
  <c r="I408" i="12"/>
  <c r="I407" i="12" s="1"/>
  <c r="K408" i="12"/>
  <c r="K407" i="12" s="1"/>
  <c r="O408" i="12"/>
  <c r="O407" i="12" s="1"/>
  <c r="Q408" i="12"/>
  <c r="Q407" i="12" s="1"/>
  <c r="V408" i="12"/>
  <c r="V407" i="12" s="1"/>
  <c r="G411" i="12"/>
  <c r="I411" i="12"/>
  <c r="K411" i="12"/>
  <c r="M411" i="12"/>
  <c r="O411" i="12"/>
  <c r="Q411" i="12"/>
  <c r="V411" i="12"/>
  <c r="G414" i="12"/>
  <c r="I414" i="12"/>
  <c r="K414" i="12"/>
  <c r="M414" i="12"/>
  <c r="O414" i="12"/>
  <c r="Q414" i="12"/>
  <c r="V414" i="12"/>
  <c r="G419" i="12"/>
  <c r="I419" i="12"/>
  <c r="K419" i="12"/>
  <c r="M419" i="12"/>
  <c r="O419" i="12"/>
  <c r="Q419" i="12"/>
  <c r="V419" i="12"/>
  <c r="G422" i="12"/>
  <c r="M422" i="12" s="1"/>
  <c r="I422" i="12"/>
  <c r="K422" i="12"/>
  <c r="O422" i="12"/>
  <c r="Q422" i="12"/>
  <c r="V422" i="12"/>
  <c r="G427" i="12"/>
  <c r="I427" i="12"/>
  <c r="K427" i="12"/>
  <c r="K426" i="12" s="1"/>
  <c r="M427" i="12"/>
  <c r="O427" i="12"/>
  <c r="Q427" i="12"/>
  <c r="V427" i="12"/>
  <c r="V426" i="12" s="1"/>
  <c r="G431" i="12"/>
  <c r="G426" i="12" s="1"/>
  <c r="I431" i="12"/>
  <c r="K431" i="12"/>
  <c r="M431" i="12"/>
  <c r="O431" i="12"/>
  <c r="O426" i="12" s="1"/>
  <c r="Q431" i="12"/>
  <c r="V431" i="12"/>
  <c r="G436" i="12"/>
  <c r="M436" i="12" s="1"/>
  <c r="I436" i="12"/>
  <c r="I426" i="12" s="1"/>
  <c r="K436" i="12"/>
  <c r="O436" i="12"/>
  <c r="Q436" i="12"/>
  <c r="Q426" i="12" s="1"/>
  <c r="V436" i="12"/>
  <c r="G439" i="12"/>
  <c r="M439" i="12" s="1"/>
  <c r="I439" i="12"/>
  <c r="K439" i="12"/>
  <c r="O439" i="12"/>
  <c r="Q439" i="12"/>
  <c r="V439" i="12"/>
  <c r="G444" i="12"/>
  <c r="I444" i="12"/>
  <c r="K444" i="12"/>
  <c r="M444" i="12"/>
  <c r="O444" i="12"/>
  <c r="Q444" i="12"/>
  <c r="V444" i="12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3" i="12"/>
  <c r="I453" i="12"/>
  <c r="K453" i="12"/>
  <c r="K452" i="12" s="1"/>
  <c r="M453" i="12"/>
  <c r="O453" i="12"/>
  <c r="Q453" i="12"/>
  <c r="V453" i="12"/>
  <c r="V452" i="12" s="1"/>
  <c r="G455" i="12"/>
  <c r="G452" i="12" s="1"/>
  <c r="I455" i="12"/>
  <c r="K455" i="12"/>
  <c r="M455" i="12"/>
  <c r="O455" i="12"/>
  <c r="O452" i="12" s="1"/>
  <c r="Q455" i="12"/>
  <c r="V455" i="12"/>
  <c r="G457" i="12"/>
  <c r="M457" i="12" s="1"/>
  <c r="I457" i="12"/>
  <c r="I452" i="12" s="1"/>
  <c r="K457" i="12"/>
  <c r="O457" i="12"/>
  <c r="Q457" i="12"/>
  <c r="Q452" i="12" s="1"/>
  <c r="V457" i="12"/>
  <c r="G459" i="12"/>
  <c r="M459" i="12" s="1"/>
  <c r="I459" i="12"/>
  <c r="K459" i="12"/>
  <c r="O459" i="12"/>
  <c r="Q459" i="12"/>
  <c r="V459" i="12"/>
  <c r="G462" i="12"/>
  <c r="I462" i="12"/>
  <c r="K462" i="12"/>
  <c r="M462" i="12"/>
  <c r="O462" i="12"/>
  <c r="Q462" i="12"/>
  <c r="V462" i="12"/>
  <c r="G464" i="12"/>
  <c r="I464" i="12"/>
  <c r="K464" i="12"/>
  <c r="M464" i="12"/>
  <c r="O464" i="12"/>
  <c r="Q464" i="12"/>
  <c r="V464" i="12"/>
  <c r="G469" i="12"/>
  <c r="M469" i="12" s="1"/>
  <c r="I469" i="12"/>
  <c r="K469" i="12"/>
  <c r="O469" i="12"/>
  <c r="Q469" i="12"/>
  <c r="V469" i="12"/>
  <c r="G472" i="12"/>
  <c r="M472" i="12" s="1"/>
  <c r="I472" i="12"/>
  <c r="K472" i="12"/>
  <c r="O472" i="12"/>
  <c r="Q472" i="12"/>
  <c r="V472" i="12"/>
  <c r="G476" i="12"/>
  <c r="I476" i="12"/>
  <c r="K476" i="12"/>
  <c r="M476" i="12"/>
  <c r="O476" i="12"/>
  <c r="Q476" i="12"/>
  <c r="V476" i="12"/>
  <c r="G480" i="12"/>
  <c r="I480" i="12"/>
  <c r="K480" i="12"/>
  <c r="M480" i="12"/>
  <c r="O480" i="12"/>
  <c r="Q480" i="12"/>
  <c r="V480" i="12"/>
  <c r="G483" i="12"/>
  <c r="M483" i="12" s="1"/>
  <c r="I483" i="12"/>
  <c r="K483" i="12"/>
  <c r="O483" i="12"/>
  <c r="Q483" i="12"/>
  <c r="V483" i="12"/>
  <c r="G485" i="12"/>
  <c r="M485" i="12" s="1"/>
  <c r="I485" i="12"/>
  <c r="K485" i="12"/>
  <c r="O485" i="12"/>
  <c r="Q485" i="12"/>
  <c r="V485" i="12"/>
  <c r="G488" i="12"/>
  <c r="G487" i="12" s="1"/>
  <c r="I488" i="12"/>
  <c r="K488" i="12"/>
  <c r="M488" i="12"/>
  <c r="O488" i="12"/>
  <c r="O487" i="12" s="1"/>
  <c r="Q488" i="12"/>
  <c r="V488" i="12"/>
  <c r="G490" i="12"/>
  <c r="M490" i="12" s="1"/>
  <c r="I490" i="12"/>
  <c r="I487" i="12" s="1"/>
  <c r="K490" i="12"/>
  <c r="O490" i="12"/>
  <c r="Q490" i="12"/>
  <c r="Q487" i="12" s="1"/>
  <c r="V490" i="12"/>
  <c r="G492" i="12"/>
  <c r="M492" i="12" s="1"/>
  <c r="I492" i="12"/>
  <c r="K492" i="12"/>
  <c r="K487" i="12" s="1"/>
  <c r="O492" i="12"/>
  <c r="Q492" i="12"/>
  <c r="V492" i="12"/>
  <c r="V487" i="12" s="1"/>
  <c r="G498" i="12"/>
  <c r="I498" i="12"/>
  <c r="K498" i="12"/>
  <c r="M498" i="12"/>
  <c r="O498" i="12"/>
  <c r="Q498" i="12"/>
  <c r="V498" i="12"/>
  <c r="G501" i="12"/>
  <c r="I501" i="12"/>
  <c r="K501" i="12"/>
  <c r="M501" i="12"/>
  <c r="O501" i="12"/>
  <c r="Q501" i="12"/>
  <c r="V501" i="12"/>
  <c r="G505" i="12"/>
  <c r="M505" i="12" s="1"/>
  <c r="I505" i="12"/>
  <c r="K505" i="12"/>
  <c r="O505" i="12"/>
  <c r="Q505" i="12"/>
  <c r="V505" i="12"/>
  <c r="G510" i="12"/>
  <c r="M510" i="12" s="1"/>
  <c r="I510" i="12"/>
  <c r="K510" i="12"/>
  <c r="O510" i="12"/>
  <c r="Q510" i="12"/>
  <c r="V510" i="12"/>
  <c r="G512" i="12"/>
  <c r="I512" i="12"/>
  <c r="K512" i="12"/>
  <c r="M512" i="12"/>
  <c r="O512" i="12"/>
  <c r="Q512" i="12"/>
  <c r="V512" i="12"/>
  <c r="G520" i="12"/>
  <c r="I520" i="12"/>
  <c r="K520" i="12"/>
  <c r="M520" i="12"/>
  <c r="O520" i="12"/>
  <c r="Q520" i="12"/>
  <c r="V520" i="12"/>
  <c r="G522" i="12"/>
  <c r="G523" i="12"/>
  <c r="M523" i="12" s="1"/>
  <c r="M522" i="12" s="1"/>
  <c r="I523" i="12"/>
  <c r="I522" i="12" s="1"/>
  <c r="K523" i="12"/>
  <c r="K522" i="12" s="1"/>
  <c r="O523" i="12"/>
  <c r="Q523" i="12"/>
  <c r="Q522" i="12" s="1"/>
  <c r="V523" i="12"/>
  <c r="V522" i="12" s="1"/>
  <c r="G525" i="12"/>
  <c r="I525" i="12"/>
  <c r="K525" i="12"/>
  <c r="M525" i="12"/>
  <c r="O525" i="12"/>
  <c r="Q525" i="12"/>
  <c r="V525" i="12"/>
  <c r="G535" i="12"/>
  <c r="I535" i="12"/>
  <c r="K535" i="12"/>
  <c r="M535" i="12"/>
  <c r="O535" i="12"/>
  <c r="Q535" i="12"/>
  <c r="V535" i="12"/>
  <c r="G552" i="12"/>
  <c r="M552" i="12" s="1"/>
  <c r="I552" i="12"/>
  <c r="K552" i="12"/>
  <c r="O552" i="12"/>
  <c r="O522" i="12" s="1"/>
  <c r="Q552" i="12"/>
  <c r="V552" i="12"/>
  <c r="G565" i="12"/>
  <c r="I565" i="12"/>
  <c r="K565" i="12"/>
  <c r="M565" i="12"/>
  <c r="O565" i="12"/>
  <c r="Q565" i="12"/>
  <c r="V565" i="12"/>
  <c r="G574" i="12"/>
  <c r="I574" i="12"/>
  <c r="K574" i="12"/>
  <c r="M574" i="12"/>
  <c r="O574" i="12"/>
  <c r="Q574" i="12"/>
  <c r="V574" i="12"/>
  <c r="G576" i="12"/>
  <c r="G575" i="12" s="1"/>
  <c r="I576" i="12"/>
  <c r="I575" i="12" s="1"/>
  <c r="K576" i="12"/>
  <c r="K575" i="12" s="1"/>
  <c r="O576" i="12"/>
  <c r="O575" i="12" s="1"/>
  <c r="Q576" i="12"/>
  <c r="Q575" i="12" s="1"/>
  <c r="V576" i="12"/>
  <c r="V575" i="12" s="1"/>
  <c r="G581" i="12"/>
  <c r="I581" i="12"/>
  <c r="K581" i="12"/>
  <c r="M581" i="12"/>
  <c r="O581" i="12"/>
  <c r="Q581" i="12"/>
  <c r="V581" i="12"/>
  <c r="G590" i="12"/>
  <c r="I590" i="12"/>
  <c r="K590" i="12"/>
  <c r="M590" i="12"/>
  <c r="O590" i="12"/>
  <c r="Q590" i="12"/>
  <c r="V590" i="12"/>
  <c r="G593" i="12"/>
  <c r="G592" i="12" s="1"/>
  <c r="I593" i="12"/>
  <c r="I592" i="12" s="1"/>
  <c r="K593" i="12"/>
  <c r="K592" i="12" s="1"/>
  <c r="O593" i="12"/>
  <c r="O592" i="12" s="1"/>
  <c r="Q593" i="12"/>
  <c r="Q592" i="12" s="1"/>
  <c r="V593" i="12"/>
  <c r="V592" i="12" s="1"/>
  <c r="G596" i="12"/>
  <c r="I596" i="12"/>
  <c r="K596" i="12"/>
  <c r="K595" i="12" s="1"/>
  <c r="M596" i="12"/>
  <c r="O596" i="12"/>
  <c r="Q596" i="12"/>
  <c r="V596" i="12"/>
  <c r="V595" i="12" s="1"/>
  <c r="G597" i="12"/>
  <c r="G595" i="12" s="1"/>
  <c r="I597" i="12"/>
  <c r="K597" i="12"/>
  <c r="M597" i="12"/>
  <c r="O597" i="12"/>
  <c r="O595" i="12" s="1"/>
  <c r="Q597" i="12"/>
  <c r="V597" i="12"/>
  <c r="G598" i="12"/>
  <c r="M598" i="12" s="1"/>
  <c r="I598" i="12"/>
  <c r="K598" i="12"/>
  <c r="O598" i="12"/>
  <c r="Q598" i="12"/>
  <c r="V598" i="12"/>
  <c r="G599" i="12"/>
  <c r="M599" i="12" s="1"/>
  <c r="I599" i="12"/>
  <c r="I595" i="12" s="1"/>
  <c r="K599" i="12"/>
  <c r="O599" i="12"/>
  <c r="Q599" i="12"/>
  <c r="Q595" i="12" s="1"/>
  <c r="V599" i="12"/>
  <c r="G600" i="12"/>
  <c r="I600" i="12"/>
  <c r="K600" i="12"/>
  <c r="M600" i="12"/>
  <c r="O600" i="12"/>
  <c r="Q600" i="12"/>
  <c r="V600" i="12"/>
  <c r="G601" i="12"/>
  <c r="I601" i="12"/>
  <c r="K601" i="12"/>
  <c r="M601" i="12"/>
  <c r="O601" i="12"/>
  <c r="Q601" i="12"/>
  <c r="V601" i="12"/>
  <c r="AE603" i="12"/>
  <c r="AF603" i="12"/>
  <c r="I20" i="1"/>
  <c r="I19" i="1"/>
  <c r="I18" i="1"/>
  <c r="I17" i="1"/>
  <c r="I16" i="1"/>
  <c r="I114" i="1"/>
  <c r="J113" i="1" s="1"/>
  <c r="F51" i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J87" i="1" l="1"/>
  <c r="J93" i="1"/>
  <c r="J99" i="1"/>
  <c r="J111" i="1"/>
  <c r="J73" i="1"/>
  <c r="J97" i="1"/>
  <c r="J103" i="1"/>
  <c r="J109" i="1"/>
  <c r="J69" i="1"/>
  <c r="J105" i="1"/>
  <c r="J91" i="1"/>
  <c r="J79" i="1"/>
  <c r="J71" i="1"/>
  <c r="J85" i="1"/>
  <c r="J77" i="1"/>
  <c r="J81" i="1"/>
  <c r="J75" i="1"/>
  <c r="J83" i="1"/>
  <c r="J89" i="1"/>
  <c r="J95" i="1"/>
  <c r="J101" i="1"/>
  <c r="J107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A26" i="1"/>
  <c r="G26" i="1"/>
  <c r="G28" i="1"/>
  <c r="G23" i="1"/>
  <c r="M14" i="19"/>
  <c r="M8" i="19"/>
  <c r="AF25" i="19"/>
  <c r="G14" i="19"/>
  <c r="G8" i="19"/>
  <c r="M30" i="18"/>
  <c r="M26" i="18" s="1"/>
  <c r="M21" i="18"/>
  <c r="M17" i="18" s="1"/>
  <c r="M12" i="18"/>
  <c r="M8" i="18" s="1"/>
  <c r="M42" i="17"/>
  <c r="M38" i="17"/>
  <c r="M36" i="17"/>
  <c r="M34" i="17" s="1"/>
  <c r="M12" i="17"/>
  <c r="M8" i="17" s="1"/>
  <c r="G46" i="17"/>
  <c r="M50" i="17"/>
  <c r="M46" i="17" s="1"/>
  <c r="M16" i="16"/>
  <c r="AF37" i="16"/>
  <c r="G32" i="16"/>
  <c r="G24" i="16"/>
  <c r="G16" i="16"/>
  <c r="M71" i="15"/>
  <c r="M8" i="15"/>
  <c r="M31" i="15"/>
  <c r="AF77" i="15"/>
  <c r="G31" i="15"/>
  <c r="G8" i="15"/>
  <c r="M56" i="15"/>
  <c r="M53" i="15" s="1"/>
  <c r="M77" i="14"/>
  <c r="M58" i="14"/>
  <c r="AF94" i="14"/>
  <c r="M55" i="14"/>
  <c r="M54" i="14" s="1"/>
  <c r="M18" i="14"/>
  <c r="M8" i="14" s="1"/>
  <c r="M81" i="13"/>
  <c r="M8" i="13"/>
  <c r="M185" i="13"/>
  <c r="G8" i="13"/>
  <c r="G185" i="13"/>
  <c r="G178" i="13"/>
  <c r="M176" i="13"/>
  <c r="M175" i="13" s="1"/>
  <c r="M168" i="13"/>
  <c r="M165" i="13" s="1"/>
  <c r="G156" i="13"/>
  <c r="M125" i="13"/>
  <c r="M121" i="13" s="1"/>
  <c r="M117" i="13"/>
  <c r="M112" i="13" s="1"/>
  <c r="M91" i="13"/>
  <c r="M90" i="13" s="1"/>
  <c r="M487" i="12"/>
  <c r="M426" i="12"/>
  <c r="M95" i="12"/>
  <c r="M595" i="12"/>
  <c r="M452" i="12"/>
  <c r="M340" i="12"/>
  <c r="M199" i="12"/>
  <c r="M229" i="12"/>
  <c r="M593" i="12"/>
  <c r="M592" i="12" s="1"/>
  <c r="M576" i="12"/>
  <c r="M575" i="12" s="1"/>
  <c r="M408" i="12"/>
  <c r="M407" i="12" s="1"/>
  <c r="M218" i="12"/>
  <c r="M217" i="12" s="1"/>
  <c r="M166" i="12"/>
  <c r="M165" i="12" s="1"/>
  <c r="M89" i="12"/>
  <c r="M88" i="12" s="1"/>
  <c r="M24" i="12"/>
  <c r="M23" i="12" s="1"/>
  <c r="I21" i="1"/>
  <c r="J49" i="1"/>
  <c r="J45" i="1"/>
  <c r="J41" i="1"/>
  <c r="J39" i="1"/>
  <c r="J51" i="1" s="1"/>
  <c r="J48" i="1"/>
  <c r="J44" i="1"/>
  <c r="J50" i="1"/>
  <c r="J46" i="1"/>
  <c r="J42" i="1"/>
  <c r="J47" i="1"/>
  <c r="J43" i="1"/>
  <c r="H51" i="1"/>
  <c r="J114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FE6AE87-8D86-42E4-892C-501B639559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C99368-CE59-4901-8E3F-50072D8518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07E9D78F-64B3-45D1-945C-3FD0D59918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3DB426-F809-4DC7-A504-2292459506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B492EEB-D196-45E1-8239-80648D5943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8BD3110-1584-40E6-B8F0-EBEB914388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64E90CD-826E-4650-8492-77ADF74AB5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B38139-8AA2-43A6-85A8-47F26BACA0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D32EDEA-1C4D-4819-99F2-1FD36C7E60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5C513F-9B13-4FC9-882B-F018B70A85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45900DA1-A44C-4FB0-8020-63B3CB1C91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7DCDBD-E425-4C4E-9C5B-681D270D86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31F5C9C-12FB-4FC1-96CB-FB658B92C8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C1F737-503C-4A51-90E9-942A1D10CE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8933F03-9AAF-488C-BA1C-FF9A6DFAC0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1C8B53-9783-4D8D-ABDB-7CDA92794E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<sst xmlns="http://schemas.openxmlformats.org/spreadsheetml/2006/main" count="4867" uniqueCount="1406">
  <si>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</si>
  <si>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</si>
  <si>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</si>
  <si>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</si>
  <si>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</si>
  <si>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</si>
  <si>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</si>
  <si>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</si>
  <si>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</si>
  <si>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</si>
  <si>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</si>
  <si>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</si>
  <si>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</si>
  <si>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</si>
  <si>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</si>
  <si>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</si>
  <si>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</si>
  <si>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</si>
  <si>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</si>
  <si>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</si>
  <si>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</si>
  <si>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</si>
  <si>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</si>
  <si>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</si>
  <si>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</si>
  <si>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</si>
  <si>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</si>
  <si>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</si>
  <si>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</si>
  <si>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</si>
  <si>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</si>
  <si>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</si>
  <si>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</si>
  <si>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</si>
  <si>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</si>
  <si>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</si>
  <si>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</si>
  <si>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</si>
  <si>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</si>
  <si>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</si>
  <si>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</si>
  <si>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</si>
  <si>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</si>
  <si>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FAKO spol. s r.o.</t>
  </si>
  <si>
    <t>22027</t>
  </si>
  <si>
    <t xml:space="preserve">Riegrovo nám. 149/33 - snížení energetické náročnosti budovy </t>
  </si>
  <si>
    <t>Stavba</t>
  </si>
  <si>
    <t>Stavební objekt</t>
  </si>
  <si>
    <t>SO04</t>
  </si>
  <si>
    <t>Stavební úpravy sociálních prostor 1.NP</t>
  </si>
  <si>
    <t>D.1.1.01</t>
  </si>
  <si>
    <t>Rekonstrukce sociálního zařízení 1.NP</t>
  </si>
  <si>
    <t>D.1.1.02</t>
  </si>
  <si>
    <t>Úprava dvorních prostor</t>
  </si>
  <si>
    <t>D.1.1.03</t>
  </si>
  <si>
    <t>Úprava uličního svodu</t>
  </si>
  <si>
    <t>D.1.4.1 ZTI</t>
  </si>
  <si>
    <t>ZTI Zdravotně technické instalace</t>
  </si>
  <si>
    <t>D.1.4.2 UT</t>
  </si>
  <si>
    <t>UT Ústřední vytápění</t>
  </si>
  <si>
    <t>D.1.4.3 SIL</t>
  </si>
  <si>
    <t>SIL elektroinstalace</t>
  </si>
  <si>
    <t>D.1.4.4 VZT</t>
  </si>
  <si>
    <t>VZT Odvětrání prostor WC a úklidové místnosti</t>
  </si>
  <si>
    <t>VRN</t>
  </si>
  <si>
    <t>Ostatní a vedlejší náklady</t>
  </si>
  <si>
    <t>01</t>
  </si>
  <si>
    <t>Ostatní a vedlejší náklady - SO04</t>
  </si>
  <si>
    <t>Celkem za stavbu</t>
  </si>
  <si>
    <t>CZK</t>
  </si>
  <si>
    <t>#POPS</t>
  </si>
  <si>
    <t xml:space="preserve">Popis stavby: 22027 - Riegrovo nám. 149/33 - snížení energetické náročnosti budovy </t>
  </si>
  <si>
    <t>#POPO</t>
  </si>
  <si>
    <t>Popis objektu: SO04 - Stavební úpravy sociálních prostor 1.NP</t>
  </si>
  <si>
    <t>#POPR</t>
  </si>
  <si>
    <t>Popis rozpoetu: D.1.1.01 - Rekonstrukce sociálního zařízení 1.NP</t>
  </si>
  <si>
    <t>Popis rozpoetu: D.1.1.02 - Úprava dvorních prostor</t>
  </si>
  <si>
    <t>Popis rozpoetu: D.1.1.03 - Úprava uličního svodu</t>
  </si>
  <si>
    <t>Popis rozpoetu: D.1.4.1 ZTI - ZTI Zdravotně technické instalace</t>
  </si>
  <si>
    <t>Popis rozpoetu: D.1.4.2 UT - UT Ústřední vytápění</t>
  </si>
  <si>
    <t>Popis rozpoetu: D.1.4.3 SIL - SIL elektroinstalace</t>
  </si>
  <si>
    <t>Popis rozpoetu: D.1.4.4 VZT - VZT Odvětrání prostor WC a úklidové místnosti</t>
  </si>
  <si>
    <t>Popis objektu: VRN - Ostatní a vedlejší náklady</t>
  </si>
  <si>
    <t>Popis rozpoetu: 01 - Ostatní a vedlejší náklady - SO04</t>
  </si>
  <si>
    <t>Rekapitulace dílů</t>
  </si>
  <si>
    <t>Typ dílu</t>
  </si>
  <si>
    <t>01_ELE_M21</t>
  </si>
  <si>
    <t>Elektroinstalace - dodávka včetně montáže</t>
  </si>
  <si>
    <t>02_ELE_RV</t>
  </si>
  <si>
    <t>Revize a zkoušky - dodávka včetně montáže</t>
  </si>
  <si>
    <t>03_ELE_ZK</t>
  </si>
  <si>
    <t>Revize a zkoušky - montáž</t>
  </si>
  <si>
    <t>04_ELE_VN</t>
  </si>
  <si>
    <t>Ostatní - dodávka včetně montáže</t>
  </si>
  <si>
    <t>05_ELE_ON</t>
  </si>
  <si>
    <t>Ostatní - montáž</t>
  </si>
  <si>
    <t>1</t>
  </si>
  <si>
    <t>Zemní práce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</si>
  <si>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</si>
  <si>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</si>
  <si>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</si>
  <si>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</si>
  <si>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</si>
  <si>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</si>
  <si>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</si>
  <si>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</si>
  <si>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</si>
  <si>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</si>
  <si>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</t>
  </si>
  <si>
    <t>Úpravy povrchu, podlahy</t>
  </si>
  <si>
    <t>61</t>
  </si>
  <si>
    <t>Úpravy povrchů vnější</t>
  </si>
  <si>
    <t>Úpravy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</si>
  <si>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</si>
  <si>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</si>
  <si>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</si>
  <si>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</si>
  <si>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</si>
  <si>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</si>
  <si>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</si>
  <si>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</si>
  <si>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</si>
  <si>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</si>
  <si>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</si>
  <si>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</si>
  <si>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</si>
  <si>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</si>
  <si>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</si>
  <si>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</si>
  <si>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HZS</t>
  </si>
  <si>
    <t>Hlavní zůčtovací stavba - dodávka včetně montáže</t>
  </si>
  <si>
    <t>Zař. č. 1</t>
  </si>
  <si>
    <t>Odtah z hygienického zázemí m.č. 106 - WC dívky, 108 - Úklidová místnost</t>
  </si>
  <si>
    <t>Zař. č. 2</t>
  </si>
  <si>
    <t>Odtah z hygienického zázemí m.č. 107 - WC chlapci</t>
  </si>
  <si>
    <t>711</t>
  </si>
  <si>
    <t>Izolace proti vodě</t>
  </si>
  <si>
    <t>713</t>
  </si>
  <si>
    <t>Izolace tepelné</t>
  </si>
  <si>
    <t>IZOLACE TEPELNÉ - dodávka včetně montáže</t>
  </si>
  <si>
    <t>721</t>
  </si>
  <si>
    <t>KANALIZACE - dodávka včetně montáže</t>
  </si>
  <si>
    <t>Vnitřní kanalizace</t>
  </si>
  <si>
    <t>722</t>
  </si>
  <si>
    <t>VODOVOD - dodávka včetně montáže</t>
  </si>
  <si>
    <t>725</t>
  </si>
  <si>
    <t>ZAŘIZOVACÍ PŘEDMĚTY - dodávka včetně montáže</t>
  </si>
  <si>
    <t>733</t>
  </si>
  <si>
    <t>POTRUBÍ - dodávka včetně montáže</t>
  </si>
  <si>
    <t>734</t>
  </si>
  <si>
    <t>ARMATURY - dodávka včetně montáže</t>
  </si>
  <si>
    <t>735</t>
  </si>
  <si>
    <t>Otopná tělesa - dodávka včetně montáže</t>
  </si>
  <si>
    <t>766</t>
  </si>
  <si>
    <t>Konstrukce truhlářské</t>
  </si>
  <si>
    <t>767</t>
  </si>
  <si>
    <t>Konstrukce zámečnické</t>
  </si>
  <si>
    <t>KONSTRUKCE ZÁMEČNICKÉ - dodávka včetně montáže</t>
  </si>
  <si>
    <t>771</t>
  </si>
  <si>
    <t>Podlahy z dlaždic a obklady</t>
  </si>
  <si>
    <t>781</t>
  </si>
  <si>
    <t>Obklady keramické</t>
  </si>
  <si>
    <t>784</t>
  </si>
  <si>
    <t>Malby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</si>
  <si>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</si>
  <si>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</si>
  <si>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</si>
  <si>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</si>
  <si>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</si>
  <si>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</si>
  <si>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</si>
  <si>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</si>
  <si>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</si>
  <si>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</si>
  <si>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</si>
  <si>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</si>
  <si>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</si>
  <si>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</si>
  <si>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</si>
  <si>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</si>
  <si>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</si>
  <si>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</si>
  <si>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</si>
  <si>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</si>
  <si>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</si>
  <si>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</si>
  <si>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</si>
  <si>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</si>
  <si>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</si>
  <si>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</si>
  <si>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</si>
  <si>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</si>
  <si>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</si>
  <si>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</si>
  <si>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</si>
  <si>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</si>
  <si>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</si>
  <si>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</si>
  <si>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</si>
  <si>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</si>
  <si>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</si>
  <si>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</si>
  <si>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</si>
  <si>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</t>
  </si>
  <si>
    <t>Práce</t>
  </si>
  <si>
    <t>POL1_</t>
  </si>
  <si>
    <t>s přehozením na vzdálenost do 5 m nebo s naložením na ruční dopravní prostředek</t>
  </si>
  <si>
    <t>SPI</t>
  </si>
  <si>
    <t xml:space="preserve">odkop podlahy pro novou skladbu - PdKS4 : </t>
  </si>
  <si>
    <t>VV</t>
  </si>
  <si>
    <t xml:space="preserve"> - Chodba : 0,25*15,4</t>
  </si>
  <si>
    <t xml:space="preserve"> - Úklidová místnost : 0,25*(0,9*3,45)</t>
  </si>
  <si>
    <t xml:space="preserve"> - WC dívky : 0,25*8,8</t>
  </si>
  <si>
    <t xml:space="preserve"> - WC chlapci : 0,25*8,1</t>
  </si>
  <si>
    <t xml:space="preserve"> - Venkovní WC : 0,25*(1,25*1,35)</t>
  </si>
  <si>
    <t>19-01</t>
  </si>
  <si>
    <t>Náklady spojené s odvozem a uložením sypaniny</t>
  </si>
  <si>
    <t xml:space="preserve">m3    </t>
  </si>
  <si>
    <t>Vlastní</t>
  </si>
  <si>
    <t>Indiv</t>
  </si>
  <si>
    <t>cenová soustava: vlastní,</t>
  </si>
  <si>
    <t>POP</t>
  </si>
  <si>
    <t>naložení, odvoz sypaniny, likvidace v souladu ze zákonem č. 185/2001 Sb., o odpadech,</t>
  </si>
  <si>
    <t>dle technologie a místa určené zhotovitelem (předpoklad do 20km), včetně poplatků za uložení sypaniny</t>
  </si>
  <si>
    <t xml:space="preserve">odkop pro novou skladbu podlahy : </t>
  </si>
  <si>
    <t>Odkaz na mn. položky pořadí 1 : 9,27313</t>
  </si>
  <si>
    <t>317121047RT2</t>
  </si>
  <si>
    <t>Překlady pórobetonové nenosné délky 1240 mm, šířky 100 mm, výšky 249 mm</t>
  </si>
  <si>
    <t>kus</t>
  </si>
  <si>
    <t>801-1</t>
  </si>
  <si>
    <t>RTS 20/ I</t>
  </si>
  <si>
    <t xml:space="preserve">překlad PK1 : </t>
  </si>
  <si>
    <t xml:space="preserve"> - D6 - WC chlapci : 1</t>
  </si>
  <si>
    <t xml:space="preserve"> - D8 - WC chlapci : 1</t>
  </si>
  <si>
    <t xml:space="preserve"> - D7 - úklidová místnost : 1</t>
  </si>
  <si>
    <t>319201317R00</t>
  </si>
  <si>
    <t>Vyrovnání povrchu zdiva pod omítku maltou ze SMS tloušťka 30 mm</t>
  </si>
  <si>
    <t>m2</t>
  </si>
  <si>
    <t>maltou ze suché směsi, bez pomocného lešení,</t>
  </si>
  <si>
    <t xml:space="preserve">vyrovnání po otlučení stávajících omítek po provedení vybourání příček a zdiva : </t>
  </si>
  <si>
    <t xml:space="preserve"> - Úklidová místnost : (2*0,9+3,5)*3,0</t>
  </si>
  <si>
    <t xml:space="preserve"> - WC dívky : 2*(2,6+4,2)*3,0</t>
  </si>
  <si>
    <t xml:space="preserve"> - WC chlapci : 2*(3,8+3,1)*3,0</t>
  </si>
  <si>
    <t>319300013RT1</t>
  </si>
  <si>
    <t>Dodatečná izolace zdiva podřezáním a vložením fólie  zdivo cihelné, o tloušťce přes 450 do 600 mm</t>
  </si>
  <si>
    <t>m</t>
  </si>
  <si>
    <t>801-4</t>
  </si>
  <si>
    <t>Vnitřní zdivo WC : 1,4*2+3,5</t>
  </si>
  <si>
    <t>Vnější zdivo : 2,6*2+15,8</t>
  </si>
  <si>
    <t>342255024R00</t>
  </si>
  <si>
    <t>Příčky z cihel a tvárnic nepálených příčky z příčkovek pórobetonových tloušťky 100 mm</t>
  </si>
  <si>
    <t>včetně pomocného lešení</t>
  </si>
  <si>
    <t>Úklidová místnost : (1,6+0,9)*3,2</t>
  </si>
  <si>
    <t>WC chlapci : (1,8+0,6)*2,5</t>
  </si>
  <si>
    <t xml:space="preserve"> - odpočet otvorů : -2*(0,7*2,0)</t>
  </si>
  <si>
    <t>Chodba/WC chlapci : 1,7*4,0</t>
  </si>
  <si>
    <t xml:space="preserve"> - odpočet otvorů : -1*(0,8*2,0)</t>
  </si>
  <si>
    <t>342255032R00</t>
  </si>
  <si>
    <t>Příčky z cihel a tvárnic nepálených příčky z příčkovek pórobetonových tloušťky 200 mm</t>
  </si>
  <si>
    <t>WC dívky : 1,8*2,5</t>
  </si>
  <si>
    <t>342948111R00</t>
  </si>
  <si>
    <t>Kotvení příček ke konstrukci kotvami na hmoždinky</t>
  </si>
  <si>
    <t>Včetně dodávky kotev a spojovacího materiálu.</t>
  </si>
  <si>
    <t>Úklidová místnost : 2*4,0</t>
  </si>
  <si>
    <t>WC chlapci : 2*2,5</t>
  </si>
  <si>
    <t>2*4,0</t>
  </si>
  <si>
    <t>WC dívky : 2*2,5</t>
  </si>
  <si>
    <t>346244312R00</t>
  </si>
  <si>
    <t>Obezdívka van a WC modulů z pórobetonu tloušťky 75 mm</t>
  </si>
  <si>
    <t>106 - WC dívky : ((1,20+0,15)*1,7)</t>
  </si>
  <si>
    <t>107 - WC chlapci : ((1,20+0,15)*0,9)</t>
  </si>
  <si>
    <t>108 - úklidová místnost : ((1,20+0,15)*0,8)</t>
  </si>
  <si>
    <t>300Zkr_01</t>
  </si>
  <si>
    <t>Přepažení stávajícího prostoru chodby pro oddělení provozu kuchyně od stavebních prací, vč. dodání zákrytových OSB desek + přeplachtovánní</t>
  </si>
  <si>
    <t>hlavní chodba : 2,5*4,0</t>
  </si>
  <si>
    <t>dveře jídelna : 3*2,5</t>
  </si>
  <si>
    <t>dveře kuchyně : 3*2,5</t>
  </si>
  <si>
    <t>342263410RV1</t>
  </si>
  <si>
    <t>Osazení revizních dvířek do zdiva, do 0,25 m2</t>
  </si>
  <si>
    <t>Kalkul</t>
  </si>
  <si>
    <t>Dvířka pro odvětrání : 2</t>
  </si>
  <si>
    <t>342264101RV1</t>
  </si>
  <si>
    <t>Osazení reviz. dvířek do SDK podhledu, do 0,25 m2</t>
  </si>
  <si>
    <t>pro obsluhu VZT a revizi instalací : 4</t>
  </si>
  <si>
    <t>767_ZVN_01</t>
  </si>
  <si>
    <t>D+M bezdrátového zvonku</t>
  </si>
  <si>
    <t xml:space="preserve"> - bezdrátový zvonek tlačítko/přijímač</t>
  </si>
  <si>
    <t xml:space="preserve"> - přijímač pro montáž do zásuvky, tlačítko nez napájení</t>
  </si>
  <si>
    <t xml:space="preserve"> - dosah signálu min. 150m</t>
  </si>
  <si>
    <t xml:space="preserve"> - s možností přidání dalšího tlačítka</t>
  </si>
  <si>
    <t xml:space="preserve"> - hlasitost 90 dB</t>
  </si>
  <si>
    <t xml:space="preserve"> - barva bílá</t>
  </si>
  <si>
    <t xml:space="preserve"> - dveře D5/kuchyně : 1</t>
  </si>
  <si>
    <t>28349014R</t>
  </si>
  <si>
    <t>Dvířka revizní použití: stavební otvor; funkce: klasické; šířka = 300 mm; výška = 300 mm; materiál: plast; počet křídel: 1</t>
  </si>
  <si>
    <t>SPCM</t>
  </si>
  <si>
    <t>Specifikace</t>
  </si>
  <si>
    <t>POL3_</t>
  </si>
  <si>
    <t xml:space="preserve">do zdiva : </t>
  </si>
  <si>
    <t>Odkaz na mn. položky pořadí 11 : 2,00000</t>
  </si>
  <si>
    <t xml:space="preserve">do SDK podhledu : </t>
  </si>
  <si>
    <t>Odkaz na mn. položky pořadí 12 : 4,00000</t>
  </si>
  <si>
    <t>4PROS01V01</t>
  </si>
  <si>
    <t>Kompletní provedení prostupů pro vedení instalací - vytápění, včetně zapravení</t>
  </si>
  <si>
    <t>kpl</t>
  </si>
  <si>
    <t>R-položka</t>
  </si>
  <si>
    <t>POL12_1</t>
  </si>
  <si>
    <t>D.1.1.b_9 Půdorys 1.NP - prostupy</t>
  </si>
  <si>
    <t>§T1 prostup přes svislou konstrukci pro rozvody vytápění</t>
  </si>
  <si>
    <t>4PROS01V02</t>
  </si>
  <si>
    <t>Kompletní provedení prostupů pro vedení instalací - vodoinstalace, včetně zapravení</t>
  </si>
  <si>
    <t>§W1 prostup přes svislou konstrukci pro rozvody vodoinstalací</t>
  </si>
  <si>
    <t>4PROS01V03</t>
  </si>
  <si>
    <t>Kompletní provedení prostupů pro vedení instalací - silnoproud, včetně zapravení</t>
  </si>
  <si>
    <t>§C1 prostup přes svislou konstrukci a stropní konstrukci pro rozvody slaboproudu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</si>
  <si>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</si>
  <si>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</si>
  <si>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montáž desek, tmelení spár Q2 a úprava rohů. Včetně dodávek materiálu.</t>
  </si>
  <si>
    <t>101b - Chodba : 1,85*3,8</t>
  </si>
  <si>
    <t xml:space="preserve"> - odpočet dveří : -1,5*2,0</t>
  </si>
  <si>
    <t>342090912R00</t>
  </si>
  <si>
    <t>Úprava nosné konstrukce a opláštění SDK příčky pro zřízení otvoru pro dveře dvoukřídlé, při hmotnosti obou křídel od 150 kg do 200 kg, v SDK příčce z UA profilů tl. 100 mm, 2 x opláštěné</t>
  </si>
  <si>
    <t>101b - Chodba, dveře D5 : 1</t>
  </si>
  <si>
    <t>416021123R00</t>
  </si>
  <si>
    <t>Podhledy na kovové konstrukci opláštěné deskami sádrokartonovými nosná konstrukce z profilů CD s přímým uchycením 1x deska, tloušťky 12,5 mm, impregnovaná, bez izolace</t>
  </si>
  <si>
    <t xml:space="preserve">1.NP - podhled ve snížení pod schodišťovým ramenem : </t>
  </si>
  <si>
    <t>106 - WC dívky : 2,6*1,7</t>
  </si>
  <si>
    <t>763132201V</t>
  </si>
  <si>
    <t>SDK podhled samonosný, 1xRBI 12,5 mm bez TI EI 15, zdvojená nosná kce 2xR-CW 75, á 500mm</t>
  </si>
  <si>
    <t xml:space="preserve">1.NP - samonosný podhled PDHL1 : </t>
  </si>
  <si>
    <t>106 - WC dívky : 1,25*1,7</t>
  </si>
  <si>
    <t>107 - WC chlapci : 3,5*1,7+1,2*1,8+1,25*1,7</t>
  </si>
  <si>
    <t>108 - úklidová místnost : 1,5*0,8</t>
  </si>
  <si>
    <t>602011102R00</t>
  </si>
  <si>
    <t xml:space="preserve">Omítka stěn z hotových směsí postřik, báze, cementová,  ,  ,  </t>
  </si>
  <si>
    <t>po jednotlivých vrstvách</t>
  </si>
  <si>
    <t xml:space="preserve">nově provedené omítky po otlučení zdiva : </t>
  </si>
  <si>
    <t>Odkaz na mn. položky pořadí 4 : 98,10000</t>
  </si>
  <si>
    <t>602011112R00</t>
  </si>
  <si>
    <t xml:space="preserve">Omítka stěn z hotových směsí vrstva jádrová, vápenocementová,  , tloušťka vrstvy 10 mm,  </t>
  </si>
  <si>
    <t>602011141RT1</t>
  </si>
  <si>
    <t xml:space="preserve">Omítka stěn z hotových směsí vrstva štuková, vápenná,  , tloušťka vrstvy 2 mm,  </t>
  </si>
  <si>
    <t xml:space="preserve">Štuk na stávající zdivo : </t>
  </si>
  <si>
    <t>101b - Chodba : (2,5+5,5)*3,0</t>
  </si>
  <si>
    <t xml:space="preserve"> - odpočet otvorů : 0,8*2,0</t>
  </si>
  <si>
    <t xml:space="preserve">Štuk na nové zdivo : </t>
  </si>
  <si>
    <t>101b - Chodba : (1,7+1,7)*3,0</t>
  </si>
  <si>
    <t xml:space="preserve"> - odpočet otvorů : 0,8*2,0+0,7*2,0</t>
  </si>
  <si>
    <t xml:space="preserve"> - protor nad obklady : 0,6*(0,9*2+1,9)</t>
  </si>
  <si>
    <t>078844111R00</t>
  </si>
  <si>
    <t>Úprava ostění otvoru při opravách omítnutím MC</t>
  </si>
  <si>
    <t>RTS 22/ I</t>
  </si>
  <si>
    <t>upravený dveřní otvor - dveře D6, WC dívky : (2*2,0+0,9)*0,55</t>
  </si>
  <si>
    <t>nový dveřní otvor D7, úklidová místnost : (2*2,0+0,8)*0,15</t>
  </si>
  <si>
    <t>nový dveřní otvor D6, WC chlapci : (2*2,0+0,9)*0,15</t>
  </si>
  <si>
    <t>602016193R00</t>
  </si>
  <si>
    <t>Omítka stěn z hotových směsí Doplňkové práce pro omítky stěn z hotových směsí  hloubková penetrace stěn akrylátová</t>
  </si>
  <si>
    <t>POL1_1</t>
  </si>
  <si>
    <t>Odkaz na mn. položky pořadí 24 : 41,02000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</si>
  <si>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</si>
  <si>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</si>
  <si>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</si>
  <si>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Okenní výplně : 0,4*0,6*4+0,45*1,1*2</t>
  </si>
  <si>
    <t>Dveřní výplně : 2*2,0*2,0</t>
  </si>
  <si>
    <t>612403387R00</t>
  </si>
  <si>
    <t>Hrubá výplň rýh ve stěnách, jakoukoliv maltou maltou ze suchých směsí  150 x 100 mm</t>
  </si>
  <si>
    <t>jakékoliv šířky rýhy,</t>
  </si>
  <si>
    <t xml:space="preserve">zapravení rýh ve stávajícím zdivu - pro vybourání stávajících příček : </t>
  </si>
  <si>
    <t xml:space="preserve">WC dívky : </t>
  </si>
  <si>
    <t xml:space="preserve"> - "sklad" : 2*2,2</t>
  </si>
  <si>
    <t xml:space="preserve"> - klozety/umývárna : 2*2,9</t>
  </si>
  <si>
    <t>Úklidová místnost : 2*3,8</t>
  </si>
  <si>
    <t xml:space="preserve">WC chlapci : </t>
  </si>
  <si>
    <t xml:space="preserve"> - klozet : 2*3,8</t>
  </si>
  <si>
    <t xml:space="preserve"> - prostor pisoárů : 2*2,3</t>
  </si>
  <si>
    <t>612403390R00</t>
  </si>
  <si>
    <t>Hrubá výplň rýh ve stěnách, jakoukoliv maltou maltou ze suchých směsí  200 x 100 mm</t>
  </si>
  <si>
    <t xml:space="preserve">zapravení rýh ve stávajícím zdivu - pro vybourání stávajících stěn : </t>
  </si>
  <si>
    <t>stěna mezi WC chlapci/chodba : 2*3,8</t>
  </si>
  <si>
    <t>stěna mezi WC dívky/chlapci : 2*3,6</t>
  </si>
  <si>
    <t>venkovní zdivo - venkovní WC : 2*2,5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</si>
  <si>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</si>
  <si>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</si>
  <si>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</si>
  <si>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612473186R00</t>
  </si>
  <si>
    <t>Omítky vnitřní zdiva ze suchých směsí příplatek za zabudované rohovníky</t>
  </si>
  <si>
    <t>101b - Chodba : 10*3,6</t>
  </si>
  <si>
    <t>106 - WC dívky : 3*2,4</t>
  </si>
  <si>
    <t>107 - WC chlapci : 6*2,4</t>
  </si>
  <si>
    <t>612481211RT2</t>
  </si>
  <si>
    <t>Vyztužení povrchu vnitřních stěn sklotextilní síťovinou s dodávkou síťoviny a stěrkového tmelu</t>
  </si>
  <si>
    <t>629451112R00</t>
  </si>
  <si>
    <t>Vyrovnávací vrstva z cementové malty šířky přes 150 do 300 mm</t>
  </si>
  <si>
    <t>pod klempířskými prvky,</t>
  </si>
  <si>
    <t xml:space="preserve">pro okenní parapety : </t>
  </si>
  <si>
    <t>106 - WC dívky : 0,4+0,45</t>
  </si>
  <si>
    <t>107 - WC chlapci : 0,4*3+0,45</t>
  </si>
  <si>
    <t>631313621RM1</t>
  </si>
  <si>
    <t xml:space="preserve">Mazanina z betonu prostého tl. přes 80 do 120 mm třídy C 20/25,  </t>
  </si>
  <si>
    <t>(z kameniva) hlazená dřevěným hladítkem</t>
  </si>
  <si>
    <t>101b - Chodba : (8,1*1,9+1,9*0,9)*0,1</t>
  </si>
  <si>
    <t>106 - WC dívky : (1,30*1,7+1,7*2,6)*0,1</t>
  </si>
  <si>
    <t>107 - WC chlapci : (3,6*1,7+1,25*1,8+1,35*1,7)*0,1</t>
  </si>
  <si>
    <t>108 - úklidová místnost : (1,6*0,9)*0,1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</si>
  <si>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</si>
  <si>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</si>
  <si>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</si>
  <si>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Odkaz na mn. položky pořadí 34 : 3,58350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</si>
  <si>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</si>
  <si>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</si>
  <si>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</si>
  <si>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631361921RT9</t>
  </si>
  <si>
    <t>Výztuž mazanin z betonů a z lehkých betonů ze svařovaných sítí průměr drátu 8 mm, velikost oka 150/150 mm</t>
  </si>
  <si>
    <t>t</t>
  </si>
  <si>
    <t>včetně distančních prvků</t>
  </si>
  <si>
    <t>101b - Chodba : (8,1*1,9+1,9*0,9)*0,0055</t>
  </si>
  <si>
    <t>106 - WC dívky : (1,30*1,7+1,7*2,6)*0,0055</t>
  </si>
  <si>
    <t>107 - WC chlapci : (3,6*1,7+1,25*1,8+1,35*1,7)*0,0055</t>
  </si>
  <si>
    <t>108 - úklidová místnost : (1,6*0,9)*0,0055</t>
  </si>
  <si>
    <t>Koeficient ztratné: 0,10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</si>
  <si>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</si>
  <si>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</si>
  <si>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</si>
  <si>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101b - Chodba : (8,1*1,9+1,9*0,9)*0,15</t>
  </si>
  <si>
    <t>106 - WC dívky : (1,30*1,7+1,7*2,6)*0,15</t>
  </si>
  <si>
    <t>107 - WC chlapci : (3,6*1,7+1,25*1,8+1,35*1,7)*0,15</t>
  </si>
  <si>
    <t>108 - úklidová místnost : (1,6*0,9)*0,15</t>
  </si>
  <si>
    <t>632411150RT1</t>
  </si>
  <si>
    <t>Potěr ze suchých směsí cementový, tloušťky 50 mm, bez penetrace</t>
  </si>
  <si>
    <t>s rozprostřením a uhlazením</t>
  </si>
  <si>
    <t xml:space="preserve">Cementvý potěr podlahové desky : </t>
  </si>
  <si>
    <t xml:space="preserve">101b - Chodba : </t>
  </si>
  <si>
    <t xml:space="preserve">106 - WC dívky : </t>
  </si>
  <si>
    <t xml:space="preserve">107 - WC chlapci : </t>
  </si>
  <si>
    <t xml:space="preserve">108 - úklidová místnost : </t>
  </si>
  <si>
    <t>Odkaz na mn. položky pořadí 71 : 35,83500</t>
  </si>
  <si>
    <t>648991113RT4</t>
  </si>
  <si>
    <t>Osazení parapetních desek z plastických hmot Dodávka a osazení parapetních desek z plastických hmot šířky 350 mm</t>
  </si>
  <si>
    <t>a poloplastických hmot na montážní pěnu, zapravení omítky pod parapetem, těsnění spáry mezi parapetem a rámem okna, dodávka silikonu.</t>
  </si>
  <si>
    <t xml:space="preserve"> - součástí prací není provedení výměny oken : </t>
  </si>
  <si>
    <t xml:space="preserve"> - tyto práce sjou součástí objektu SO01 - výměna výplní : </t>
  </si>
  <si>
    <t xml:space="preserve"> - pro tento objekt dojde k doplnění "dočasných parapetů" : </t>
  </si>
  <si>
    <t>okno O6 - pozice : 0,4*4</t>
  </si>
  <si>
    <t>okno O7 - pozice : 0,45*2</t>
  </si>
  <si>
    <t>60775453R</t>
  </si>
  <si>
    <t>krytka parapetu plast; boční, oboustranná; rozměr 600 mm; barva bílá, imitace dřeva</t>
  </si>
  <si>
    <t>okno O6 - pozice : 2*4</t>
  </si>
  <si>
    <t>okno O7 - pozice : 2*2</t>
  </si>
  <si>
    <t>941955002R00</t>
  </si>
  <si>
    <t>Lešení lehké pracovní pomocné pomocné, o výšce lešeňové podlahy přes 1,2 do 1,9 m</t>
  </si>
  <si>
    <t>800-3</t>
  </si>
  <si>
    <t>nový kazetový podhled chodby - PDHL2 : (12,4*1,9)*1,1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</si>
  <si>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</si>
  <si>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</si>
  <si>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42 : 39,47600</t>
  </si>
  <si>
    <t>952902110R00</t>
  </si>
  <si>
    <t>Čištění budov zametáním v místnostech, chodbách, na schodišti a na půdě</t>
  </si>
  <si>
    <t>úklid prostor v průběhu a po provedení prací : 500</t>
  </si>
  <si>
    <t>953946111R00</t>
  </si>
  <si>
    <t>Doplňující konstrukce Osazení ventilačních mřížek bez dodávky ventilač. mřížky</t>
  </si>
  <si>
    <t>Odkaz na mn. položky pořadí 47 : 6,00000</t>
  </si>
  <si>
    <t>954312203R00</t>
  </si>
  <si>
    <t>Obklady konstrukcí sádrokartonovými deskami opláštění vodorovných konstrukcí dvoustranné od 200x200 mm do 500x500 mm, deskami impregnovanými proti vlhkosti tl. 12,5 mm</t>
  </si>
  <si>
    <t>SDK obložené potrubí ZTI : 1,0</t>
  </si>
  <si>
    <t>429728V01</t>
  </si>
  <si>
    <t>Mřížka čtyřhranná plastová, bílá, dveřní oboustranná, 450x90mm</t>
  </si>
  <si>
    <t>- do dveří D6 (450x90mm) : 4</t>
  </si>
  <si>
    <t>- do dveří D7 (450x90mm) : 2</t>
  </si>
  <si>
    <t>961044111R00</t>
  </si>
  <si>
    <t>Bourání základů z betonu prostého</t>
  </si>
  <si>
    <t>801-3</t>
  </si>
  <si>
    <t>nebo vybourání otvorů průřezové plochy přes 4 m2 v základech,</t>
  </si>
  <si>
    <t>základy přístavku venkovního WC : (1,25+1,55)*0,5*1,0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</si>
  <si>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</si>
  <si>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</si>
  <si>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</si>
  <si>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 xml:space="preserve"> - "sklad" : (0,95+1,45)*2,2</t>
  </si>
  <si>
    <t xml:space="preserve"> - klozety/umývárna : 1,7*2,9</t>
  </si>
  <si>
    <t xml:space="preserve"> - příčka mezi klozety : (2,9+3,6)/2*1,25</t>
  </si>
  <si>
    <t xml:space="preserve"> - odpočet dveří : -(0,7*2,0)*3</t>
  </si>
  <si>
    <t>Úklidová místnost : 3,45*3,8</t>
  </si>
  <si>
    <t xml:space="preserve"> - odpočet dveří : -(0,7*2,0)*1</t>
  </si>
  <si>
    <t xml:space="preserve"> - klozet : (0,95+1,22)*3,8</t>
  </si>
  <si>
    <t xml:space="preserve"> - prostor pisoárů : (0,9+0,75)*2,3</t>
  </si>
  <si>
    <t xml:space="preserve"> - odpočet dveří : -(0,7*2,0)*2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</si>
  <si>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</si>
  <si>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</si>
  <si>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</si>
  <si>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stěna mezi WC chlapci/chodba : 1,7*0,2*3,8</t>
  </si>
  <si>
    <t>stěna mezi WC dívky/chlapci : 1,75*0,2*3,6</t>
  </si>
  <si>
    <t>venkovní zdivo - venkovní WC : (1,45+1,55)*0,2*2,5</t>
  </si>
  <si>
    <t>963016211R00</t>
  </si>
  <si>
    <t>Demontáž sádrokartonových a sádrovláknitých podhledů z kazet 600 x 600 mm bez minerální izolace, na kovovém roštu, tl. 12,5 mm</t>
  </si>
  <si>
    <t>stávající kazetový podhled chodby : (12,4*1,9)*1,1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</si>
  <si>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</si>
  <si>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</si>
  <si>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</si>
  <si>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stávající strop nad venkovním WC - m.č. 140 : 2*(1,45+1,55)*0,15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</si>
  <si>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</si>
  <si>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</si>
  <si>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</si>
  <si>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WC dívky : (0,10*0,10*0,9)*2</t>
  </si>
  <si>
    <t>Úklidová místnost : (0,10*0,10*0,9)*2</t>
  </si>
  <si>
    <t>WC chlapci : (0,10*0,10*0,9)*2+(0,10*0,2*1,1)</t>
  </si>
  <si>
    <t xml:space="preserve">Venkovní WC : </t>
  </si>
  <si>
    <t xml:space="preserve"> - dveřní : (0,10*0,2*1,1)</t>
  </si>
  <si>
    <t xml:space="preserve"> - okenní : (0,10*0,2*0,7)</t>
  </si>
  <si>
    <t>965042141RT4</t>
  </si>
  <si>
    <t>Bourání podkladů pod dlažby nebo litých celistvých dlažeb a mazanin  betonových nebo z litého asfaltu, tloušťky do 100 mm, plochy přes 4 m2</t>
  </si>
  <si>
    <t xml:space="preserve">podkladní beton podlahy - PdKS4 : </t>
  </si>
  <si>
    <t xml:space="preserve"> - Chodba : 0,1*15,4</t>
  </si>
  <si>
    <t xml:space="preserve"> - Úklidová místnost : 0,1*(0,9*3,45)</t>
  </si>
  <si>
    <t xml:space="preserve"> - WC dívky : 0,1*8,8</t>
  </si>
  <si>
    <t xml:space="preserve"> - WC chlapci : 0,1*8,1</t>
  </si>
  <si>
    <t xml:space="preserve"> - Venkovní WC : 0,1*(1,25*1,35)</t>
  </si>
  <si>
    <t>965043341RT3</t>
  </si>
  <si>
    <t>Bourání podkladů pod dlažby nebo litých celistvých dlažeb a mazanin  betonových s potěrem nebo teracem, tloušťky do 100 mm, plochy přes 4 m2</t>
  </si>
  <si>
    <t xml:space="preserve">betonový potěr+mazanina podlahy - PdKS4 (40+55mm) : </t>
  </si>
  <si>
    <t>965049112RT1</t>
  </si>
  <si>
    <t>Bourání podkladů pod dlažby nebo litých celistvých dlažeb a mazanin  příplatek za bourání mazanin vyztužených svařovanou sítí, tloušťky přes 100 mm</t>
  </si>
  <si>
    <t>Odkaz na mn. položky pořadí 54 : 3,70925</t>
  </si>
  <si>
    <t>965081713RT2</t>
  </si>
  <si>
    <t>Bourání podlah z keramických dlaždic, tloušťky do 10 mm, plochy přes 1 m2</t>
  </si>
  <si>
    <t>bez podkladního lože, s jakoukoliv výplní spár</t>
  </si>
  <si>
    <t xml:space="preserve">dlažba podlahy - PdKS4 : </t>
  </si>
  <si>
    <t xml:space="preserve"> - Chodba : 15,4</t>
  </si>
  <si>
    <t xml:space="preserve"> - Úklidová místnost : 0,9*3,45</t>
  </si>
  <si>
    <t xml:space="preserve"> - WC dívky : 8,8</t>
  </si>
  <si>
    <t xml:space="preserve"> - WC chlapci : 8,1</t>
  </si>
  <si>
    <t xml:space="preserve"> - Venkovní WC : 1,25*1,35</t>
  </si>
  <si>
    <t>965081702R00</t>
  </si>
  <si>
    <t>Bourání podlah Soklíků z dlažeb keramických tloušťky do 10 mm, výšky do 100 mm</t>
  </si>
  <si>
    <t xml:space="preserve"> - Chodba : 8,1*2</t>
  </si>
  <si>
    <t xml:space="preserve"> - Úklidová místnost : 2,3*2+0,8</t>
  </si>
  <si>
    <t xml:space="preserve"> - WC dívky : 0,7+1,2+0,9+2*(1,35+0,85)</t>
  </si>
  <si>
    <t xml:space="preserve"> - Venkovní WC : 2*(1,25+1,35)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</si>
  <si>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</si>
  <si>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</si>
  <si>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</si>
  <si>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úprava dveřního otvoru - D6 : 0,5*(2,0+2*0,9)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</si>
  <si>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</si>
  <si>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</si>
  <si>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</si>
  <si>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okno venkovního WC : 1</t>
  </si>
  <si>
    <t>968061125R00</t>
  </si>
  <si>
    <t>Vyvěšení nebo zavěšení dřevěných křídel dveří, plochy do 2 m2</t>
  </si>
  <si>
    <t>WC dívky : 4</t>
  </si>
  <si>
    <t>Úklidová místnost : 1</t>
  </si>
  <si>
    <t>WC chlapci : 3</t>
  </si>
  <si>
    <t>Venkovní WC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</si>
  <si>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</si>
  <si>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</si>
  <si>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WC dívky : 4*(1,0*2,0)</t>
  </si>
  <si>
    <t>Úklidová místnost : 1*(1,0*2,0)</t>
  </si>
  <si>
    <t>WC chlapci : 3*(1,0*2,0)</t>
  </si>
  <si>
    <t>Venkovní WC : 1*(1,0*2,0)</t>
  </si>
  <si>
    <t>968083001R00</t>
  </si>
  <si>
    <t>Vybourání plastových výplní otvorů oken, do 1 m2</t>
  </si>
  <si>
    <t>okno venkovního WC : 0,5*0,5</t>
  </si>
  <si>
    <t>970251200R00</t>
  </si>
  <si>
    <t>Řezání železobetonu hloubka řezu 200 mm</t>
  </si>
  <si>
    <t>prořezání stávající betonové mazaniny na chodbě 1.NP : 1,9</t>
  </si>
  <si>
    <t>978013191R00</t>
  </si>
  <si>
    <t>Otlučení omítek vápenných nebo vápenocementových vnitřních s vyškrabáním spár, s očištěním zdiva stěn, v rozsahu do 100 %</t>
  </si>
  <si>
    <t>978023411R00</t>
  </si>
  <si>
    <t>Vysekání, vyškrábání a vyčištění spár zdiva cihelného  mimo komínového</t>
  </si>
  <si>
    <t xml:space="preserve">dočištění otlučených omítek : </t>
  </si>
  <si>
    <t>Odkaz na mn. položky pořadí 65 : 98,10000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</si>
  <si>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</si>
  <si>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</si>
  <si>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</si>
  <si>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WC dívky : (1,85+1,35+1,7+2*(2*(1,15+0,8)))*1,5</t>
  </si>
  <si>
    <t xml:space="preserve"> - odpočet dveří : -(4*0,6*1,5)</t>
  </si>
  <si>
    <t>Úklidová místnost : (1,25*2+0,8)*2,0</t>
  </si>
  <si>
    <t>WC chlapci : (2*(1,75+1,75)+2*(1,2+0,9)+1,95+1,7+2,4+0,9+1,0+0,1)*2,2</t>
  </si>
  <si>
    <t xml:space="preserve"> - odpočet dveří : -5*(0,7*2,0)</t>
  </si>
  <si>
    <t>Venkovní WC : 1,5*(1,35+1,25)</t>
  </si>
  <si>
    <t xml:space="preserve"> - odpočet dveří : -0,7*1,5</t>
  </si>
  <si>
    <t>728415811R00</t>
  </si>
  <si>
    <t>Demontáž větrací nebo ventilační mřížky do průřezu 0,04 m2</t>
  </si>
  <si>
    <t>800-728</t>
  </si>
  <si>
    <t xml:space="preserve">stěnové : </t>
  </si>
  <si>
    <t>WC chlapci : 4</t>
  </si>
  <si>
    <t>Úklidová místnost : 3</t>
  </si>
  <si>
    <t>96.4</t>
  </si>
  <si>
    <t>Odpojení rozvodů a zařízení profesí a IS, kotvení,doplňky,detaily</t>
  </si>
  <si>
    <t xml:space="preserve">1*1 : 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</si>
  <si>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</si>
  <si>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</si>
  <si>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</si>
  <si>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</si>
  <si>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</si>
  <si>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</si>
  <si>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</si>
  <si>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</si>
  <si>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 xml:space="preserve">penetrační nátěr podlahové desky : </t>
  </si>
  <si>
    <t>101b - Chodba : (8,1*1,9+1,9*0,9)</t>
  </si>
  <si>
    <t>106 - WC dívky : (1,30*1,7+1,7*2,6)</t>
  </si>
  <si>
    <t>107 - WC chlapci : (3,6*1,7+1,25*1,8+1,35*1,7)</t>
  </si>
  <si>
    <t>108 - úklidová místnost : (1,6*0,9)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</si>
  <si>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</si>
  <si>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</si>
  <si>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 xml:space="preserve">penetrační nátěr podlahové desky - svislá : </t>
  </si>
  <si>
    <t>101b - Chodba+108 - úklidová místnost : (8,1+1,9+0,9)*2*0,15</t>
  </si>
  <si>
    <t>106 - WC dívky : (3,0+2,6)*2*0,15</t>
  </si>
  <si>
    <t>107 - WC chlapci : (4,9+3,1)*2*0,15</t>
  </si>
  <si>
    <t>711141559RT2</t>
  </si>
  <si>
    <t xml:space="preserve">Provedení izolace proti zemní vlhkosti pásy přitavením vodorovná, 2 vrstvy, bez dodávky izolačních pásů,  </t>
  </si>
  <si>
    <t xml:space="preserve">izolace spodní stavby : </t>
  </si>
  <si>
    <t xml:space="preserve">Vodorovná 1.NP : </t>
  </si>
  <si>
    <t xml:space="preserve">- izolace základové desky : </t>
  </si>
  <si>
    <t>711142559RT2</t>
  </si>
  <si>
    <t xml:space="preserve">Provedení izolace proti zemní vlhkosti pásy přitavením svislá, 2 vrstvy, bez dodávky izolačních pásů,  </t>
  </si>
  <si>
    <t xml:space="preserve">Svislá 1.NP : </t>
  </si>
  <si>
    <t xml:space="preserve">- vytažení izolace na stávající zdivo h=150mm : </t>
  </si>
  <si>
    <t>Odkaz na mn. položky pořadí 72 : 7,35000</t>
  </si>
  <si>
    <t>711140101R00</t>
  </si>
  <si>
    <t>Odstranění izolace proti vodě - pásy přitavením vodorovné, 1 vrstva</t>
  </si>
  <si>
    <t xml:space="preserve">HI podlahy - PdKS4 : </t>
  </si>
  <si>
    <t>711212000RT1</t>
  </si>
  <si>
    <t>Izolace proti vodě nátěr podkladní pod hydroizolační stěrky, Hmota nátěrová typ: penetrace</t>
  </si>
  <si>
    <t>RTS 22/ II</t>
  </si>
  <si>
    <t>Odkaz na mn. položky pořadí 77 : 33,43500</t>
  </si>
  <si>
    <t>711212001RT1</t>
  </si>
  <si>
    <t>Izolace proti vodě nátěr hydroizolační proti vlhkosti</t>
  </si>
  <si>
    <t xml:space="preserve">hydroizolační stěrka podlahové desky - vodorovná : </t>
  </si>
  <si>
    <t/>
  </si>
  <si>
    <t xml:space="preserve">hydroizolační stěrka podlahové desky - po obvodu výšky 300mm : </t>
  </si>
  <si>
    <t>101b - Chodba+108 - úklidová místnost : (8,1+1,9+0,9)*2*0,3</t>
  </si>
  <si>
    <t>106 - WC dívky : (3,0+2,6)*2*0,3</t>
  </si>
  <si>
    <t>107 - WC chlapci : (4,9+3,1)*2*0,3</t>
  </si>
  <si>
    <t>711212601RT1</t>
  </si>
  <si>
    <t>Izolace proti vodě doplňky  těsnicí pás š.120 mm do spoje podlaha-stěna</t>
  </si>
  <si>
    <t xml:space="preserve">hydroizolační stěrka podlahové desky - po obvodu : </t>
  </si>
  <si>
    <t>101b - Chodba+108 - úklidová místnost : (8,1+1,9+0,9)*2</t>
  </si>
  <si>
    <t>106 - WC dívky : (3,0+2,6)*2</t>
  </si>
  <si>
    <t>107 - WC chlapci : (4,9+3,1)*2</t>
  </si>
  <si>
    <t>711212611RT1</t>
  </si>
  <si>
    <t>Izolace proti vodě doplňky  těsnicí pás šířky 120 mm do svislých koutů</t>
  </si>
  <si>
    <t>101b - chodba (při umyvárně) : 2*0,3</t>
  </si>
  <si>
    <t>106 - WC dívky : 6*0,3</t>
  </si>
  <si>
    <t>107 - WC chlapci : 10*0,3</t>
  </si>
  <si>
    <t>108 - úklidová místnost : 4*0,3</t>
  </si>
  <si>
    <t>711140500V00</t>
  </si>
  <si>
    <t>Odstranění drenážní vrstvy proti vlhkosti ploše svislé, 1 vrstva</t>
  </si>
  <si>
    <t xml:space="preserve">nopová izolace pod stávajícím obkladem : </t>
  </si>
  <si>
    <t xml:space="preserve"> - Úklidová místnost : 2,2*2,0</t>
  </si>
  <si>
    <t xml:space="preserve"> - WC dívky : 2,4*2,0</t>
  </si>
  <si>
    <t xml:space="preserve"> - WC chlapci : 2,0*2,0</t>
  </si>
  <si>
    <t>62852257R</t>
  </si>
  <si>
    <t>Pás hydroizolační asfaltový tloušťka = 5,0 mm; asfalt: modifikovaný; nosná vložka: polyesterová PV; horní strana: minerální posyp; spodní strana: PE fólie</t>
  </si>
  <si>
    <t>Odkaz na mn. položky pořadí 73 : 35,83500*2,1</t>
  </si>
  <si>
    <t xml:space="preserve">- vytažení izolace na stávající zdivo : </t>
  </si>
  <si>
    <t>Odkaz na mn. položky pořadí 74 : 7,35000*2,1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</si>
  <si>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</si>
  <si>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</si>
  <si>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</si>
  <si>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713121121RT1</t>
  </si>
  <si>
    <t>Montáž tepelné izolace podlah  dvouvrstvá, bez dodávky materiálu</t>
  </si>
  <si>
    <t>800-713</t>
  </si>
  <si>
    <t xml:space="preserve">Skladba PdKN1 : 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</si>
  <si>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</si>
  <si>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</si>
  <si>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</si>
  <si>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</si>
  <si>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 xml:space="preserve">dilatační pásek podél stěn : </t>
  </si>
  <si>
    <t>107 - WC chlapci : (4,9*3,1)*2</t>
  </si>
  <si>
    <t>28375705R</t>
  </si>
  <si>
    <t>Výrobek izolační pro budovy z pěnového polystyrenu (EPS) tvar: deska; OH = 25 kg/m3; lambda = 0,035 W/(m.K); pevnost v tlaku CS 150 kPa; RtF: E</t>
  </si>
  <si>
    <t>Odkaz na mn. položky pořadí 83 : 35,83500*0,08</t>
  </si>
  <si>
    <t>Koeficient ztratné 10%: 0,1</t>
  </si>
  <si>
    <t>28376255R</t>
  </si>
  <si>
    <t>Výrobek izolační pro budovy z pěnového polystyrenu (EPS) tvar: deska; označení: GREY; tloušťka d = 80,0 mm; OH = 20 kg/m3; lambda = 0,031 W/(m.K); pevnost v tlaku CS 100 kPa; RtF: E</t>
  </si>
  <si>
    <t>Odkaz na mn. položky pořadí 83 : 35,83500</t>
  </si>
  <si>
    <t>766662811R00</t>
  </si>
  <si>
    <t>Demontáž dveřních křídel prahů dveří  jednokřídlových</t>
  </si>
  <si>
    <t>800-766</t>
  </si>
  <si>
    <t>WC dívky : 1</t>
  </si>
  <si>
    <t>WC chlapci : 1</t>
  </si>
  <si>
    <t>766PIK01</t>
  </si>
  <si>
    <t>Dodání + montáž dveřních piktogramů 100x100 mm, vlastní text, sříbrný AL plech lakovaný</t>
  </si>
  <si>
    <t>KUS</t>
  </si>
  <si>
    <t>- kompletní provedení ple výpisu prvků</t>
  </si>
  <si>
    <t>106 - "WC dívky" : 1</t>
  </si>
  <si>
    <t>107 - "WC chlapci" : 1</t>
  </si>
  <si>
    <t>108 - "Úklidová místnost" : 1</t>
  </si>
  <si>
    <t>D/05</t>
  </si>
  <si>
    <t>Dveře "D5" 1500/1970,DTD,HPL,bezfalc, ocel.zárubeň+RAL,kování,zámek,doplňky,detaily,D+M</t>
  </si>
  <si>
    <t>POL3_0</t>
  </si>
  <si>
    <t>levé : 1</t>
  </si>
  <si>
    <t>D/06</t>
  </si>
  <si>
    <t>Dveře "D6" 800/1970,DTD,HPL,bezfalc,ocel.zárubeň+RAL,kování,zámek,doplňky,detaily,D+M</t>
  </si>
  <si>
    <t>pravé : 1</t>
  </si>
  <si>
    <t>D/07</t>
  </si>
  <si>
    <t>Dveře "D7" 700/1970,DTD,HPL,bezfalc,ocel.zárubeň+RAL,kování,zámek,doplňky,detaily,D+M</t>
  </si>
  <si>
    <t xml:space="preserve">108 - Úklidová místnost : </t>
  </si>
  <si>
    <t>D/08</t>
  </si>
  <si>
    <t>Dveře "D8" 700/1970,DTD,HPL,bezfalc,ocel.zárubeň+RAL,kování,zámek,doplňky,detaily,D+M</t>
  </si>
  <si>
    <t>998766201R00</t>
  </si>
  <si>
    <t>Přesun hmot pro konstrukce truhlářské v objektech výšky do 6 m</t>
  </si>
  <si>
    <t>50 m vodorovně</t>
  </si>
  <si>
    <t>767587211RT4</t>
  </si>
  <si>
    <t>Montáž podhledů lamelových a kazetových Podhledy podhled minerální,  , 600x600 mm, včetně dodávky kazet</t>
  </si>
  <si>
    <t>800-767</t>
  </si>
  <si>
    <t>767649191R00</t>
  </si>
  <si>
    <t>Montáž dveří montáž doplňků dveří samozavírače hydraulického</t>
  </si>
  <si>
    <t>Dveře D6 : 2</t>
  </si>
  <si>
    <t>54917040R</t>
  </si>
  <si>
    <t>zavírač dveří hydraulický hmotnost dveří 30 až 60 kg; š. dveří 900 mm; stříbrný</t>
  </si>
  <si>
    <t>Odkaz na mn. položky pořadí 96 : 2,00000</t>
  </si>
  <si>
    <t>OP/01_02</t>
  </si>
  <si>
    <t>Sanitární dělící příčky+dveře,HPL deska,tl.8mm, RAL,kotvení,doplňky,detaily,D+M</t>
  </si>
  <si>
    <t>OP1 : 2,1*(1,7+1,2)</t>
  </si>
  <si>
    <t>OP2 : 2,1*1,7</t>
  </si>
  <si>
    <t>OP/03</t>
  </si>
  <si>
    <t>Dělící stěna mezi pisoáry,400x600x10mm,sklo,nerez, kotvení,doplňky,detaily,D+M</t>
  </si>
  <si>
    <t>107 - WC chlapci : 2</t>
  </si>
  <si>
    <t>OP/04</t>
  </si>
  <si>
    <t>Zásobník na papírové ručníky,plast bílý,kotvení,doplňky,detaily,D+M</t>
  </si>
  <si>
    <t>101b - Chodba : 1</t>
  </si>
  <si>
    <t>106 - WC dívky : 1</t>
  </si>
  <si>
    <t>OP/05</t>
  </si>
  <si>
    <t>WC štětka závěsná,plast bílý, kotvení,doplňky,detaily,D+M</t>
  </si>
  <si>
    <t>106 - WC dívky : 2</t>
  </si>
  <si>
    <t>107 - WC chlapci : 1</t>
  </si>
  <si>
    <t>OP/06</t>
  </si>
  <si>
    <t>Zásobník na tekuté mýdlo,plast bílý,kotvení,doplňky,detaily,D+M</t>
  </si>
  <si>
    <t>101b - Chodba : 2</t>
  </si>
  <si>
    <t>OP/07</t>
  </si>
  <si>
    <t>Odpadkový koš, 50l, ABS plast, kotvený ke zďi</t>
  </si>
  <si>
    <t>OP/08</t>
  </si>
  <si>
    <t>Zásobník toaletního papíru,plast bílý, kotvení,doplňky,detaily,D+M</t>
  </si>
  <si>
    <t>OP/09</t>
  </si>
  <si>
    <t>Odpadkový koš, 5l, ABS plast, na zeď</t>
  </si>
  <si>
    <t>998767202R00</t>
  </si>
  <si>
    <t>Přesun hmot pro kovové stavební doplňk. konstrukce v objektech výšky do 12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</si>
  <si>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</si>
  <si>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</si>
  <si>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</si>
  <si>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109 : 35,16500</t>
  </si>
  <si>
    <t>771101210R00</t>
  </si>
  <si>
    <t>Příprava podkladu pod dlažby penetrace podkladu pod dlažby</t>
  </si>
  <si>
    <t>771212113R00</t>
  </si>
  <si>
    <t>Kladení dlažby keramické do tmele velikosti do 400 x 400 m</t>
  </si>
  <si>
    <t>do tmele, rovnoběžně se stěnou, bez skládání složitých vzorů a tvarů.</t>
  </si>
  <si>
    <t>106 - WC dívky : (1,20*1,7+1,7*2,6)</t>
  </si>
  <si>
    <t>107 - WC chlapci : (3,6*1,7+1,20*1,8+1,25*1,7)</t>
  </si>
  <si>
    <t>108 - úklidová místnost : (1,5*0,8)</t>
  </si>
  <si>
    <t>771479001R00</t>
  </si>
  <si>
    <t>Řezání dlaždic pro soklíky</t>
  </si>
  <si>
    <t>101b - Chodba : 8,1*2</t>
  </si>
  <si>
    <t>Koeficient ostatní dořezy: 0,1</t>
  </si>
  <si>
    <t>771577133RU1</t>
  </si>
  <si>
    <t>Hrany schodů, dilatační, koutové, ukončovací a přechodové profily profily přechodové nerez, dekorativní spojení dvou podlah stejné výšky, připevnění vruty s hmoždinkami , výška profilu 3,6 mm, šířka profilu 30 mm</t>
  </si>
  <si>
    <t xml:space="preserve">1.NP : </t>
  </si>
  <si>
    <t>D6 : 2*0,8</t>
  </si>
  <si>
    <t>D7 : 0,7</t>
  </si>
  <si>
    <t>771578011R00</t>
  </si>
  <si>
    <t>Zvláštní úpravy spár spára podlaha-stěna silikonem</t>
  </si>
  <si>
    <t>101b - Chodba : 8,1*2+1,9+0,9*2</t>
  </si>
  <si>
    <t>106 - WC dívky : (2,6+3,0)*2</t>
  </si>
  <si>
    <t>107 - WC chlapci : (3,6+1,7)*2+(3,5+1,7)*2</t>
  </si>
  <si>
    <t>108 - úklidová místnost : (1,5+0,8)*2</t>
  </si>
  <si>
    <t>771579795R00</t>
  </si>
  <si>
    <t>Příplatky k položkám montáže podlah keramických příplatek za spárování voduodpuzující hmotou - plošně</t>
  </si>
  <si>
    <t>RTS 19/ II</t>
  </si>
  <si>
    <t>597623142V</t>
  </si>
  <si>
    <t>Dlaždice 30x30 světle šedá mat</t>
  </si>
  <si>
    <t>protiskluznost R10</t>
  </si>
  <si>
    <t xml:space="preserve">dlažba na podlahy : </t>
  </si>
  <si>
    <t>Koeficient ztratné 10%: 0,10</t>
  </si>
  <si>
    <t xml:space="preserve">dlažba na soklíky (2 soklíky/1 dlažba) : </t>
  </si>
  <si>
    <t>Odkaz na mn. položky pořadí 110 : 17,82000*0,15</t>
  </si>
  <si>
    <t>998771201R00</t>
  </si>
  <si>
    <t>Přesun hmot pro podlahy z dlaždic v objektech výšky do 6 m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</si>
  <si>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</si>
  <si>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</si>
  <si>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Odkaz na mn. položky pořadí 118 : 87,79000</t>
  </si>
  <si>
    <t>781497111RS2</t>
  </si>
  <si>
    <t xml:space="preserve">Lišty k obkladům profil ukončovací leštěný hliník, uložení do tmele, výška profilu 8 mm,  </t>
  </si>
  <si>
    <t>101b - Chodba (umývárna) : 1,9+0,9*2</t>
  </si>
  <si>
    <t xml:space="preserve"> - lišty pro okna : 2*(0,4+0,6)+2*(0,45+1,1)</t>
  </si>
  <si>
    <t xml:space="preserve"> - lišty pro dveře : 0,9+2*2,0</t>
  </si>
  <si>
    <t xml:space="preserve"> - lišty pro okna : 3*2*(0,4+0,6)+2*(0,45+1,1)</t>
  </si>
  <si>
    <t xml:space="preserve"> - lišty pro dveře : (0,9+2*2,0)+2*(0,8+2*2,0)</t>
  </si>
  <si>
    <t xml:space="preserve"> - lišty pro dveře : 0,8+2*2,0</t>
  </si>
  <si>
    <t>781475116V01</t>
  </si>
  <si>
    <t>Obklad vnitřní stěn keramický, do tmele, 20x40 cm</t>
  </si>
  <si>
    <t xml:space="preserve">"11 pruhů bílého obkladu - 1600+600mm" : </t>
  </si>
  <si>
    <t>101b - Chodba (umývárna) : (2*0,9+1,85)*2,2</t>
  </si>
  <si>
    <t>106 - WC dívky : 2*(2,9+2,6)*2,2</t>
  </si>
  <si>
    <t xml:space="preserve"> - WC obezdívka : 1,7*0,15</t>
  </si>
  <si>
    <t xml:space="preserve"> - odpočet otvorů : -(0,8*2,0)</t>
  </si>
  <si>
    <t>107 - WC chlapci : (2*(3,6+1,7)+2*(3,1+1,7))*2,2</t>
  </si>
  <si>
    <t xml:space="preserve"> - WC obezdívka : 0,9*0,15</t>
  </si>
  <si>
    <t xml:space="preserve"> - odpočet otvorů : -(2*(0,7*2,0)+0,8*2,0)</t>
  </si>
  <si>
    <t>108 - Úklidová místnost : (2*(1,5+0,8))*2,2</t>
  </si>
  <si>
    <t xml:space="preserve"> - výlevková obezdívka : 0,8*0,15</t>
  </si>
  <si>
    <t xml:space="preserve"> - odpočet otvorů : -0,7*2,0</t>
  </si>
  <si>
    <t xml:space="preserve">"1 pruh barevného obkladu - 200mm" : </t>
  </si>
  <si>
    <t>101b - Chodba (umývárna) : (2*0,9+1,85)*0,2</t>
  </si>
  <si>
    <t>106 - WC dívky : 2*(2,9+2,6)*0,2</t>
  </si>
  <si>
    <t>107 - WC chlapci : (2*(3,6+1,7)+2*(3,1+1,7))*0,2</t>
  </si>
  <si>
    <t>108 - Úklidová místnost : (2*(1,5+0,8))*0,2</t>
  </si>
  <si>
    <t>59761001R2</t>
  </si>
  <si>
    <t>Obkladačka 20x40 cm, hladká, bílá, tl. 7mm</t>
  </si>
  <si>
    <t>Koeficient ztratné 5%: 0,05</t>
  </si>
  <si>
    <t>59761001R3</t>
  </si>
  <si>
    <t>Obkladačka 20x40 cm, hladká, barevná, tl. 7mm</t>
  </si>
  <si>
    <t>Barevná obkládačka světlého odstínu (modrá, žlutá, oranžová, zelená)</t>
  </si>
  <si>
    <t>- upřesněno dle výběru objednatele</t>
  </si>
  <si>
    <t>998781201R00</t>
  </si>
  <si>
    <t>Přesun hmot pro obklady keramické v objektech výšky do 6 m</t>
  </si>
  <si>
    <t>784161401R00</t>
  </si>
  <si>
    <t>Příprava povrchu Penetrace (napouštění) podkladu disperzní, jednonásobná</t>
  </si>
  <si>
    <t>800-784</t>
  </si>
  <si>
    <t xml:space="preserve">bílá : </t>
  </si>
  <si>
    <t>Odkaz na mn. položky pořadí 123 : 113,03000</t>
  </si>
  <si>
    <t xml:space="preserve">barva : </t>
  </si>
  <si>
    <t>Odkaz na mn. položky pořadí 124 : 50,00000</t>
  </si>
  <si>
    <t>784165512R00</t>
  </si>
  <si>
    <t>Malby z malířských směsí otěruvzdorných,  , bělost 93 %, dvojnásobné</t>
  </si>
  <si>
    <t xml:space="preserve">stěny zděnné : </t>
  </si>
  <si>
    <t xml:space="preserve">stěny SDK : </t>
  </si>
  <si>
    <t>Odkaz na mn. položky pořadí 18 : 4,03000</t>
  </si>
  <si>
    <t xml:space="preserve">podhledy SDK : </t>
  </si>
  <si>
    <t>Odkaz na mn. položky pořadí 20 : 4,42000</t>
  </si>
  <si>
    <t>Odkaz na mn. položky pořadí 21 : 13,56000</t>
  </si>
  <si>
    <t>Ostatní plochy - zapravení : 50</t>
  </si>
  <si>
    <t>784165522R00</t>
  </si>
  <si>
    <t>Malby z malířských směsí disperzních,  , barevné, dvojnásobné</t>
  </si>
  <si>
    <t>Ostatní plochy - zapravení chodba : 50</t>
  </si>
  <si>
    <t>460680024RT1</t>
  </si>
  <si>
    <t>Průraz zdivem v cihlové zdi tloušťky 60 cm, plochy do 0,09 m2</t>
  </si>
  <si>
    <t>průraz přes zdivo - pro instalační vedení VZT : 3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</si>
  <si>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</si>
  <si>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</si>
  <si>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</si>
  <si>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</si>
  <si>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</si>
  <si>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</si>
  <si>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</si>
  <si>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</si>
  <si>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</si>
  <si>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</si>
  <si>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</si>
  <si>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</si>
  <si>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</si>
  <si>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</si>
  <si>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18/ II</t>
  </si>
  <si>
    <t>SUM</t>
  </si>
  <si>
    <t>END</t>
  </si>
  <si>
    <t>100001600R00</t>
  </si>
  <si>
    <t>Urovnání dna etáže pro jakoukoliv třídu horniny</t>
  </si>
  <si>
    <t>po odstřelu pro provedení vrtů a odstřel další etáže,</t>
  </si>
  <si>
    <t>výkop pro provedení drenáže : 16,5*0,8</t>
  </si>
  <si>
    <t xml:space="preserve">výkop pro stavední úpravy dvorní dešťové kanalizace : </t>
  </si>
  <si>
    <t>dešťová kanalizace dvorního prostoru : (5,8+1,4+8,0+1,9+8,0+0,6+1,9+13,5+5,5+2,3+1,8)*0,6</t>
  </si>
  <si>
    <t>dopojení vpustí : (2*1,5)*0,6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</si>
  <si>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</si>
  <si>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</si>
  <si>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</si>
  <si>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</si>
  <si>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>dešťová kanalizace dvorního prostoru : (5,8+1,4+8,0+1,9+8,0+0,6+1,9+13,5+5,5+2,3+1,8)*0,9</t>
  </si>
  <si>
    <t>dopojení vpustí : (2*1,5)*0,9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</si>
  <si>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</si>
  <si>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</si>
  <si>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</si>
  <si>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stávající chodník kři dělícím oplocení : 4,0</t>
  </si>
  <si>
    <t>115201511R00</t>
  </si>
  <si>
    <t>Montáž a demontáž odpadního potrubí demontáž, DN 150 mm</t>
  </si>
  <si>
    <t>při snižování hladiny podzemní vody soustavou čerpacích jehel, s tvarovkami pro všechny druhy potrubí a způsoby uložení,</t>
  </si>
  <si>
    <t>dešťová kanalizace dvorního prostoru - stávající : 5,8+1,4+8,0+1,9+8,0+0,6+1,9+13,5+5,5+2,3+1,8</t>
  </si>
  <si>
    <t>dopojení vpustí - stávající : 2*1,5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</si>
  <si>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</si>
  <si>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</si>
  <si>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</si>
  <si>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obetonávky dvorních vpustí : 0,5*0,5*0,15</t>
  </si>
  <si>
    <t>obetonávka čistící rohože : 1,2*0,6*0,15</t>
  </si>
  <si>
    <t>podbetonávka při brance : 0,45*0,15*2,5</t>
  </si>
  <si>
    <t>ve vykopávkách : 5*0,2</t>
  </si>
  <si>
    <t>139601101R00</t>
  </si>
  <si>
    <t>Ruční výkop jam, rýh a šachet v horninách 1 a 2</t>
  </si>
  <si>
    <t>výkop pro provedení drenáže : 16,5*0,8*1,0</t>
  </si>
  <si>
    <t>dešťová kanalizace dvorního prostoru : (5,8+1,4+8,0+1,9+8,0+0,6+1,9+13,5+5,5+2,3+1,8)*0,6*1,2</t>
  </si>
  <si>
    <t>dopojení vpustí : (2*1,5)*0,6*1,2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</si>
  <si>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</si>
  <si>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</si>
  <si>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</si>
  <si>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výkop pro kanalizaci a drenáže : </t>
  </si>
  <si>
    <t>Odkaz na mn. položky pořadí 6 : 51,86400*0,5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</si>
  <si>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</si>
  <si>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</si>
  <si>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</si>
  <si>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výkopy : </t>
  </si>
  <si>
    <t>Odkaz na mn. položky pořadí 6 : 51,86400</t>
  </si>
  <si>
    <t xml:space="preserve">odpočet zásypů : </t>
  </si>
  <si>
    <t>Odkaz na mn. položky pořadí 12 : 17,72100*-1</t>
  </si>
  <si>
    <t>162701105R00</t>
  </si>
  <si>
    <t>Vodorovné přemístění výkopku z horniny 1 až 4, na vzdálenost přes 9 000  do 10 000 m</t>
  </si>
  <si>
    <t>Odkaz na mn. položky pořadí 8 : 34,14300</t>
  </si>
  <si>
    <t>162701109R00</t>
  </si>
  <si>
    <t>Vodorovné přemístění výkopku příplatek k ceně za každých dalších i započatých 1 000 m přes 10 000 m  z horniny 1 až 4</t>
  </si>
  <si>
    <t>Odkaz na mn. položky pořadí 9 : 34,14300*5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</si>
  <si>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</si>
  <si>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</si>
  <si>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</si>
  <si>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</si>
  <si>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</si>
  <si>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zásyp pro stavední úpravy dvorní dešťové kanalizace : </t>
  </si>
  <si>
    <t>dešťová kanalizace dvorního prostoru : (5,8+1,4+8,0+1,9+8,0+0,6+1,9+13,5+5,5+2,3+1,8)*0,6*0,55</t>
  </si>
  <si>
    <t>dopojení vpustí : (2*1,5)*0,6*0,55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</si>
  <si>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</si>
  <si>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</si>
  <si>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</si>
  <si>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dešťová kanalizace dvorního prostoru : (5,8+1,4+8,0+1,9+8,0+0,6+1,9+13,5+5,5+2,3+1,8)*0,6*0,4</t>
  </si>
  <si>
    <t>dopojení vpustí : (2*1,5)*0,6*0,4</t>
  </si>
  <si>
    <t>Obsyp drenážního potrubí : 16,5*(0,8*0,8)</t>
  </si>
  <si>
    <t>199000005R00</t>
  </si>
  <si>
    <t>Poplatky za skládku zeminy 1- 4, skupina 17 05 04 z Katalogu odpadů</t>
  </si>
  <si>
    <t xml:space="preserve">přebytečná zemina výkopů : </t>
  </si>
  <si>
    <t>Odkaz na mn. položky pořadí 8 : 34,14300*1,6</t>
  </si>
  <si>
    <t>583312034R</t>
  </si>
  <si>
    <t xml:space="preserve">kamenivo přírodní těžené frakce 0,0 až 4,0 mm; třída B; Olomoucký kraj </t>
  </si>
  <si>
    <t xml:space="preserve">obsyp potrubí KG : </t>
  </si>
  <si>
    <t>Odkaz na mn. položky pořadí 13 : 12,88800*1,65</t>
  </si>
  <si>
    <t>583326881R</t>
  </si>
  <si>
    <t>Kamenivo nestanovené těžené; frakce 16,0 až 32,0 mm</t>
  </si>
  <si>
    <t xml:space="preserve">obsyp a zásyp drenážního potrubí : </t>
  </si>
  <si>
    <t>Odkaz na mn. položky pořadí 14 : 10,56000*1,65</t>
  </si>
  <si>
    <t>venkovní zdivo při drenážním potrubí : 16,5</t>
  </si>
  <si>
    <t>venkovní zdivo při dveřích D3 : 3,5</t>
  </si>
  <si>
    <t>451572111R00</t>
  </si>
  <si>
    <t>Lože pod potrubí, stoky a drobné objekty z kameniva drobného těženého 0÷4 mm</t>
  </si>
  <si>
    <t>827-1</t>
  </si>
  <si>
    <t>v otevřeném výkopu,</t>
  </si>
  <si>
    <t>dešťová kanalizace dvorního prostoru : (5,8+1,4+8,0+1,9+8,0+0,6+1,9+13,5+5,5+2,3+1,8)*0,6*0,1</t>
  </si>
  <si>
    <t>dopojení vpustí : (2*1,5)*0,6*0,1</t>
  </si>
  <si>
    <t>452311121R00</t>
  </si>
  <si>
    <t>Podkladní a zajišťovací konstrukce z betonu desky pod potrubí, stoky a drobné objekty , z betonu prostého třídy C 8/10</t>
  </si>
  <si>
    <t>z cementu portlandského nebo struskoportlandského, v otevřeném výkopu,</t>
  </si>
  <si>
    <t>podkladní deska drenážního potrubí : 0,1*0,6*16,5</t>
  </si>
  <si>
    <t xml:space="preserve"> - včetně vytvoření žlábku ve spádu : </t>
  </si>
  <si>
    <t>564851111R00</t>
  </si>
  <si>
    <t>Podklad ze štěrkodrti s rozprostřením a zhutněním frakce 0-63 mm, tloušťka po zhutnění 150 mm</t>
  </si>
  <si>
    <t>Odkaz na mn. položky pořadí 23 : 51,01250</t>
  </si>
  <si>
    <t>596291111R00</t>
  </si>
  <si>
    <t>Řezání zámkové dlažby tloušťky 60 mm</t>
  </si>
  <si>
    <t xml:space="preserve">Předpoklad zařezání 25% z rozebraných dlažeb : </t>
  </si>
  <si>
    <t xml:space="preserve"> - dešťová kanalizace dvorního prostoru : (5,8+1,4+8,0+1,9+8,0+0,6+1,9+13,5+5,5+2,3+1,8)*0,25</t>
  </si>
  <si>
    <t xml:space="preserve"> - dopojení vpustí : (2*1,5)*0,25</t>
  </si>
  <si>
    <t xml:space="preserve">Doplnění zpevněné plochy po vybouraném venkovním WC : </t>
  </si>
  <si>
    <t xml:space="preserve"> - doplnění dlažby 300x300 po vybouraném venkovním WC - CHN1 : 2*(1,85+1,45)*1,15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</si>
  <si>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</si>
  <si>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</si>
  <si>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</si>
  <si>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zpětná montáž stáv. dlaždic : </t>
  </si>
  <si>
    <t>Odkaz na mn. položky pořadí 2 : 48,33000</t>
  </si>
  <si>
    <t>doplnění dlažby 300x300 po vybouraném venkovním WC - CHN1 : 1,85*1,45</t>
  </si>
  <si>
    <t>592451210R</t>
  </si>
  <si>
    <t>dlažba betonová dvouvrstvá, skladebná; obdélník; šedá; l = 300 mm; š = 300 mm; tl. 60,0 mm</t>
  </si>
  <si>
    <t xml:space="preserve">předpoklad výměny 25% z rozebraných dlažeb : </t>
  </si>
  <si>
    <t>Odkaz na mn. položky pořadí 2 : 48,33000*0,25</t>
  </si>
  <si>
    <t>doplnění dlažby 300x300 po vybouraném venkovním WC - CHN1 : (1,85*1,45)*1,15</t>
  </si>
  <si>
    <t>612421431RT2</t>
  </si>
  <si>
    <t>Oprava vnitřních vápenných omítek stěn v množství opravované plochy přes 30 do 50 %,  štukových</t>
  </si>
  <si>
    <t>vnitřní omítky při provedení podřezání - prostor schodiště : (7,0+2,8)*1,0</t>
  </si>
  <si>
    <t>631312611R00</t>
  </si>
  <si>
    <t xml:space="preserve">Mazanina z betonu prostého tl. přes 50 do 80 mm třídy C 16/20,  </t>
  </si>
  <si>
    <t>podkladní mazanina pro osazení venkovní rohožky Z7 : 0,5*1,0*0,1</t>
  </si>
  <si>
    <t xml:space="preserve"> - včetně tvarování obruby po osazení rohože : </t>
  </si>
  <si>
    <t>639571210R00</t>
  </si>
  <si>
    <t>Kačírek pro okapový chodník tl. 100 mm</t>
  </si>
  <si>
    <t>okapový chodník při drenáži : 14,0*0,9</t>
  </si>
  <si>
    <t>639571311R00</t>
  </si>
  <si>
    <t>Textilie proti prorůstání 45 g/m2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</si>
  <si>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</si>
  <si>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</si>
  <si>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</si>
  <si>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</si>
  <si>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opláštění drenážního potrubí při základu : 16,5*(2*(0,6+1,0))*1,05</t>
  </si>
  <si>
    <t>871318111R00</t>
  </si>
  <si>
    <t>Kladení drenážního potrubí z plastických hmot</t>
  </si>
  <si>
    <t>drenáž při dvorním traktu : 16,5</t>
  </si>
  <si>
    <t>877313123R00</t>
  </si>
  <si>
    <t>Montáž tvarovek na potrubí z trub z plastů těsněných gumovým kroužkem jednoosých DN 150 mm</t>
  </si>
  <si>
    <t xml:space="preserve">klapka : </t>
  </si>
  <si>
    <t>Odkaz na mn. položky pořadí 37 : 1,00000</t>
  </si>
  <si>
    <t xml:space="preserve">odbočka DN 200/100 - 45° : </t>
  </si>
  <si>
    <t>894432111R00</t>
  </si>
  <si>
    <t>Osazení plastových šachet revizních průměr 315 mm</t>
  </si>
  <si>
    <t>899101111R00</t>
  </si>
  <si>
    <t>Osazení poklopů litinových a ocelových o hmotnost jednotlivě do 50 kg</t>
  </si>
  <si>
    <t>drenážní šachta : 1</t>
  </si>
  <si>
    <t>89321001R</t>
  </si>
  <si>
    <t>Napojení na stávající kanalizaci do stávající šachty, vč. zatěsnění prostupu</t>
  </si>
  <si>
    <t>soubor</t>
  </si>
  <si>
    <t>šachta pro zpětné napojení - dvorní prostor : 1</t>
  </si>
  <si>
    <t>89321002R</t>
  </si>
  <si>
    <t>Vyspravení kynety stávající šachty</t>
  </si>
  <si>
    <t>VYSPRAVENÍ STÁVAJÍCÍ BETONOVÉ ŠACHTY - OPRAVA KYNETY PLASTBETONEM</t>
  </si>
  <si>
    <t>28611239R</t>
  </si>
  <si>
    <t>Trubka plastová drenážní spoj: západkový; potrubí: jednovrstvé; materiál: PVC-U; povrch: korugovaný; ohebná; DN = 100; perforování: TP; vsakovací plocha = 80,0 cm2/m</t>
  </si>
  <si>
    <t xml:space="preserve">drenáže dvorní prostor : </t>
  </si>
  <si>
    <t>Odkaz na mn. položky pořadí 30 : 16,50000*1,15</t>
  </si>
  <si>
    <t>2861130x.AR</t>
  </si>
  <si>
    <t>KGSK zpětná klapka DN110</t>
  </si>
  <si>
    <t>drenáže dvorní prostor : 1</t>
  </si>
  <si>
    <t>28651706.AR</t>
  </si>
  <si>
    <t>Odbočka plastová pro venkovní kanalizaci typ: jednoduchá, redukovaná; spoj: hrdlový; potrubí: jednovrstvé; materiál: PVC-U; povrch: hladký; jmenovitý úhel = 45,0 °; DN = 200; DN3 = 100; SDR 41,0; SN 8</t>
  </si>
  <si>
    <t>připojení drenáže na dešť kanalizaci : 1</t>
  </si>
  <si>
    <t>28697100R</t>
  </si>
  <si>
    <t>dno šachetní přímý tok; PP; T1; DN = 356,0 mm; l = 524 mm; š = 370 mm; h = 239 mm; DN žlabu 110 mm</t>
  </si>
  <si>
    <t>286971400R</t>
  </si>
  <si>
    <t>trubka plastová kanalizační PVC-U; korugovaná; D = 353,0 mm; l = 2000,0 mm</t>
  </si>
  <si>
    <t>55241700R</t>
  </si>
  <si>
    <t>poklop kanalizační do šachtové roury; DN šachty 315 mm; litinový; únosnost 1 500 kg</t>
  </si>
  <si>
    <t>69366198R</t>
  </si>
  <si>
    <t>geotextilie PP; funkce separační, ochranná, výztužná, filtrační; plošná hmotnost 300 g/m2; zpevněná oboustranně</t>
  </si>
  <si>
    <t xml:space="preserve">Opláštění drenáže : </t>
  </si>
  <si>
    <t>Odkaz na mn. položky pořadí 29 : 55,44000*1,15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</si>
  <si>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</si>
  <si>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</si>
  <si>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</si>
  <si>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doplnění obruby po provedení kanalizace : 4,0</t>
  </si>
  <si>
    <t>59217335R</t>
  </si>
  <si>
    <t>obrubník zahradní materiál beton; l = 1000,0 mm; š = 50,0 mm; h = 250,0 mm; barva šedá</t>
  </si>
  <si>
    <t>Odkaz na mn. položky pořadí 43 : 4,00000*1,25</t>
  </si>
  <si>
    <t>95_OP1</t>
  </si>
  <si>
    <t>Dodání + montáž AL čistící rohože venkovní, 2,25x1,15m, včetně odvodnění</t>
  </si>
  <si>
    <t>Prvek OP1 : 1</t>
  </si>
  <si>
    <t>978015271R00</t>
  </si>
  <si>
    <t>Otlučení omítek vápenných nebo vápenocementových vnějších s vyškrabáním spár, s očištěním zdiva  1. až 4. stupni složitosti, v rozsahu do 65 %</t>
  </si>
  <si>
    <t>zdivo při drenáži zasažené vysokou vlhkostí : 16,5*5,2</t>
  </si>
  <si>
    <t xml:space="preserve">zdivo při drenáži zasažené vysokou vlhkostí : </t>
  </si>
  <si>
    <t>Odkaz na mn. položky pořadí 46 : 85,80000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</si>
  <si>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</si>
  <si>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</si>
  <si>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</si>
  <si>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96_31V00</t>
  </si>
  <si>
    <t>Demontáž dvorní čistící rohože s obetonávkou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</si>
  <si>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</si>
  <si>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</si>
  <si>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</si>
  <si>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711823121RT7</t>
  </si>
  <si>
    <t>Ochrana konstrukcí nopovou fólií svisle, výška nopu 8 mm, včetně dodávky fólie</t>
  </si>
  <si>
    <t>při drenážním potrubí : 17,5*1,5</t>
  </si>
  <si>
    <t>711823129RT5</t>
  </si>
  <si>
    <t>Ochrana konstrukcí nopovou fólií ukončovací lišta,  , včetně dodávky lišty</t>
  </si>
  <si>
    <t>při drenážním potrubí : 16,5</t>
  </si>
  <si>
    <t>721176225R00</t>
  </si>
  <si>
    <t>Potrubí KG svodné (ležaté) v zemi vnější průměr D 200 mm, tloušťka stěny 4,9 mm, DN 200</t>
  </si>
  <si>
    <t>800-721</t>
  </si>
  <si>
    <t>včetně tvarovek, objímek. Bez zednických výpomocí.</t>
  </si>
  <si>
    <t>dešťová kanalizace dvorního prostoru : 5,8+1,4+8,0+1,9+8,0+0,6+1,9+13,5+5,5+2,3+1,8</t>
  </si>
  <si>
    <t>dopojení vpustí : 2*1,5</t>
  </si>
  <si>
    <t>721210831R00</t>
  </si>
  <si>
    <t xml:space="preserve">Demontáž vpusti dvorní s obetonávkou,  </t>
  </si>
  <si>
    <t>721211550RT1</t>
  </si>
  <si>
    <t>Vpusti dvorní průměr 110 mm, se svislým odtokem s plastovým rámem 240x240 mm a litinovou mříží, s pevnou izolační přírubou, odkalovacím košem, suchá klapka proti...</t>
  </si>
  <si>
    <t>včetně betonového lože</t>
  </si>
  <si>
    <t>721242117R00</t>
  </si>
  <si>
    <t>Lapač střešních splavenin DN 150, litina, včetně dodávky materiálu</t>
  </si>
  <si>
    <t>721242805R00</t>
  </si>
  <si>
    <t>Demontáž lapačů střešních splavenin DN 150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</si>
  <si>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</si>
  <si>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</si>
  <si>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</si>
  <si>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767_Z7</t>
  </si>
  <si>
    <t>D+M Rohož čistící kovová pozinkovaná, rozměru 400x900mm, včetně podkladní vaničky</t>
  </si>
  <si>
    <t>R-9970135</t>
  </si>
  <si>
    <t>Náklady spojené s odvozem a likvidací stavební suti</t>
  </si>
  <si>
    <t>naložení a odvoz stavební suti, likvidace v souladu se zákonem č. 185/2001 Sb., o odpadech</t>
  </si>
  <si>
    <t>dle technologie určené zhotovitelem, včetně poplatků za uložení odpadu</t>
  </si>
  <si>
    <t>výkop pro stavební úpravy uličního svodu : 7,5*0,6</t>
  </si>
  <si>
    <t>oprava dešťová kanalizace uličního svodu : (7,5)*0,9</t>
  </si>
  <si>
    <t>115201512R00</t>
  </si>
  <si>
    <t>Montáž a demontáž odpadního potrubí demontáž, DN 200 mm</t>
  </si>
  <si>
    <t>oprava dešťová kanalizace uličního svodu : 7,5</t>
  </si>
  <si>
    <t>ve vykopávkách (obetonování lapače/ulič. vpusti) : 2*0,2</t>
  </si>
  <si>
    <t>výkop pro stavební úpravy uličního svodu : 7,5*0,6*1,0</t>
  </si>
  <si>
    <t>Odkaz na mn. položky pořadí 5 : 4,50000*0,5</t>
  </si>
  <si>
    <t>Odkaz na mn. položky pořadí 5 : 4,50000</t>
  </si>
  <si>
    <t>Odkaz na mn. položky pořadí 11 : 2,47500*-1</t>
  </si>
  <si>
    <t>Odkaz na mn. položky pořadí 7 : 2,02500</t>
  </si>
  <si>
    <t>Odkaz na mn. položky pořadí 8 : 2,02500*5</t>
  </si>
  <si>
    <t>zásyp pro stavební úpravy uličního svodu : 7,5*0,6*0,55</t>
  </si>
  <si>
    <t>obsyp pro stavební úpravy uličního svodu : 7,5*0,6*0,4</t>
  </si>
  <si>
    <t>Odkaz na mn. položky pořadí 7 : 2,02500*1,6</t>
  </si>
  <si>
    <t>Odkaz na mn. položky pořadí 12 : 1,80000*1,65</t>
  </si>
  <si>
    <t>zásyp pro stavební úpravy uličního svodu : 7,5*0,6*0,1</t>
  </si>
  <si>
    <t>Odkaz na mn. položky pořadí 17 : 6,75000</t>
  </si>
  <si>
    <t>Odkaz na mn. položky pořadí 2 : 6,75000</t>
  </si>
  <si>
    <t>59245110R</t>
  </si>
  <si>
    <t>dlažba betonová dvouvrstvá, skladebná; obdélník; šedá; l = 200 mm; š = 100 mm; tl. 60,0 mm</t>
  </si>
  <si>
    <t>Odkaz na mn. položky pořadí 2 : 6,75000*0,25</t>
  </si>
  <si>
    <t>89321003R</t>
  </si>
  <si>
    <t>Vyčištění a vyspravení kynety stávající uliční vpusti</t>
  </si>
  <si>
    <t>89321005R</t>
  </si>
  <si>
    <t>Napojení na stávající uliční vpusť - navrtáním prostupu DN200, vč. zatěsnění prostupu</t>
  </si>
  <si>
    <t>uliční vpusť pro nové napojení - Šafaříkova : 1</t>
  </si>
  <si>
    <t>potrubí dešťové kanalizace pro stavební uličního svodu : 7,5*1,15</t>
  </si>
  <si>
    <t>Stávající lapač splavenin : 1</t>
  </si>
  <si>
    <t>721300942R00</t>
  </si>
  <si>
    <t>Pročištění lapačů střešních splavenin</t>
  </si>
  <si>
    <t>sávající lapač splavenin : 1</t>
  </si>
  <si>
    <t>721242001V01</t>
  </si>
  <si>
    <t>Zpětná montáž lapače střešních splavenin - litinový, DN 150 mm</t>
  </si>
  <si>
    <t>Odkaz na mn. položky pořadí 23 : 1,00000</t>
  </si>
  <si>
    <t>721_1NC</t>
  </si>
  <si>
    <t>Vysazení odbočky z trub PVC na stávajícím ležatém potrubí-předpoklad kamenina/litina</t>
  </si>
  <si>
    <t>721173401</t>
  </si>
  <si>
    <t>Potrubí kanalizační z PVC SN 4 svodné DN 110</t>
  </si>
  <si>
    <t>721173402</t>
  </si>
  <si>
    <t>Potrubí kanalizační z PVC SN 4 svodné DN 125</t>
  </si>
  <si>
    <t>721174042</t>
  </si>
  <si>
    <t>Připojovací potrubí, systém HT, včetně odboček a kolen (dodávka+montáž) - DN 40</t>
  </si>
  <si>
    <t>721174043</t>
  </si>
  <si>
    <t>Připojovací potrubí, systém HT, včetně odboček a kolen (dodávka+montáž) - DN 50</t>
  </si>
  <si>
    <t>721174045</t>
  </si>
  <si>
    <t>Připojovací potrubí, systém HT, včetně odboček a kolen (dodávka+montáž) - DN 100</t>
  </si>
  <si>
    <t>721174024</t>
  </si>
  <si>
    <t>Odpadní splaškové (svislé) potrubí, systém HT, včetně odboček a kolen (dodávka+montáž) - DN 75</t>
  </si>
  <si>
    <t>721174025</t>
  </si>
  <si>
    <t>Odpadní splaškové (svislé) potrubí, systém HT, včetně odboček a kolen (dodávka+montáž) - DN 100</t>
  </si>
  <si>
    <t>721194104</t>
  </si>
  <si>
    <t>Zřízení přípojek na potrubí-vyvedení odp. výpustek - DN40</t>
  </si>
  <si>
    <t>ks</t>
  </si>
  <si>
    <t>721194105</t>
  </si>
  <si>
    <t>Zřízení přípojek na potrubí-vyvedení odp. výpustek - DN50</t>
  </si>
  <si>
    <t>721194109</t>
  </si>
  <si>
    <t>Zřízení přípojek na potrubí-vyvedení odp. výpustek - DN100</t>
  </si>
  <si>
    <t>721290111</t>
  </si>
  <si>
    <t>Zkouška těsnosti kanalizace v objektech podle ČSN 73 6760, vodou do DN 125</t>
  </si>
  <si>
    <t>132312132</t>
  </si>
  <si>
    <t>Hloubení nezapažených rýh šířky do 800 mm v nesoudržných horninách třídy těžitelnosti II skupiny 4, ručně</t>
  </si>
  <si>
    <t>451573111</t>
  </si>
  <si>
    <t>Lože pod potrubí otevřený výkop ze štěrkopísku (D+M)</t>
  </si>
  <si>
    <t>175111101</t>
  </si>
  <si>
    <t>Obsypání potrubí ručně sypaninou bez prohození, uloženou do 3 m</t>
  </si>
  <si>
    <t>174111109</t>
  </si>
  <si>
    <t>Příplatek k zásypu za ruční prohození sypaniny sítem</t>
  </si>
  <si>
    <t>174111101</t>
  </si>
  <si>
    <t>Zásyp jam, šachet rýh nebo kolem objektů sypaninou se zhutněním ručně</t>
  </si>
  <si>
    <t>162211321</t>
  </si>
  <si>
    <t>Vodorovné přemístění výkopku z horniny třídy těžitelnosti II skupiny 4 a 5 stavebním kolečkem do 10, m</t>
  </si>
  <si>
    <t>162211329</t>
  </si>
  <si>
    <t>Příplatek k vodorovnému přemístění výkopku z horniny třídy těžitelnosti II skupiny 4 a 5 stavebním, kolečkem za každých dalších 10 m</t>
  </si>
  <si>
    <t>721_2NC</t>
  </si>
  <si>
    <t>odvoz a uskladnění přebytečné zeminy</t>
  </si>
  <si>
    <t>721211421</t>
  </si>
  <si>
    <t>Vpusť podlahová se svislým odtokem DN 50/75/110 mřížka nerez 115x115</t>
  </si>
  <si>
    <t>721_3NC</t>
  </si>
  <si>
    <t>hod</t>
  </si>
  <si>
    <t>733321212</t>
  </si>
  <si>
    <t>Potrubí plastové z PP-RCT spojované svařováním D 20x2,8</t>
  </si>
  <si>
    <t>733321213</t>
  </si>
  <si>
    <t>Potrubí plastové z PP-RCT spojované svařováním D 25x3,5</t>
  </si>
  <si>
    <t>733321214</t>
  </si>
  <si>
    <t>Potrubí plastové z PP-RCT spojované svařováním D 32x4,4</t>
  </si>
  <si>
    <t>722181221</t>
  </si>
  <si>
    <t>Ochrana potrubí tepelně izolačními trubicemi z pěnového polyetylenu, přilepených v příčných a, podélných spojích tl. přes 6 do 10 mm - do DN 22 mm</t>
  </si>
  <si>
    <t>722181222</t>
  </si>
  <si>
    <t>Ochrana potrubí tepelně izolačními trubicemi z pěnového polyetylenu, přilepených v příčných a, podélných spojích tl. přes 6 do 10 mm - DN přes 22 do 45 mm</t>
  </si>
  <si>
    <t>722181251</t>
  </si>
  <si>
    <t>Ochrana potrubí tepelně izolačními trubicemi z pěnového polyetylenu, přilepených v příčných a, podélných spojích tl. přes 20 do 25 mm - do DN 22 mm</t>
  </si>
  <si>
    <t>734261234</t>
  </si>
  <si>
    <t>Šroubení  přímé  PN 16 do 120°C, mosaz - G 3/4"</t>
  </si>
  <si>
    <t>734261235</t>
  </si>
  <si>
    <t>Šroubení  přímé  PN 16 do 120°C, mosaz - G 1"</t>
  </si>
  <si>
    <t>722190401</t>
  </si>
  <si>
    <t>Zřízení přípojek na potrubí, vyvedení a upevnění výpůstek do DN 25</t>
  </si>
  <si>
    <t>722220111</t>
  </si>
  <si>
    <t>Nástěnky pro výtokový ventil G 1/2"</t>
  </si>
  <si>
    <t>722220121</t>
  </si>
  <si>
    <t>Nástěnky pro baterii G 1/2"</t>
  </si>
  <si>
    <t>pár</t>
  </si>
  <si>
    <t>722220231</t>
  </si>
  <si>
    <t>Přechod DG D20-1/2"</t>
  </si>
  <si>
    <t>722220232</t>
  </si>
  <si>
    <t>Přechod DG D25-3/4"</t>
  </si>
  <si>
    <t>722220233</t>
  </si>
  <si>
    <t>Přechod DG D32-1"</t>
  </si>
  <si>
    <t>722231073</t>
  </si>
  <si>
    <t>Ventily zpětné G 3/4"</t>
  </si>
  <si>
    <t>722232062</t>
  </si>
  <si>
    <t>Kulový kohout závitový s vypouštěním 3/4"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</si>
  <si>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</si>
  <si>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</si>
  <si>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</si>
  <si>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</si>
  <si>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722290226</t>
  </si>
  <si>
    <t>Tlakové zkoušky potrubí vodovodního do DN 50</t>
  </si>
  <si>
    <t>722290234</t>
  </si>
  <si>
    <t>Proplach a desinfekce vodovodního potrubí do DN 80</t>
  </si>
  <si>
    <t>722_1NC</t>
  </si>
  <si>
    <t>725112022</t>
  </si>
  <si>
    <t>Klozetová mísa, závěsná</t>
  </si>
  <si>
    <t>725_1NC</t>
  </si>
  <si>
    <t>Sedátko WC Duroplastové s pomalým sklápěním</t>
  </si>
  <si>
    <t>726131041</t>
  </si>
  <si>
    <t>Nosná konstrukce pro zavěšení klozetu výšky 1120mm, včetně splachovací nádržky, tlumící sada,, utěsnění spár sanitárním silikonem</t>
  </si>
  <si>
    <t>725_2NC</t>
  </si>
  <si>
    <t>Ovládací tlačítko</t>
  </si>
  <si>
    <t>725211622</t>
  </si>
  <si>
    <t>Umyvadlo keramické š. 55 cm, barva bílá, s otvorem pro baterii, konzoly pro uchycení, utěsnění, sanitárním silikonem , včetně zápachové uzávěrky, se sloupem</t>
  </si>
  <si>
    <t>725822613</t>
  </si>
  <si>
    <t>Baterie stojánková, páková umyvadlová s výpustí</t>
  </si>
  <si>
    <t>725813111</t>
  </si>
  <si>
    <t>Rohový ventil 1/2" bez připojovací hadičky</t>
  </si>
  <si>
    <t>725331111</t>
  </si>
  <si>
    <t>Výlevka závěsná bez výtokových armatur keramická se sklopnou plastovou mřížkou 500 mm</t>
  </si>
  <si>
    <t>725_3NC</t>
  </si>
  <si>
    <t>Instalační přestěna výlevky s nádržkou</t>
  </si>
  <si>
    <t>725821312</t>
  </si>
  <si>
    <t>Baterie páková nástěnná, délka ramínka 30cm</t>
  </si>
  <si>
    <t>725121527</t>
  </si>
  <si>
    <t>Pisoárový záchodek automatický s integrovaným napájecím zdrojem</t>
  </si>
  <si>
    <t>725865411</t>
  </si>
  <si>
    <t>Zápachová uzávěrka pisoárová DN 32/40</t>
  </si>
  <si>
    <t>725980123</t>
  </si>
  <si>
    <t>Dvířka 30/30-plast do niky</t>
  </si>
  <si>
    <t>725_4NC</t>
  </si>
  <si>
    <t>767_1NC</t>
  </si>
  <si>
    <t>Uložení potrubí na nosné profily z montážního systému s povrchovou úpravou pozinkoáním  stávající se, z:nosníkové tyče, závitové tyče-2ks (závěsy), trubkové objímky s protihlukovou ochranou o</t>
  </si>
  <si>
    <t>sada</t>
  </si>
  <si>
    <t>světlosti dle DN potrubí, závitové tyče a fixačního čepu, Potrubí teplé vody, studené vody, kanalizace bude vedeno na společných závěsech,zámečnické konstrukce jsou z výroby vybaveny povrchovou úpravou z výroby</t>
  </si>
  <si>
    <t>HZS_1NC</t>
  </si>
  <si>
    <t>Stavební výpomoci, sekání drážek, zapravení, vybourání nik se zapravením</t>
  </si>
  <si>
    <t>HZS_2NC</t>
  </si>
  <si>
    <t>Demontáž vybavení ZTI, odvoz, ekologická likvidace</t>
  </si>
  <si>
    <t>HZS_3NC</t>
  </si>
  <si>
    <t>Dokumentace skutečného provedení stavby, 1x PDF+3x vytísk</t>
  </si>
  <si>
    <t>HZS_4NC</t>
  </si>
  <si>
    <t>Vyhotovení předávacích protokolů</t>
  </si>
  <si>
    <t>713_1NC</t>
  </si>
  <si>
    <t>Potrubní tepelná izolace z pěnového polyetylenu, přilepenými v příčných a podélných spojích - vn.pr, 18/tl.20</t>
  </si>
  <si>
    <t>713_2NC</t>
  </si>
  <si>
    <t>Montáž tepelné izolace</t>
  </si>
  <si>
    <t>713_3NC</t>
  </si>
  <si>
    <t>733222102</t>
  </si>
  <si>
    <t>Potrubí měděné polotvrdé spojované měkkým pájením D 15x1 mm</t>
  </si>
  <si>
    <t>733291101</t>
  </si>
  <si>
    <t>Zkouška těsnosti potrubí měděné D do 35x1,5</t>
  </si>
  <si>
    <t>733_1NC</t>
  </si>
  <si>
    <t>734211120</t>
  </si>
  <si>
    <t>Ventil závitový odvzdušňovací G 1/2 PN 14 do 120°C automatický</t>
  </si>
  <si>
    <t>734261233</t>
  </si>
  <si>
    <t>Šroubení topenářské přímé  PN 16 do 120°C - G 1/2"</t>
  </si>
  <si>
    <t>734292713</t>
  </si>
  <si>
    <t>Kohout kulový přímý, PN 42 do 185°C vnitřní závit - DN 15</t>
  </si>
  <si>
    <t>734221552</t>
  </si>
  <si>
    <t>Ventil závitový termostatický přímý dvouregulační G 1/2 PN 16 do 110°C bez hlavice ovládání</t>
  </si>
  <si>
    <t>734261712</t>
  </si>
  <si>
    <t>Šroubení regulační radiátorové přímé G 1/2 bez vypouštění</t>
  </si>
  <si>
    <t>734_1NC</t>
  </si>
  <si>
    <t>Hlavice termostatická, provedení proti odcizení</t>
  </si>
  <si>
    <t>734_2NC</t>
  </si>
  <si>
    <t>735_1NC</t>
  </si>
  <si>
    <t>Ocelové panelové těleso s bočním připojením, odvzdušňovacím ventilem a konzol pro uchycení, barva, bílá,  Korado Radik VK - 11-060040-50</t>
  </si>
  <si>
    <t>735_2NC</t>
  </si>
  <si>
    <t>Ocelové panelové těleso s bočním připojením, odvzdušňovacím ventilem a konzol pro uchycení, barva, bílá,  Korado Radik VK - 11-060060-50</t>
  </si>
  <si>
    <t>735159110</t>
  </si>
  <si>
    <t>Montáž otopných těles panelových jednořadých dl do 1500 mm</t>
  </si>
  <si>
    <t>735_3NC</t>
  </si>
  <si>
    <t>Uložení potrubí na nosné profily z montážního systému s povrchovou úpravou z výroby zinkováním se, stávající z:nosníkové tyče, závitové tyče-2ks (závěsy), trubkové objímky s protihlukovou ochranou o</t>
  </si>
  <si>
    <t>světlosti dle DN potrubí, závitové tyče a fixačního čepu, upevňovací prvky k vazníku resp.  k trapézovému plechu střešní konstrukce montážními závěsy</t>
  </si>
  <si>
    <t>Stavební přípomoci</t>
  </si>
  <si>
    <t>Proplach vypuštěné části topného systému,napuštění systému upravenou vodou, odvzdušnění systému</t>
  </si>
  <si>
    <t>Topná zkouška, 24 hod, dilatační zkouška</t>
  </si>
  <si>
    <t>01_M21_01</t>
  </si>
  <si>
    <t>vyrovnání potenciálu: Ekvipotencionální svorkovnice s krytem</t>
  </si>
  <si>
    <t>01_M21_02</t>
  </si>
  <si>
    <t>vyrovnání potenciálu: H07 V-K (CYA) 1x16</t>
  </si>
  <si>
    <t>01_M21_03</t>
  </si>
  <si>
    <t>vyrovnání potenciálu: CY 6 zž</t>
  </si>
  <si>
    <t>01_M21_04</t>
  </si>
  <si>
    <t>Ukončení vodiče do 16mm2</t>
  </si>
  <si>
    <t>01_M21_05</t>
  </si>
  <si>
    <t>Ukončení vodiče do 6mm2</t>
  </si>
  <si>
    <t>01_M21_06</t>
  </si>
  <si>
    <t>Zemnicí svorka ZSA 16</t>
  </si>
  <si>
    <t>01_M21_07</t>
  </si>
  <si>
    <t>kabely: CYKY-O 3x1.5</t>
  </si>
  <si>
    <t>01_M21_08</t>
  </si>
  <si>
    <t>kabely: CYKY-J 3x1.5</t>
  </si>
  <si>
    <t>01_M21_09</t>
  </si>
  <si>
    <t>kabely: CYKY-J 5x1.5</t>
  </si>
  <si>
    <t>01_M21_10</t>
  </si>
  <si>
    <t>kabely: CYKY-J 3x2.5</t>
  </si>
  <si>
    <t>01_M21_11</t>
  </si>
  <si>
    <t>Ukončení vodiče do 2,5mm2</t>
  </si>
  <si>
    <t>01_M21_12</t>
  </si>
  <si>
    <t>uložení jednotlivých kabelů: trubka ohebná 25mm</t>
  </si>
  <si>
    <t>01_M21_13</t>
  </si>
  <si>
    <t>přístroje: spínač č6, střídavý IP20</t>
  </si>
  <si>
    <t>01_M21_14</t>
  </si>
  <si>
    <t>přístroje: pohybový spínač stropní 180°, master, průměr záběru chůze přímo 6m/chůze křížem 10m, IP40</t>
  </si>
  <si>
    <t>01_M21_15</t>
  </si>
  <si>
    <t>přístroje: pohybový spínač stropní 180°, slave, průměr záběru chůze přímo 6m/chůze křížem 10m, IP40</t>
  </si>
  <si>
    <t>01_M21_16</t>
  </si>
  <si>
    <t>přístroje: zásuvka, 2P+PE s clonkami, IP20</t>
  </si>
  <si>
    <t>01_M21_17</t>
  </si>
  <si>
    <t>přístroje: KP 68 KRABICE UNIVERZÁLNÍ</t>
  </si>
  <si>
    <t>01_M21_18</t>
  </si>
  <si>
    <t>přístroje: KO 97/5  KRABICE KRUHOVÁ ODBOČNÁ</t>
  </si>
  <si>
    <t>01_M21_19</t>
  </si>
  <si>
    <t>přístroje: KT 125  SKŘÍŇ ROZVODNÁ</t>
  </si>
  <si>
    <t>01_M21_20</t>
  </si>
  <si>
    <t>přístroje: krabicová svorka 3x0,5-2,5mm</t>
  </si>
  <si>
    <t>01_M21_21</t>
  </si>
  <si>
    <t>přístroje: krabicová svorka 5x0,5-2,5mm</t>
  </si>
  <si>
    <t>01_M21_22</t>
  </si>
  <si>
    <t>přístroje: Vázací pásek 200x3,6 černý</t>
  </si>
  <si>
    <t>01_M21_23</t>
  </si>
  <si>
    <t>přístroje: Krabice IP65,šedá,bezhalog.(93x93x55mm)</t>
  </si>
  <si>
    <t>01_M21_24</t>
  </si>
  <si>
    <t>osvětlení: 1__SVÍTIDLO VESTAVĚNÉ DOWNLIGHT viz. výpočet osvětlení</t>
  </si>
  <si>
    <t>01_M21_25</t>
  </si>
  <si>
    <t>osvětlení: 2__SVÍTIDLO VESTAVĚNÉ DOWNLIGHT viz. výpočet osvětlení</t>
  </si>
  <si>
    <t>02_RV_01</t>
  </si>
  <si>
    <t>zpracování dílenské dokumentace</t>
  </si>
  <si>
    <t>02_RV_02</t>
  </si>
  <si>
    <t>výchozí revize</t>
  </si>
  <si>
    <t>02_RV_03</t>
  </si>
  <si>
    <t>dokumentace skutečného provedení</t>
  </si>
  <si>
    <t>03_ZK_01</t>
  </si>
  <si>
    <t>Zkušební provoz</t>
  </si>
  <si>
    <t>03_ZK_02</t>
  </si>
  <si>
    <t>Zaučení obsluhy</t>
  </si>
  <si>
    <t>03_ZK_03</t>
  </si>
  <si>
    <t>Spolupráce s revizním technikem</t>
  </si>
  <si>
    <t>04_VN_01</t>
  </si>
  <si>
    <t>Ekologická likvidace odpadu</t>
  </si>
  <si>
    <t>04_VN_02</t>
  </si>
  <si>
    <t>Plošina samohybná 10m, vč. dopravy</t>
  </si>
  <si>
    <t>den</t>
  </si>
  <si>
    <t>04_VN_03</t>
  </si>
  <si>
    <t>průrazy stěnou</t>
  </si>
  <si>
    <t>05_ON_01</t>
  </si>
  <si>
    <t>Demontáž stávajícího zařízení</t>
  </si>
  <si>
    <t>05_ON_02</t>
  </si>
  <si>
    <t>Vyhledání připojovacího místa</t>
  </si>
  <si>
    <t>05_ON_03</t>
  </si>
  <si>
    <t>Napojení na stávající zařízení</t>
  </si>
  <si>
    <t>05_ON_04</t>
  </si>
  <si>
    <t>Zabezpečení pracoviště</t>
  </si>
  <si>
    <t>05_ON_05</t>
  </si>
  <si>
    <t>Spolupráce s dodavatelem při zapojování a zkouškách</t>
  </si>
  <si>
    <t>05_ON_06</t>
  </si>
  <si>
    <t>Koordinace postupu prací s ostatními profesemi</t>
  </si>
  <si>
    <t>1.01</t>
  </si>
  <si>
    <t>Potrubní ventilátor s doběhem, TD 250/100 T IP44, kompletní provedení dodávky a montáže</t>
  </si>
  <si>
    <t>1.05</t>
  </si>
  <si>
    <t>Tlumič hluku, MAA 100/300, kompletní provedení dodávky a montáže</t>
  </si>
  <si>
    <t>1.10</t>
  </si>
  <si>
    <t>Žaluziová klapka, PER 100, nerezová, opatřena syntetickým nátěrem v odstínu fasády, kompletní provedení dodávky a montáže</t>
  </si>
  <si>
    <t>1.15</t>
  </si>
  <si>
    <t>Talířový ventil odvodní, DN 100, kompletní provedení dodávky a montáže</t>
  </si>
  <si>
    <t>1.20</t>
  </si>
  <si>
    <t>Regulační klapka DN 100, ruční, kompletní provedení dodávky a montáže</t>
  </si>
  <si>
    <t>1.25</t>
  </si>
  <si>
    <t>Ohebná, hluklumící hadice DN 100, kompletní provedení dodávky a montáže</t>
  </si>
  <si>
    <t>bal</t>
  </si>
  <si>
    <t>1.30</t>
  </si>
  <si>
    <t>SPIRO potrubí do DN 100 (včetně odboček, kolen a redukcí), kompletní provedení dodávky a montáže</t>
  </si>
  <si>
    <t>bm</t>
  </si>
  <si>
    <t>(0,5*2+1,25+0,65+3,5+0,65)*1,1</t>
  </si>
  <si>
    <t>(3,9+1,1+2,3)*1,1</t>
  </si>
  <si>
    <t>ON-01</t>
  </si>
  <si>
    <t>Montážní, těsnící a spojovací materiál (závěsy, konzoly)</t>
  </si>
  <si>
    <t>POL99_8</t>
  </si>
  <si>
    <t>ON-02</t>
  </si>
  <si>
    <t>Koordinace prací s navazujícími profesemi</t>
  </si>
  <si>
    <t>ON-03</t>
  </si>
  <si>
    <t>Náklady na dopravu</t>
  </si>
  <si>
    <t>ON-04</t>
  </si>
  <si>
    <t>Komplexní vyzkoušení a zaregulování systému, zaškolení obsluhy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</si>
  <si>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</si>
  <si>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</si>
  <si>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</si>
  <si>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</si>
  <si>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</si>
  <si>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</si>
  <si>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</si>
  <si>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</si>
  <si>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</si>
  <si>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005124010R</t>
  </si>
  <si>
    <t>Koordinační činnost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</si>
  <si>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</si>
  <si>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</si>
  <si>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</si>
  <si>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</si>
  <si>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</si>
  <si>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ON1.01</t>
  </si>
  <si>
    <t>Provedení veškerých měření a zkoušek, revizních zpráv apod. dle platné legislativy a SoD</t>
  </si>
  <si>
    <t>ON1.02</t>
  </si>
  <si>
    <t>Bezpečnosní opatření na ochranu osob a majektu v rozsahu dle platné legislativy a dle podmínek v SoD</t>
  </si>
  <si>
    <t>ON1.03</t>
  </si>
  <si>
    <t>Vypracování dokumentace skutečného stavu dle platné legislativy, dle SoD a podmínek investora</t>
  </si>
  <si>
    <t>ON1.04</t>
  </si>
  <si>
    <t>Zpracování HMG stavby a ZOV včetně průběžné aktualizace</t>
  </si>
  <si>
    <t>ON1.05</t>
  </si>
  <si>
    <t>Výrovní a dílenská dokumentace výrobků dodávaných na stavbu</t>
  </si>
  <si>
    <t>ON1.06</t>
  </si>
  <si>
    <t>Zaškolení obsluhy a investorem pověřených osob, vypracování provozních a manipulačních řádů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</si>
</sst>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KZHs23eL1m/lKIZttlT5dSu9wN1EzIfexhp9Ebq1LHM1Y+tED6DpQhrq7NcqjrWE8zytOHBOEuzzCaCab6MJA==" saltValue="ZHgrWxzfcnOnv4S30v/e0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SUMIF(F69:F113,A16,I69:I113)+SUMIF(F69:F113,"PSU",I69:I113)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SUMIF(F69:F113,A17,I69:I113)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SUMIF(F69:F113,A18,I69:I113)</f>
        <v>0</v>
      </c>
      <c r="J18" s="85"/>
    </row>
    <row r="19" spans="1:10" ht="23.25" customHeight="1" x14ac:dyDescent="0.2">
      <c r="A19" s="194" t="s">
        <v>169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SUMIF(F69:F113,A19,I69:I113)</f>
        <v>0</v>
      </c>
      <c r="J19" s="85"/>
    </row>
    <row r="20" spans="1:10" ht="23.25" customHeight="1" x14ac:dyDescent="0.2">
      <c r="A20" s="194" t="s">
        <v>170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SUMIF(F69:F113,A20,I69:I113)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'SO04 D.1.1.01 Pol'!AE603+'SO04 D.1.1.02 Pol'!AE204+'SO04 D.1.1.03 Pol'!AE94+'SO04 D.1.4.1 ZTI Pol'!AE77+'SO04 D.1.4.2 UT Pol'!AE37+'SO04 D.1.4.3 SIL Pol'!AE54+'SO04 D.1.4.4 VZT Pol'!AE32+'VRN 01 Pol'!AE25</f>
        <v>0</v>
      </c>
      <c r="G39" s="148">
        <f>'SO04 D.1.1.01 Pol'!AF603+'SO04 D.1.1.02 Pol'!AF204+'SO04 D.1.1.03 Pol'!AF94+'SO04 D.1.4.1 ZTI Pol'!AF77+'SO04 D.1.4.2 UT Pol'!AF37+'SO04 D.1.4.3 SIL Pol'!AF54+'SO04 D.1.4.4 VZT Pol'!AF32+'VRN 01 Pol'!AF25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'SO04 D.1.1.01 Pol'!AE603+'SO04 D.1.1.02 Pol'!AE204+'SO04 D.1.1.03 Pol'!AE94+'SO04 D.1.4.1 ZTI Pol'!AE77+'SO04 D.1.4.2 UT Pol'!AE37+'SO04 D.1.4.3 SIL Pol'!AE54+'SO04 D.1.4.4 VZT Pol'!AE32</f>
        <v>0</v>
      </c>
      <c r="G41" s="154">
        <f>'SO04 D.1.1.01 Pol'!AF603+'SO04 D.1.1.02 Pol'!AF204+'SO04 D.1.1.03 Pol'!AF94+'SO04 D.1.4.1 ZTI Pol'!AF77+'SO04 D.1.4.2 UT Pol'!AF37+'SO04 D.1.4.3 SIL Pol'!AF54+'SO04 D.1.4.4 VZT Pol'!AF32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'SO04 D.1.1.01 Pol'!AE603</f>
        <v>0</v>
      </c>
      <c r="G42" s="149">
        <f>'SO04 D.1.1.01 Pol'!AF603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'SO04 D.1.1.02 Pol'!AE204</f>
        <v>0</v>
      </c>
      <c r="G43" s="149">
        <f>'SO04 D.1.1.02 Pol'!AF204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'SO04 D.1.1.03 Pol'!AE94</f>
        <v>0</v>
      </c>
      <c r="G44" s="149">
        <f>'SO04 D.1.1.03 Pol'!AF94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'SO04 D.1.4.1 ZTI Pol'!AE77</f>
        <v>0</v>
      </c>
      <c r="G45" s="149">
        <f>'SO04 D.1.4.1 ZTI Pol'!AF77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59</v>
      </c>
      <c r="D46" s="146"/>
      <c r="E46" s="146"/>
      <c r="F46" s="157">
        <f>'SO04 D.1.4.2 UT Pol'!AE37</f>
        <v>0</v>
      </c>
      <c r="G46" s="149">
        <f>'SO04 D.1.4.2 UT Pol'!AF37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60</v>
      </c>
      <c r="C47" s="146" t="s">
        <v>61</v>
      </c>
      <c r="D47" s="146"/>
      <c r="E47" s="146"/>
      <c r="F47" s="157">
        <f>'SO04 D.1.4.3 SIL Pol'!AE54</f>
        <v>0</v>
      </c>
      <c r="G47" s="149">
        <f>'SO04 D.1.4.3 SIL Pol'!AF54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62</v>
      </c>
      <c r="C48" s="146" t="s">
        <v>63</v>
      </c>
      <c r="D48" s="146"/>
      <c r="E48" s="146"/>
      <c r="F48" s="157">
        <f>'SO04 D.1.4.4 VZT Pol'!AE32</f>
        <v>0</v>
      </c>
      <c r="G48" s="149">
        <f>'SO04 D.1.4.4 VZT Pol'!AF32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2</v>
      </c>
      <c r="B49" s="151" t="s">
        <v>64</v>
      </c>
      <c r="C49" s="152" t="s">
        <v>65</v>
      </c>
      <c r="D49" s="152"/>
      <c r="E49" s="152"/>
      <c r="F49" s="153">
        <f>'VRN 01 Pol'!AE25</f>
        <v>0</v>
      </c>
      <c r="G49" s="154">
        <f>'VRN 01 Pol'!AF25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66</v>
      </c>
      <c r="C50" s="146" t="s">
        <v>67</v>
      </c>
      <c r="D50" s="146"/>
      <c r="E50" s="146"/>
      <c r="F50" s="157">
        <f>'VRN 01 Pol'!AE25</f>
        <v>0</v>
      </c>
      <c r="G50" s="149">
        <f>'VRN 01 Pol'!AF25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/>
      <c r="B51" s="158" t="s">
        <v>68</v>
      </c>
      <c r="C51" s="159"/>
      <c r="D51" s="159"/>
      <c r="E51" s="160"/>
      <c r="F51" s="161">
        <f>SUMIF(A39:A50,"=1",F39:F50)</f>
        <v>0</v>
      </c>
      <c r="G51" s="162">
        <f>SUMIF(A39:A50,"=1",G39:G50)</f>
        <v>0</v>
      </c>
      <c r="H51" s="162">
        <f>SUMIF(A39:A50,"=1",H39:H50)</f>
        <v>0</v>
      </c>
      <c r="I51" s="162">
        <f>SUMIF(A39:A50,"=1",I39:I50)</f>
        <v>0</v>
      </c>
      <c r="J51" s="163">
        <f>SUMIF(A39:A50,"=1",J39:J50)</f>
        <v>0</v>
      </c>
    </row>
    <row r="53" spans="1:10" x14ac:dyDescent="0.2">
      <c r="A53" t="s">
        <v>70</v>
      </c>
      <c r="B53" t="s">
        <v>71</v>
      </c>
    </row>
    <row r="54" spans="1:10" x14ac:dyDescent="0.2">
      <c r="A54" t="s">
        <v>72</v>
      </c>
      <c r="B54" t="s">
        <v>73</v>
      </c>
    </row>
    <row r="55" spans="1:10" x14ac:dyDescent="0.2">
      <c r="A55" t="s">
        <v>74</v>
      </c>
      <c r="B55" t="s">
        <v>75</v>
      </c>
    </row>
    <row r="56" spans="1:10" x14ac:dyDescent="0.2">
      <c r="A56" t="s">
        <v>74</v>
      </c>
      <c r="B56" t="s">
        <v>76</v>
      </c>
    </row>
    <row r="57" spans="1:10" x14ac:dyDescent="0.2">
      <c r="A57" t="s">
        <v>74</v>
      </c>
      <c r="B57" t="s">
        <v>77</v>
      </c>
    </row>
    <row r="58" spans="1:10" x14ac:dyDescent="0.2">
      <c r="A58" t="s">
        <v>74</v>
      </c>
      <c r="B58" t="s">
        <v>78</v>
      </c>
    </row>
    <row r="59" spans="1:10" x14ac:dyDescent="0.2">
      <c r="A59" t="s">
        <v>74</v>
      </c>
      <c r="B59" t="s">
        <v>79</v>
      </c>
    </row>
    <row r="60" spans="1:10" x14ac:dyDescent="0.2">
      <c r="A60" t="s">
        <v>74</v>
      </c>
      <c r="B60" t="s">
        <v>80</v>
      </c>
    </row>
    <row r="61" spans="1:10" x14ac:dyDescent="0.2">
      <c r="A61" t="s">
        <v>74</v>
      </c>
      <c r="B61" t="s">
        <v>81</v>
      </c>
    </row>
    <row r="62" spans="1:10" x14ac:dyDescent="0.2">
      <c r="A62" t="s">
        <v>72</v>
      </c>
      <c r="B62" t="s">
        <v>82</v>
      </c>
    </row>
    <row r="63" spans="1:10" x14ac:dyDescent="0.2">
      <c r="A63" t="s">
        <v>74</v>
      </c>
      <c r="B63" t="s">
        <v>83</v>
      </c>
    </row>
    <row r="66" spans="1:10" ht="15.75" x14ac:dyDescent="0.25">
      <c r="B66" s="174" t="s">
        <v>84</v>
      </c>
    </row>
    <row r="68" spans="1:10" ht="25.5" customHeight="1" x14ac:dyDescent="0.2">
      <c r="A68" s="176"/>
      <c r="B68" s="179" t="s">
        <v>17</v>
      </c>
      <c r="C68" s="179" t="s">
        <v>5</v>
      </c>
      <c r="D68" s="180"/>
      <c r="E68" s="180"/>
      <c r="F68" s="181" t="s">
        <v>85</v>
      </c>
      <c r="G68" s="181"/>
      <c r="H68" s="181"/>
      <c r="I68" s="181" t="s">
        <v>29</v>
      </c>
      <c r="J68" s="181" t="s">
        <v>0</v>
      </c>
    </row>
    <row r="69" spans="1:10" ht="36.75" customHeight="1" x14ac:dyDescent="0.2">
      <c r="A69" s="177"/>
      <c r="B69" s="182" t="s">
        <v>86</v>
      </c>
      <c r="C69" s="183" t="s">
        <v>87</v>
      </c>
      <c r="D69" s="184"/>
      <c r="E69" s="184"/>
      <c r="F69" s="190" t="s">
        <v>24</v>
      </c>
      <c r="G69" s="191"/>
      <c r="H69" s="191"/>
      <c r="I69" s="191">
        <f>'SO04 D.1.4.3 SIL Pol'!G8</f>
        <v>0</v>
      </c>
      <c r="J69" s="188" t="str">
        <f>IF(I114=0,"",I69/I114*100)</f>
        <v/>
      </c>
    </row>
    <row r="70" spans="1:10" ht="36.75" customHeight="1" x14ac:dyDescent="0.2">
      <c r="A70" s="177"/>
      <c r="B70" s="182" t="s">
        <v>88</v>
      </c>
      <c r="C70" s="183" t="s">
        <v>89</v>
      </c>
      <c r="D70" s="184"/>
      <c r="E70" s="184"/>
      <c r="F70" s="190" t="s">
        <v>24</v>
      </c>
      <c r="G70" s="191"/>
      <c r="H70" s="191"/>
      <c r="I70" s="191">
        <f>'SO04 D.1.4.3 SIL Pol'!G34</f>
        <v>0</v>
      </c>
      <c r="J70" s="188" t="str">
        <f>IF(I114=0,"",I70/I114*100)</f>
        <v/>
      </c>
    </row>
    <row r="71" spans="1:10" ht="36.75" customHeight="1" x14ac:dyDescent="0.2">
      <c r="A71" s="177"/>
      <c r="B71" s="182" t="s">
        <v>90</v>
      </c>
      <c r="C71" s="183" t="s">
        <v>91</v>
      </c>
      <c r="D71" s="184"/>
      <c r="E71" s="184"/>
      <c r="F71" s="190" t="s">
        <v>24</v>
      </c>
      <c r="G71" s="191"/>
      <c r="H71" s="191"/>
      <c r="I71" s="191">
        <f>'SO04 D.1.4.3 SIL Pol'!G38</f>
        <v>0</v>
      </c>
      <c r="J71" s="188" t="str">
        <f>IF(I114=0,"",I71/I114*100)</f>
        <v/>
      </c>
    </row>
    <row r="72" spans="1:10" ht="36.75" customHeight="1" x14ac:dyDescent="0.2">
      <c r="A72" s="177"/>
      <c r="B72" s="182" t="s">
        <v>92</v>
      </c>
      <c r="C72" s="183" t="s">
        <v>93</v>
      </c>
      <c r="D72" s="184"/>
      <c r="E72" s="184"/>
      <c r="F72" s="190" t="s">
        <v>24</v>
      </c>
      <c r="G72" s="191"/>
      <c r="H72" s="191"/>
      <c r="I72" s="191">
        <f>'SO04 D.1.4.3 SIL Pol'!G42</f>
        <v>0</v>
      </c>
      <c r="J72" s="188" t="str">
        <f>IF(I114=0,"",I72/I114*100)</f>
        <v/>
      </c>
    </row>
    <row r="73" spans="1:10" ht="36.75" customHeight="1" x14ac:dyDescent="0.2">
      <c r="A73" s="177"/>
      <c r="B73" s="182" t="s">
        <v>94</v>
      </c>
      <c r="C73" s="183" t="s">
        <v>95</v>
      </c>
      <c r="D73" s="184"/>
      <c r="E73" s="184"/>
      <c r="F73" s="190" t="s">
        <v>24</v>
      </c>
      <c r="G73" s="191"/>
      <c r="H73" s="191"/>
      <c r="I73" s="191">
        <f>'SO04 D.1.4.3 SIL Pol'!G46</f>
        <v>0</v>
      </c>
      <c r="J73" s="188" t="str">
        <f>IF(I114=0,"",I73/I114*100)</f>
        <v/>
      </c>
    </row>
    <row r="74" spans="1:10" ht="36.75" customHeight="1" x14ac:dyDescent="0.2">
      <c r="A74" s="177"/>
      <c r="B74" s="182" t="s">
        <v>96</v>
      </c>
      <c r="C74" s="183" t="s">
        <v>97</v>
      </c>
      <c r="D74" s="184"/>
      <c r="E74" s="184"/>
      <c r="F74" s="190" t="s">
        <v>24</v>
      </c>
      <c r="G74" s="191"/>
      <c r="H74" s="191"/>
      <c r="I74" s="191">
        <f>'SO04 D.1.1.01 Pol'!G8+'SO04 D.1.1.02 Pol'!G8+'SO04 D.1.1.03 Pol'!G8</f>
        <v>0</v>
      </c>
      <c r="J74" s="188" t="str">
        <f>IF(I114=0,"",I74/I114*100)</f>
        <v/>
      </c>
    </row>
    <row r="75" spans="1:10" ht="36.75" customHeight="1" x14ac:dyDescent="0.2">
      <c r="A75" s="177"/>
      <c r="B75" s="182" t="s">
        <v>98</v>
      </c>
      <c r="C75" s="183" t="s">
        <v>99</v>
      </c>
      <c r="D75" s="184"/>
      <c r="E75" s="184"/>
      <c r="F75" s="190" t="s">
        <v>24</v>
      </c>
      <c r="G75" s="191"/>
      <c r="H75" s="191"/>
      <c r="I75" s="191">
        <f>'SO04 D.1.1.01 Pol'!G23+'SO04 D.1.1.02 Pol'!G77</f>
        <v>0</v>
      </c>
      <c r="J75" s="188" t="str">
        <f>IF(I114=0,"",I75/I114*100)</f>
        <v/>
      </c>
    </row>
    <row r="76" spans="1:10" ht="36.75" customHeight="1" x14ac:dyDescent="0.2">
      <c r="A76" s="177"/>
      <c r="B76" s="182" t="s">
        <v>100</v>
      </c>
      <c r="C76" s="183" t="s">
        <v>101</v>
      </c>
      <c r="D76" s="184"/>
      <c r="E76" s="184"/>
      <c r="F76" s="190" t="s">
        <v>24</v>
      </c>
      <c r="G76" s="191"/>
      <c r="H76" s="191"/>
      <c r="I76" s="191">
        <f>'SO04 D.1.1.01 Pol'!G88</f>
        <v>0</v>
      </c>
      <c r="J76" s="188" t="str">
        <f>IF(I114=0,"",I76/I114*100)</f>
        <v/>
      </c>
    </row>
    <row r="77" spans="1:10" ht="36.75" customHeight="1" x14ac:dyDescent="0.2">
      <c r="A77" s="177"/>
      <c r="B77" s="182" t="s">
        <v>102</v>
      </c>
      <c r="C77" s="183" t="s">
        <v>103</v>
      </c>
      <c r="D77" s="184"/>
      <c r="E77" s="184"/>
      <c r="F77" s="190" t="s">
        <v>24</v>
      </c>
      <c r="G77" s="191"/>
      <c r="H77" s="191"/>
      <c r="I77" s="191">
        <f>'SO04 D.1.1.02 Pol'!G81+'SO04 D.1.1.03 Pol'!G54</f>
        <v>0</v>
      </c>
      <c r="J77" s="188" t="str">
        <f>IF(I114=0,"",I77/I114*100)</f>
        <v/>
      </c>
    </row>
    <row r="78" spans="1:10" ht="36.75" customHeight="1" x14ac:dyDescent="0.2">
      <c r="A78" s="177"/>
      <c r="B78" s="182" t="s">
        <v>104</v>
      </c>
      <c r="C78" s="183" t="s">
        <v>105</v>
      </c>
      <c r="D78" s="184"/>
      <c r="E78" s="184"/>
      <c r="F78" s="190" t="s">
        <v>24</v>
      </c>
      <c r="G78" s="191"/>
      <c r="H78" s="191"/>
      <c r="I78" s="191">
        <f>'SO04 D.1.1.01 Pol'!G95</f>
        <v>0</v>
      </c>
      <c r="J78" s="188" t="str">
        <f>IF(I114=0,"",I78/I114*100)</f>
        <v/>
      </c>
    </row>
    <row r="79" spans="1:10" ht="36.75" customHeight="1" x14ac:dyDescent="0.2">
      <c r="A79" s="177"/>
      <c r="B79" s="182" t="s">
        <v>106</v>
      </c>
      <c r="C79" s="183" t="s">
        <v>107</v>
      </c>
      <c r="D79" s="184"/>
      <c r="E79" s="184"/>
      <c r="F79" s="190" t="s">
        <v>24</v>
      </c>
      <c r="G79" s="191"/>
      <c r="H79" s="191"/>
      <c r="I79" s="191">
        <f>'SO04 D.1.1.02 Pol'!G90+'SO04 D.1.1.03 Pol'!G58</f>
        <v>0</v>
      </c>
      <c r="J79" s="188" t="str">
        <f>IF(I114=0,"",I79/I114*100)</f>
        <v/>
      </c>
    </row>
    <row r="80" spans="1:10" ht="36.75" customHeight="1" x14ac:dyDescent="0.2">
      <c r="A80" s="177"/>
      <c r="B80" s="182" t="s">
        <v>108</v>
      </c>
      <c r="C80" s="183" t="s">
        <v>109</v>
      </c>
      <c r="D80" s="184"/>
      <c r="E80" s="184"/>
      <c r="F80" s="190" t="s">
        <v>24</v>
      </c>
      <c r="G80" s="191"/>
      <c r="H80" s="191"/>
      <c r="I80" s="191">
        <f>'SO04 D.1.1.01 Pol'!G104</f>
        <v>0</v>
      </c>
      <c r="J80" s="188" t="str">
        <f>IF(I114=0,"",I80/I114*100)</f>
        <v/>
      </c>
    </row>
    <row r="81" spans="1:10" ht="36.75" customHeight="1" x14ac:dyDescent="0.2">
      <c r="A81" s="177"/>
      <c r="B81" s="182" t="s">
        <v>110</v>
      </c>
      <c r="C81" s="183" t="s">
        <v>111</v>
      </c>
      <c r="D81" s="184"/>
      <c r="E81" s="184"/>
      <c r="F81" s="190" t="s">
        <v>24</v>
      </c>
      <c r="G81" s="191"/>
      <c r="H81" s="191"/>
      <c r="I81" s="191">
        <f>'SO04 D.1.1.01 Pol'!G122</f>
        <v>0</v>
      </c>
      <c r="J81" s="188" t="str">
        <f>IF(I114=0,"",I81/I114*100)</f>
        <v/>
      </c>
    </row>
    <row r="82" spans="1:10" ht="36.75" customHeight="1" x14ac:dyDescent="0.2">
      <c r="A82" s="177"/>
      <c r="B82" s="182" t="s">
        <v>110</v>
      </c>
      <c r="C82" s="183" t="s">
        <v>112</v>
      </c>
      <c r="D82" s="184"/>
      <c r="E82" s="184"/>
      <c r="F82" s="190" t="s">
        <v>24</v>
      </c>
      <c r="G82" s="191"/>
      <c r="H82" s="191"/>
      <c r="I82" s="191">
        <f>'SO04 D.1.1.02 Pol'!G109</f>
        <v>0</v>
      </c>
      <c r="J82" s="188" t="str">
        <f>IF(I114=0,"",I82/I114*100)</f>
        <v/>
      </c>
    </row>
    <row r="83" spans="1:10" ht="36.75" customHeight="1" x14ac:dyDescent="0.2">
      <c r="A83" s="177"/>
      <c r="B83" s="182" t="s">
        <v>113</v>
      </c>
      <c r="C83" s="183" t="s">
        <v>114</v>
      </c>
      <c r="D83" s="184"/>
      <c r="E83" s="184"/>
      <c r="F83" s="190" t="s">
        <v>24</v>
      </c>
      <c r="G83" s="191"/>
      <c r="H83" s="191"/>
      <c r="I83" s="191">
        <f>'SO04 D.1.1.01 Pol'!G165+'SO04 D.1.1.02 Pol'!G112</f>
        <v>0</v>
      </c>
      <c r="J83" s="188" t="str">
        <f>IF(I114=0,"",I83/I114*100)</f>
        <v/>
      </c>
    </row>
    <row r="84" spans="1:10" ht="36.75" customHeight="1" x14ac:dyDescent="0.2">
      <c r="A84" s="177"/>
      <c r="B84" s="182" t="s">
        <v>115</v>
      </c>
      <c r="C84" s="183" t="s">
        <v>116</v>
      </c>
      <c r="D84" s="184"/>
      <c r="E84" s="184"/>
      <c r="F84" s="190" t="s">
        <v>24</v>
      </c>
      <c r="G84" s="191"/>
      <c r="H84" s="191"/>
      <c r="I84" s="191">
        <f>'SO04 D.1.1.01 Pol'!G199</f>
        <v>0</v>
      </c>
      <c r="J84" s="188" t="str">
        <f>IF(I114=0,"",I84/I114*100)</f>
        <v/>
      </c>
    </row>
    <row r="85" spans="1:10" ht="36.75" customHeight="1" x14ac:dyDescent="0.2">
      <c r="A85" s="177"/>
      <c r="B85" s="182" t="s">
        <v>117</v>
      </c>
      <c r="C85" s="183" t="s">
        <v>118</v>
      </c>
      <c r="D85" s="184"/>
      <c r="E85" s="184"/>
      <c r="F85" s="190" t="s">
        <v>24</v>
      </c>
      <c r="G85" s="191"/>
      <c r="H85" s="191"/>
      <c r="I85" s="191">
        <f>'SO04 D.1.1.02 Pol'!G121+'SO04 D.1.1.03 Pol'!G68</f>
        <v>0</v>
      </c>
      <c r="J85" s="188" t="str">
        <f>IF(I114=0,"",I85/I114*100)</f>
        <v/>
      </c>
    </row>
    <row r="86" spans="1:10" ht="36.75" customHeight="1" x14ac:dyDescent="0.2">
      <c r="A86" s="177"/>
      <c r="B86" s="182" t="s">
        <v>119</v>
      </c>
      <c r="C86" s="183" t="s">
        <v>120</v>
      </c>
      <c r="D86" s="184"/>
      <c r="E86" s="184"/>
      <c r="F86" s="190" t="s">
        <v>24</v>
      </c>
      <c r="G86" s="191"/>
      <c r="H86" s="191"/>
      <c r="I86" s="191">
        <f>'SO04 D.1.1.02 Pol'!G156</f>
        <v>0</v>
      </c>
      <c r="J86" s="188" t="str">
        <f>IF(I114=0,"",I86/I114*100)</f>
        <v/>
      </c>
    </row>
    <row r="87" spans="1:10" ht="36.75" customHeight="1" x14ac:dyDescent="0.2">
      <c r="A87" s="177"/>
      <c r="B87" s="182" t="s">
        <v>121</v>
      </c>
      <c r="C87" s="183" t="s">
        <v>122</v>
      </c>
      <c r="D87" s="184"/>
      <c r="E87" s="184"/>
      <c r="F87" s="190" t="s">
        <v>24</v>
      </c>
      <c r="G87" s="191"/>
      <c r="H87" s="191"/>
      <c r="I87" s="191">
        <f>'SO04 D.1.1.01 Pol'!G210</f>
        <v>0</v>
      </c>
      <c r="J87" s="188" t="str">
        <f>IF(I114=0,"",I87/I114*100)</f>
        <v/>
      </c>
    </row>
    <row r="88" spans="1:10" ht="36.75" customHeight="1" x14ac:dyDescent="0.2">
      <c r="A88" s="177"/>
      <c r="B88" s="182" t="s">
        <v>123</v>
      </c>
      <c r="C88" s="183" t="s">
        <v>124</v>
      </c>
      <c r="D88" s="184"/>
      <c r="E88" s="184"/>
      <c r="F88" s="190" t="s">
        <v>24</v>
      </c>
      <c r="G88" s="191"/>
      <c r="H88" s="191"/>
      <c r="I88" s="191">
        <f>'SO04 D.1.1.01 Pol'!G217+'SO04 D.1.1.02 Pol'!G162</f>
        <v>0</v>
      </c>
      <c r="J88" s="188" t="str">
        <f>IF(I114=0,"",I88/I114*100)</f>
        <v/>
      </c>
    </row>
    <row r="89" spans="1:10" ht="36.75" customHeight="1" x14ac:dyDescent="0.2">
      <c r="A89" s="177"/>
      <c r="B89" s="182" t="s">
        <v>125</v>
      </c>
      <c r="C89" s="183" t="s">
        <v>126</v>
      </c>
      <c r="D89" s="184"/>
      <c r="E89" s="184"/>
      <c r="F89" s="190" t="s">
        <v>24</v>
      </c>
      <c r="G89" s="191"/>
      <c r="H89" s="191"/>
      <c r="I89" s="191">
        <f>'SO04 D.1.1.01 Pol'!G229+'SO04 D.1.1.02 Pol'!G165</f>
        <v>0</v>
      </c>
      <c r="J89" s="188" t="str">
        <f>IF(I114=0,"",I89/I114*100)</f>
        <v/>
      </c>
    </row>
    <row r="90" spans="1:10" ht="36.75" customHeight="1" x14ac:dyDescent="0.2">
      <c r="A90" s="177"/>
      <c r="B90" s="182" t="s">
        <v>127</v>
      </c>
      <c r="C90" s="183" t="s">
        <v>128</v>
      </c>
      <c r="D90" s="184"/>
      <c r="E90" s="184"/>
      <c r="F90" s="190" t="s">
        <v>24</v>
      </c>
      <c r="G90" s="191"/>
      <c r="H90" s="191"/>
      <c r="I90" s="191">
        <f>'SO04 D.1.1.01 Pol'!G337+'SO04 D.1.1.02 Pol'!G175+'SO04 D.1.1.03 Pol'!G74</f>
        <v>0</v>
      </c>
      <c r="J90" s="188" t="str">
        <f>IF(I114=0,"",I90/I114*100)</f>
        <v/>
      </c>
    </row>
    <row r="91" spans="1:10" ht="36.75" customHeight="1" x14ac:dyDescent="0.2">
      <c r="A91" s="177"/>
      <c r="B91" s="182" t="s">
        <v>129</v>
      </c>
      <c r="C91" s="183" t="s">
        <v>130</v>
      </c>
      <c r="D91" s="184"/>
      <c r="E91" s="184"/>
      <c r="F91" s="190" t="s">
        <v>24</v>
      </c>
      <c r="G91" s="191"/>
      <c r="H91" s="191"/>
      <c r="I91" s="191">
        <f>'SO04 D.1.4.1 ZTI Pol'!G71+'SO04 D.1.4.2 UT Pol'!G32</f>
        <v>0</v>
      </c>
      <c r="J91" s="188" t="str">
        <f>IF(I114=0,"",I91/I114*100)</f>
        <v/>
      </c>
    </row>
    <row r="92" spans="1:10" ht="36.75" customHeight="1" x14ac:dyDescent="0.2">
      <c r="A92" s="177"/>
      <c r="B92" s="182" t="s">
        <v>131</v>
      </c>
      <c r="C92" s="183" t="s">
        <v>132</v>
      </c>
      <c r="D92" s="184"/>
      <c r="E92" s="184"/>
      <c r="F92" s="190" t="s">
        <v>24</v>
      </c>
      <c r="G92" s="191"/>
      <c r="H92" s="191"/>
      <c r="I92" s="191">
        <f>'SO04 D.1.4.4 VZT Pol'!G8</f>
        <v>0</v>
      </c>
      <c r="J92" s="188" t="str">
        <f>IF(I114=0,"",I92/I114*100)</f>
        <v/>
      </c>
    </row>
    <row r="93" spans="1:10" ht="36.75" customHeight="1" x14ac:dyDescent="0.2">
      <c r="A93" s="177"/>
      <c r="B93" s="182" t="s">
        <v>133</v>
      </c>
      <c r="C93" s="183" t="s">
        <v>134</v>
      </c>
      <c r="D93" s="184"/>
      <c r="E93" s="184"/>
      <c r="F93" s="190" t="s">
        <v>24</v>
      </c>
      <c r="G93" s="191"/>
      <c r="H93" s="191"/>
      <c r="I93" s="191">
        <f>'SO04 D.1.4.4 VZT Pol'!G17</f>
        <v>0</v>
      </c>
      <c r="J93" s="188" t="str">
        <f>IF(I114=0,"",I93/I114*100)</f>
        <v/>
      </c>
    </row>
    <row r="94" spans="1:10" ht="36.75" customHeight="1" x14ac:dyDescent="0.2">
      <c r="A94" s="177"/>
      <c r="B94" s="182" t="s">
        <v>135</v>
      </c>
      <c r="C94" s="183" t="s">
        <v>136</v>
      </c>
      <c r="D94" s="184"/>
      <c r="E94" s="184"/>
      <c r="F94" s="190" t="s">
        <v>25</v>
      </c>
      <c r="G94" s="191"/>
      <c r="H94" s="191"/>
      <c r="I94" s="191">
        <f>'SO04 D.1.1.01 Pol'!G340+'SO04 D.1.1.02 Pol'!G178</f>
        <v>0</v>
      </c>
      <c r="J94" s="188" t="str">
        <f>IF(I114=0,"",I94/I114*100)</f>
        <v/>
      </c>
    </row>
    <row r="95" spans="1:10" ht="36.75" customHeight="1" x14ac:dyDescent="0.2">
      <c r="A95" s="177"/>
      <c r="B95" s="182" t="s">
        <v>137</v>
      </c>
      <c r="C95" s="183" t="s">
        <v>138</v>
      </c>
      <c r="D95" s="184"/>
      <c r="E95" s="184"/>
      <c r="F95" s="190" t="s">
        <v>25</v>
      </c>
      <c r="G95" s="191"/>
      <c r="H95" s="191"/>
      <c r="I95" s="191">
        <f>'SO04 D.1.1.01 Pol'!G407</f>
        <v>0</v>
      </c>
      <c r="J95" s="188" t="str">
        <f>IF(I114=0,"",I95/I114*100)</f>
        <v/>
      </c>
    </row>
    <row r="96" spans="1:10" ht="36.75" customHeight="1" x14ac:dyDescent="0.2">
      <c r="A96" s="177"/>
      <c r="B96" s="182" t="s">
        <v>137</v>
      </c>
      <c r="C96" s="183" t="s">
        <v>139</v>
      </c>
      <c r="D96" s="184"/>
      <c r="E96" s="184"/>
      <c r="F96" s="190" t="s">
        <v>25</v>
      </c>
      <c r="G96" s="191"/>
      <c r="H96" s="191"/>
      <c r="I96" s="191">
        <f>'SO04 D.1.4.2 UT Pol'!G8</f>
        <v>0</v>
      </c>
      <c r="J96" s="188" t="str">
        <f>IF(I114=0,"",I96/I114*100)</f>
        <v/>
      </c>
    </row>
    <row r="97" spans="1:10" ht="36.75" customHeight="1" x14ac:dyDescent="0.2">
      <c r="A97" s="177"/>
      <c r="B97" s="182" t="s">
        <v>140</v>
      </c>
      <c r="C97" s="183" t="s">
        <v>141</v>
      </c>
      <c r="D97" s="184"/>
      <c r="E97" s="184"/>
      <c r="F97" s="190" t="s">
        <v>25</v>
      </c>
      <c r="G97" s="191"/>
      <c r="H97" s="191"/>
      <c r="I97" s="191">
        <f>'SO04 D.1.4.1 ZTI Pol'!G8</f>
        <v>0</v>
      </c>
      <c r="J97" s="188" t="str">
        <f>IF(I114=0,"",I97/I114*100)</f>
        <v/>
      </c>
    </row>
    <row r="98" spans="1:10" ht="36.75" customHeight="1" x14ac:dyDescent="0.2">
      <c r="A98" s="177"/>
      <c r="B98" s="182" t="s">
        <v>140</v>
      </c>
      <c r="C98" s="183" t="s">
        <v>142</v>
      </c>
      <c r="D98" s="184"/>
      <c r="E98" s="184"/>
      <c r="F98" s="190" t="s">
        <v>25</v>
      </c>
      <c r="G98" s="191"/>
      <c r="H98" s="191"/>
      <c r="I98" s="191">
        <f>'SO04 D.1.1.02 Pol'!G185+'SO04 D.1.1.03 Pol'!G77</f>
        <v>0</v>
      </c>
      <c r="J98" s="188" t="str">
        <f>IF(I114=0,"",I98/I114*100)</f>
        <v/>
      </c>
    </row>
    <row r="99" spans="1:10" ht="36.75" customHeight="1" x14ac:dyDescent="0.2">
      <c r="A99" s="177"/>
      <c r="B99" s="182" t="s">
        <v>143</v>
      </c>
      <c r="C99" s="183" t="s">
        <v>144</v>
      </c>
      <c r="D99" s="184"/>
      <c r="E99" s="184"/>
      <c r="F99" s="190" t="s">
        <v>25</v>
      </c>
      <c r="G99" s="191"/>
      <c r="H99" s="191"/>
      <c r="I99" s="191">
        <f>'SO04 D.1.4.1 ZTI Pol'!G31</f>
        <v>0</v>
      </c>
      <c r="J99" s="188" t="str">
        <f>IF(I114=0,"",I99/I114*100)</f>
        <v/>
      </c>
    </row>
    <row r="100" spans="1:10" ht="36.75" customHeight="1" x14ac:dyDescent="0.2">
      <c r="A100" s="177"/>
      <c r="B100" s="182" t="s">
        <v>145</v>
      </c>
      <c r="C100" s="183" t="s">
        <v>146</v>
      </c>
      <c r="D100" s="184"/>
      <c r="E100" s="184"/>
      <c r="F100" s="190" t="s">
        <v>25</v>
      </c>
      <c r="G100" s="191"/>
      <c r="H100" s="191"/>
      <c r="I100" s="191">
        <f>'SO04 D.1.4.1 ZTI Pol'!G53</f>
        <v>0</v>
      </c>
      <c r="J100" s="188" t="str">
        <f>IF(I114=0,"",I100/I114*100)</f>
        <v/>
      </c>
    </row>
    <row r="101" spans="1:10" ht="36.75" customHeight="1" x14ac:dyDescent="0.2">
      <c r="A101" s="177"/>
      <c r="B101" s="182" t="s">
        <v>147</v>
      </c>
      <c r="C101" s="183" t="s">
        <v>148</v>
      </c>
      <c r="D101" s="184"/>
      <c r="E101" s="184"/>
      <c r="F101" s="190" t="s">
        <v>25</v>
      </c>
      <c r="G101" s="191"/>
      <c r="H101" s="191"/>
      <c r="I101" s="191">
        <f>'SO04 D.1.4.2 UT Pol'!G12</f>
        <v>0</v>
      </c>
      <c r="J101" s="188" t="str">
        <f>IF(I114=0,"",I101/I114*100)</f>
        <v/>
      </c>
    </row>
    <row r="102" spans="1:10" ht="36.75" customHeight="1" x14ac:dyDescent="0.2">
      <c r="A102" s="177"/>
      <c r="B102" s="182" t="s">
        <v>149</v>
      </c>
      <c r="C102" s="183" t="s">
        <v>150</v>
      </c>
      <c r="D102" s="184"/>
      <c r="E102" s="184"/>
      <c r="F102" s="190" t="s">
        <v>25</v>
      </c>
      <c r="G102" s="191"/>
      <c r="H102" s="191"/>
      <c r="I102" s="191">
        <f>'SO04 D.1.4.2 UT Pol'!G16</f>
        <v>0</v>
      </c>
      <c r="J102" s="188" t="str">
        <f>IF(I114=0,"",I102/I114*100)</f>
        <v/>
      </c>
    </row>
    <row r="103" spans="1:10" ht="36.75" customHeight="1" x14ac:dyDescent="0.2">
      <c r="A103" s="177"/>
      <c r="B103" s="182" t="s">
        <v>151</v>
      </c>
      <c r="C103" s="183" t="s">
        <v>152</v>
      </c>
      <c r="D103" s="184"/>
      <c r="E103" s="184"/>
      <c r="F103" s="190" t="s">
        <v>25</v>
      </c>
      <c r="G103" s="191"/>
      <c r="H103" s="191"/>
      <c r="I103" s="191">
        <f>'SO04 D.1.4.2 UT Pol'!G24</f>
        <v>0</v>
      </c>
      <c r="J103" s="188" t="str">
        <f>IF(I114=0,"",I103/I114*100)</f>
        <v/>
      </c>
    </row>
    <row r="104" spans="1:10" ht="36.75" customHeight="1" x14ac:dyDescent="0.2">
      <c r="A104" s="177"/>
      <c r="B104" s="182" t="s">
        <v>153</v>
      </c>
      <c r="C104" s="183" t="s">
        <v>154</v>
      </c>
      <c r="D104" s="184"/>
      <c r="E104" s="184"/>
      <c r="F104" s="190" t="s">
        <v>25</v>
      </c>
      <c r="G104" s="191"/>
      <c r="H104" s="191"/>
      <c r="I104" s="191">
        <f>'SO04 D.1.1.01 Pol'!G426</f>
        <v>0</v>
      </c>
      <c r="J104" s="188" t="str">
        <f>IF(I114=0,"",I104/I114*100)</f>
        <v/>
      </c>
    </row>
    <row r="105" spans="1:10" ht="36.75" customHeight="1" x14ac:dyDescent="0.2">
      <c r="A105" s="177"/>
      <c r="B105" s="182" t="s">
        <v>155</v>
      </c>
      <c r="C105" s="183" t="s">
        <v>156</v>
      </c>
      <c r="D105" s="184"/>
      <c r="E105" s="184"/>
      <c r="F105" s="190" t="s">
        <v>25</v>
      </c>
      <c r="G105" s="191"/>
      <c r="H105" s="191"/>
      <c r="I105" s="191">
        <f>'SO04 D.1.1.01 Pol'!G452+'SO04 D.1.1.02 Pol'!G197</f>
        <v>0</v>
      </c>
      <c r="J105" s="188" t="str">
        <f>IF(I114=0,"",I105/I114*100)</f>
        <v/>
      </c>
    </row>
    <row r="106" spans="1:10" ht="36.75" customHeight="1" x14ac:dyDescent="0.2">
      <c r="A106" s="177"/>
      <c r="B106" s="182" t="s">
        <v>155</v>
      </c>
      <c r="C106" s="183" t="s">
        <v>157</v>
      </c>
      <c r="D106" s="184"/>
      <c r="E106" s="184"/>
      <c r="F106" s="190" t="s">
        <v>25</v>
      </c>
      <c r="G106" s="191"/>
      <c r="H106" s="191"/>
      <c r="I106" s="191">
        <f>'SO04 D.1.4.1 ZTI Pol'!G68+'SO04 D.1.4.2 UT Pol'!G29</f>
        <v>0</v>
      </c>
      <c r="J106" s="188" t="str">
        <f>IF(I114=0,"",I106/I114*100)</f>
        <v/>
      </c>
    </row>
    <row r="107" spans="1:10" ht="36.75" customHeight="1" x14ac:dyDescent="0.2">
      <c r="A107" s="177"/>
      <c r="B107" s="182" t="s">
        <v>158</v>
      </c>
      <c r="C107" s="183" t="s">
        <v>159</v>
      </c>
      <c r="D107" s="184"/>
      <c r="E107" s="184"/>
      <c r="F107" s="190" t="s">
        <v>25</v>
      </c>
      <c r="G107" s="191"/>
      <c r="H107" s="191"/>
      <c r="I107" s="191">
        <f>'SO04 D.1.1.01 Pol'!G487</f>
        <v>0</v>
      </c>
      <c r="J107" s="188" t="str">
        <f>IF(I114=0,"",I107/I114*100)</f>
        <v/>
      </c>
    </row>
    <row r="108" spans="1:10" ht="36.75" customHeight="1" x14ac:dyDescent="0.2">
      <c r="A108" s="177"/>
      <c r="B108" s="182" t="s">
        <v>160</v>
      </c>
      <c r="C108" s="183" t="s">
        <v>161</v>
      </c>
      <c r="D108" s="184"/>
      <c r="E108" s="184"/>
      <c r="F108" s="190" t="s">
        <v>25</v>
      </c>
      <c r="G108" s="191"/>
      <c r="H108" s="191"/>
      <c r="I108" s="191">
        <f>'SO04 D.1.1.01 Pol'!G522</f>
        <v>0</v>
      </c>
      <c r="J108" s="188" t="str">
        <f>IF(I114=0,"",I108/I114*100)</f>
        <v/>
      </c>
    </row>
    <row r="109" spans="1:10" ht="36.75" customHeight="1" x14ac:dyDescent="0.2">
      <c r="A109" s="177"/>
      <c r="B109" s="182" t="s">
        <v>162</v>
      </c>
      <c r="C109" s="183" t="s">
        <v>163</v>
      </c>
      <c r="D109" s="184"/>
      <c r="E109" s="184"/>
      <c r="F109" s="190" t="s">
        <v>25</v>
      </c>
      <c r="G109" s="191"/>
      <c r="H109" s="191"/>
      <c r="I109" s="191">
        <f>'SO04 D.1.1.01 Pol'!G575</f>
        <v>0</v>
      </c>
      <c r="J109" s="188" t="str">
        <f>IF(I114=0,"",I109/I114*100)</f>
        <v/>
      </c>
    </row>
    <row r="110" spans="1:10" ht="36.75" customHeight="1" x14ac:dyDescent="0.2">
      <c r="A110" s="177"/>
      <c r="B110" s="182" t="s">
        <v>164</v>
      </c>
      <c r="C110" s="183" t="s">
        <v>165</v>
      </c>
      <c r="D110" s="184"/>
      <c r="E110" s="184"/>
      <c r="F110" s="190" t="s">
        <v>26</v>
      </c>
      <c r="G110" s="191"/>
      <c r="H110" s="191"/>
      <c r="I110" s="191">
        <f>'SO04 D.1.1.01 Pol'!G592</f>
        <v>0</v>
      </c>
      <c r="J110" s="188" t="str">
        <f>IF(I114=0,"",I110/I114*100)</f>
        <v/>
      </c>
    </row>
    <row r="111" spans="1:10" ht="36.75" customHeight="1" x14ac:dyDescent="0.2">
      <c r="A111" s="177"/>
      <c r="B111" s="182" t="s">
        <v>166</v>
      </c>
      <c r="C111" s="183" t="s">
        <v>167</v>
      </c>
      <c r="D111" s="184"/>
      <c r="E111" s="184"/>
      <c r="F111" s="190" t="s">
        <v>168</v>
      </c>
      <c r="G111" s="191"/>
      <c r="H111" s="191"/>
      <c r="I111" s="191">
        <f>'SO04 D.1.1.01 Pol'!G595+'SO04 D.1.1.02 Pol'!G199+'SO04 D.1.1.03 Pol'!G89</f>
        <v>0</v>
      </c>
      <c r="J111" s="188" t="str">
        <f>IF(I114=0,"",I111/I114*100)</f>
        <v/>
      </c>
    </row>
    <row r="112" spans="1:10" ht="36.75" customHeight="1" x14ac:dyDescent="0.2">
      <c r="A112" s="177"/>
      <c r="B112" s="182" t="s">
        <v>169</v>
      </c>
      <c r="C112" s="183" t="s">
        <v>27</v>
      </c>
      <c r="D112" s="184"/>
      <c r="E112" s="184"/>
      <c r="F112" s="190" t="s">
        <v>169</v>
      </c>
      <c r="G112" s="191"/>
      <c r="H112" s="191"/>
      <c r="I112" s="191">
        <f>'VRN 01 Pol'!G8</f>
        <v>0</v>
      </c>
      <c r="J112" s="188" t="str">
        <f>IF(I114=0,"",I112/I114*100)</f>
        <v/>
      </c>
    </row>
    <row r="113" spans="1:10" ht="36.75" customHeight="1" x14ac:dyDescent="0.2">
      <c r="A113" s="177"/>
      <c r="B113" s="182" t="s">
        <v>170</v>
      </c>
      <c r="C113" s="183" t="s">
        <v>28</v>
      </c>
      <c r="D113" s="184"/>
      <c r="E113" s="184"/>
      <c r="F113" s="190" t="s">
        <v>170</v>
      </c>
      <c r="G113" s="191"/>
      <c r="H113" s="191"/>
      <c r="I113" s="191">
        <f>'SO04 D.1.4.4 VZT Pol'!G26+'VRN 01 Pol'!G14</f>
        <v>0</v>
      </c>
      <c r="J113" s="188" t="str">
        <f>IF(I114=0,"",I113/I114*100)</f>
        <v/>
      </c>
    </row>
    <row r="114" spans="1:10" ht="25.5" customHeight="1" x14ac:dyDescent="0.2">
      <c r="A114" s="178"/>
      <c r="B114" s="185" t="s">
        <v>1</v>
      </c>
      <c r="C114" s="186"/>
      <c r="D114" s="187"/>
      <c r="E114" s="187"/>
      <c r="F114" s="192"/>
      <c r="G114" s="193"/>
      <c r="H114" s="193"/>
      <c r="I114" s="193">
        <f>SUM(I69:I113)</f>
        <v>0</v>
      </c>
      <c r="J114" s="189">
        <f>SUM(J69:J113)</f>
        <v>0</v>
      </c>
    </row>
    <row r="115" spans="1:10" x14ac:dyDescent="0.2">
      <c r="F115" s="133"/>
      <c r="G115" s="133"/>
      <c r="H115" s="133"/>
      <c r="I115" s="133"/>
      <c r="J115" s="134"/>
    </row>
    <row r="116" spans="1:10" x14ac:dyDescent="0.2">
      <c r="F116" s="133"/>
      <c r="G116" s="133"/>
      <c r="H116" s="133"/>
      <c r="I116" s="133"/>
      <c r="J116" s="134"/>
    </row>
    <row r="117" spans="1:10" x14ac:dyDescent="0.2">
      <c r="F117" s="133"/>
      <c r="G117" s="133"/>
      <c r="H117" s="133"/>
      <c r="I117" s="133"/>
      <c r="J117" s="134"/>
    </row>
  </sheetData>
  <sheetProtection algorithmName="SHA-512" hashValue="+Uc6jpdlqnktXkfgJqJ37fN25K7HTuJfTpjp50+1WRdCWygk08HbLoeN+/F23S7bytP8kMWhhQ6CNUYtiSc0vw==" saltValue="2Ig/8uszgv296J73WwgNm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11:E111"/>
    <mergeCell ref="C112:E112"/>
    <mergeCell ref="C113:E113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Jtod+kVTEA0OcCcOhJA1iabZyJcyTMBqPMqxLSCCs6xF4rJQHdWckJmmblX2LHILrs0g0SkuPLPVd6lt1sajow==" saltValue="LWIB/1UKhuUoq0YAIkNgb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B173-D08D-460A-AD0B-1CAFC586F1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96</v>
      </c>
      <c r="C8" s="255" t="s">
        <v>97</v>
      </c>
      <c r="D8" s="230"/>
      <c r="E8" s="231"/>
      <c r="F8" s="232"/>
      <c r="G8" s="232">
        <f>SUMIF(AG9:AG22,"&lt;&gt;NOR",G9:G22)</f>
        <v>0</v>
      </c>
      <c r="H8" s="232"/>
      <c r="I8" s="232">
        <f>SUM(I9:I22)</f>
        <v>0</v>
      </c>
      <c r="J8" s="232"/>
      <c r="K8" s="232">
        <f>SUM(K9:K22)</f>
        <v>0</v>
      </c>
      <c r="L8" s="232"/>
      <c r="M8" s="232">
        <f>SUM(M9:M22)</f>
        <v>0</v>
      </c>
      <c r="N8" s="231"/>
      <c r="O8" s="231">
        <f>SUM(O9:O22)</f>
        <v>0</v>
      </c>
      <c r="P8" s="231"/>
      <c r="Q8" s="231">
        <f>SUM(Q9:Q22)</f>
        <v>0</v>
      </c>
      <c r="R8" s="232"/>
      <c r="S8" s="232"/>
      <c r="T8" s="233"/>
      <c r="U8" s="227"/>
      <c r="V8" s="227">
        <f>SUM(V9:V22)</f>
        <v>32.76</v>
      </c>
      <c r="W8" s="227"/>
      <c r="X8" s="227"/>
      <c r="AG8" t="s">
        <v>198</v>
      </c>
    </row>
    <row r="9" spans="1:60" outlineLevel="1" x14ac:dyDescent="0.2">
      <c r="A9" s="235">
        <v>1</v>
      </c>
      <c r="B9" s="236" t="s">
        <v>199</v>
      </c>
      <c r="C9" s="256" t="s">
        <v>200</v>
      </c>
      <c r="D9" s="237" t="s">
        <v>201</v>
      </c>
      <c r="E9" s="238">
        <v>9.2731300000000001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202</v>
      </c>
      <c r="S9" s="240" t="s">
        <v>203</v>
      </c>
      <c r="T9" s="241" t="s">
        <v>203</v>
      </c>
      <c r="U9" s="221">
        <v>3.5329999999999999</v>
      </c>
      <c r="V9" s="221">
        <f>ROUND(E9*U9,2)</f>
        <v>32.76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206</v>
      </c>
      <c r="D10" s="242"/>
      <c r="E10" s="242"/>
      <c r="F10" s="242"/>
      <c r="G10" s="242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8" t="s">
        <v>208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8" t="s">
        <v>210</v>
      </c>
      <c r="D12" s="223"/>
      <c r="E12" s="224">
        <v>3.85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8" t="s">
        <v>211</v>
      </c>
      <c r="D13" s="223"/>
      <c r="E13" s="224">
        <v>0.77625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8" t="s">
        <v>212</v>
      </c>
      <c r="D14" s="223"/>
      <c r="E14" s="224">
        <v>2.2000000000000002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58" t="s">
        <v>213</v>
      </c>
      <c r="D15" s="223"/>
      <c r="E15" s="224">
        <v>2.0249999999999999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209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8" t="s">
        <v>214</v>
      </c>
      <c r="D16" s="223"/>
      <c r="E16" s="224">
        <v>0.42187999999999998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5">
        <v>2</v>
      </c>
      <c r="B17" s="236" t="s">
        <v>215</v>
      </c>
      <c r="C17" s="256" t="s">
        <v>216</v>
      </c>
      <c r="D17" s="237" t="s">
        <v>217</v>
      </c>
      <c r="E17" s="238">
        <v>9.2731300000000001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218</v>
      </c>
      <c r="T17" s="241" t="s">
        <v>219</v>
      </c>
      <c r="U17" s="221">
        <v>0</v>
      </c>
      <c r="V17" s="221">
        <f>ROUND(E17*U17,2)</f>
        <v>0</v>
      </c>
      <c r="W17" s="221"/>
      <c r="X17" s="221" t="s">
        <v>204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9" t="s">
        <v>220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222</v>
      </c>
      <c r="D19" s="244"/>
      <c r="E19" s="244"/>
      <c r="F19" s="244"/>
      <c r="G19" s="244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223</v>
      </c>
      <c r="D20" s="244"/>
      <c r="E20" s="244"/>
      <c r="F20" s="244"/>
      <c r="G20" s="244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221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5" t="str">
        <f>C20</f>
        <v>dle technologie a místa určené zhotovitelem (předpoklad do 20km), včetně poplatků za uložení sypaniny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8" t="s">
        <v>224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8" t="s">
        <v>225</v>
      </c>
      <c r="D22" s="223"/>
      <c r="E22" s="224">
        <v>9.2731300000000001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209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8" t="s">
        <v>197</v>
      </c>
      <c r="B23" s="229" t="s">
        <v>98</v>
      </c>
      <c r="C23" s="255" t="s">
        <v>99</v>
      </c>
      <c r="D23" s="230"/>
      <c r="E23" s="231"/>
      <c r="F23" s="232"/>
      <c r="G23" s="232">
        <f>SUMIF(AG24:AG87,"&lt;&gt;NOR",G24:G87)</f>
        <v>0</v>
      </c>
      <c r="H23" s="232"/>
      <c r="I23" s="232">
        <f>SUM(I24:I87)</f>
        <v>0</v>
      </c>
      <c r="J23" s="232"/>
      <c r="K23" s="232">
        <f>SUM(K24:K87)</f>
        <v>0</v>
      </c>
      <c r="L23" s="232"/>
      <c r="M23" s="232">
        <f>SUM(M24:M87)</f>
        <v>0</v>
      </c>
      <c r="N23" s="231"/>
      <c r="O23" s="231">
        <f>SUM(O24:O87)</f>
        <v>4.9000000000000004</v>
      </c>
      <c r="P23" s="231"/>
      <c r="Q23" s="231">
        <f>SUM(Q24:Q87)</f>
        <v>0</v>
      </c>
      <c r="R23" s="232"/>
      <c r="S23" s="232"/>
      <c r="T23" s="233"/>
      <c r="U23" s="227"/>
      <c r="V23" s="227">
        <f>SUM(V24:V87)</f>
        <v>125.91999999999997</v>
      </c>
      <c r="W23" s="227"/>
      <c r="X23" s="227"/>
      <c r="AG23" t="s">
        <v>198</v>
      </c>
    </row>
    <row r="24" spans="1:60" outlineLevel="1" x14ac:dyDescent="0.2">
      <c r="A24" s="235">
        <v>3</v>
      </c>
      <c r="B24" s="236" t="s">
        <v>226</v>
      </c>
      <c r="C24" s="256" t="s">
        <v>227</v>
      </c>
      <c r="D24" s="237" t="s">
        <v>228</v>
      </c>
      <c r="E24" s="238">
        <v>3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2.6509999999999999E-2</v>
      </c>
      <c r="O24" s="238">
        <f>ROUND(E24*N24,2)</f>
        <v>0.08</v>
      </c>
      <c r="P24" s="238">
        <v>0</v>
      </c>
      <c r="Q24" s="238">
        <f>ROUND(E24*P24,2)</f>
        <v>0</v>
      </c>
      <c r="R24" s="240" t="s">
        <v>229</v>
      </c>
      <c r="S24" s="240" t="s">
        <v>203</v>
      </c>
      <c r="T24" s="241" t="s">
        <v>230</v>
      </c>
      <c r="U24" s="221">
        <v>0.24199999999999999</v>
      </c>
      <c r="V24" s="221">
        <f>ROUND(E24*U24,2)</f>
        <v>0.73</v>
      </c>
      <c r="W24" s="221"/>
      <c r="X24" s="221" t="s">
        <v>204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8" t="s">
        <v>231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8" t="s">
        <v>232</v>
      </c>
      <c r="D26" s="223"/>
      <c r="E26" s="224">
        <v>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209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8" t="s">
        <v>233</v>
      </c>
      <c r="D27" s="223"/>
      <c r="E27" s="224">
        <v>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209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8" t="s">
        <v>234</v>
      </c>
      <c r="D28" s="223"/>
      <c r="E28" s="224">
        <v>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5">
        <v>4</v>
      </c>
      <c r="B29" s="236" t="s">
        <v>235</v>
      </c>
      <c r="C29" s="256" t="s">
        <v>236</v>
      </c>
      <c r="D29" s="237" t="s">
        <v>237</v>
      </c>
      <c r="E29" s="238">
        <v>98.1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2.375E-2</v>
      </c>
      <c r="O29" s="238">
        <f>ROUND(E29*N29,2)</f>
        <v>2.33</v>
      </c>
      <c r="P29" s="238">
        <v>0</v>
      </c>
      <c r="Q29" s="238">
        <f>ROUND(E29*P29,2)</f>
        <v>0</v>
      </c>
      <c r="R29" s="240" t="s">
        <v>229</v>
      </c>
      <c r="S29" s="240" t="s">
        <v>203</v>
      </c>
      <c r="T29" s="241" t="s">
        <v>230</v>
      </c>
      <c r="U29" s="221">
        <v>0.44</v>
      </c>
      <c r="V29" s="221">
        <f>ROUND(E29*U29,2)</f>
        <v>43.16</v>
      </c>
      <c r="W29" s="221"/>
      <c r="X29" s="221" t="s">
        <v>204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7" t="s">
        <v>238</v>
      </c>
      <c r="D30" s="242"/>
      <c r="E30" s="242"/>
      <c r="F30" s="242"/>
      <c r="G30" s="242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207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8" t="s">
        <v>239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8" t="s">
        <v>240</v>
      </c>
      <c r="D32" s="223"/>
      <c r="E32" s="224">
        <v>15.9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8" t="s">
        <v>241</v>
      </c>
      <c r="D33" s="223"/>
      <c r="E33" s="224">
        <v>40.799999999999997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209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8" t="s">
        <v>242</v>
      </c>
      <c r="D34" s="223"/>
      <c r="E34" s="224">
        <v>41.4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5">
        <v>5</v>
      </c>
      <c r="B35" s="236" t="s">
        <v>243</v>
      </c>
      <c r="C35" s="256" t="s">
        <v>244</v>
      </c>
      <c r="D35" s="237" t="s">
        <v>245</v>
      </c>
      <c r="E35" s="238">
        <v>27.3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7.1500000000000001E-3</v>
      </c>
      <c r="O35" s="238">
        <f>ROUND(E35*N35,2)</f>
        <v>0.2</v>
      </c>
      <c r="P35" s="238">
        <v>0</v>
      </c>
      <c r="Q35" s="238">
        <f>ROUND(E35*P35,2)</f>
        <v>0</v>
      </c>
      <c r="R35" s="240" t="s">
        <v>246</v>
      </c>
      <c r="S35" s="240" t="s">
        <v>203</v>
      </c>
      <c r="T35" s="241" t="s">
        <v>203</v>
      </c>
      <c r="U35" s="221">
        <v>2</v>
      </c>
      <c r="V35" s="221">
        <f>ROUND(E35*U35,2)</f>
        <v>54.6</v>
      </c>
      <c r="W35" s="221"/>
      <c r="X35" s="221" t="s">
        <v>204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8" t="s">
        <v>247</v>
      </c>
      <c r="D36" s="223"/>
      <c r="E36" s="224">
        <v>6.3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8" t="s">
        <v>248</v>
      </c>
      <c r="D37" s="223"/>
      <c r="E37" s="224">
        <v>21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5">
        <v>6</v>
      </c>
      <c r="B38" s="236" t="s">
        <v>249</v>
      </c>
      <c r="C38" s="256" t="s">
        <v>250</v>
      </c>
      <c r="D38" s="237" t="s">
        <v>237</v>
      </c>
      <c r="E38" s="238">
        <v>16.399999999999999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7.4709999999999999E-2</v>
      </c>
      <c r="O38" s="238">
        <f>ROUND(E38*N38,2)</f>
        <v>1.23</v>
      </c>
      <c r="P38" s="238">
        <v>0</v>
      </c>
      <c r="Q38" s="238">
        <f>ROUND(E38*P38,2)</f>
        <v>0</v>
      </c>
      <c r="R38" s="240" t="s">
        <v>229</v>
      </c>
      <c r="S38" s="240" t="s">
        <v>203</v>
      </c>
      <c r="T38" s="241" t="s">
        <v>203</v>
      </c>
      <c r="U38" s="221">
        <v>0.52915000000000001</v>
      </c>
      <c r="V38" s="221">
        <f>ROUND(E38*U38,2)</f>
        <v>8.68</v>
      </c>
      <c r="W38" s="221"/>
      <c r="X38" s="221" t="s">
        <v>204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7" t="s">
        <v>251</v>
      </c>
      <c r="D39" s="242"/>
      <c r="E39" s="242"/>
      <c r="F39" s="242"/>
      <c r="G39" s="242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207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8" t="s">
        <v>252</v>
      </c>
      <c r="D40" s="223"/>
      <c r="E40" s="224">
        <v>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8" t="s">
        <v>253</v>
      </c>
      <c r="D41" s="223"/>
      <c r="E41" s="224">
        <v>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8" t="s">
        <v>254</v>
      </c>
      <c r="D42" s="223"/>
      <c r="E42" s="224">
        <v>-2.8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8" t="s">
        <v>255</v>
      </c>
      <c r="D43" s="223"/>
      <c r="E43" s="224">
        <v>6.8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209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8" t="s">
        <v>256</v>
      </c>
      <c r="D44" s="223"/>
      <c r="E44" s="224">
        <v>-1.6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5">
        <v>7</v>
      </c>
      <c r="B45" s="236" t="s">
        <v>257</v>
      </c>
      <c r="C45" s="256" t="s">
        <v>258</v>
      </c>
      <c r="D45" s="237" t="s">
        <v>237</v>
      </c>
      <c r="E45" s="238">
        <v>4.5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0.17199</v>
      </c>
      <c r="O45" s="238">
        <f>ROUND(E45*N45,2)</f>
        <v>0.77</v>
      </c>
      <c r="P45" s="238">
        <v>0</v>
      </c>
      <c r="Q45" s="238">
        <f>ROUND(E45*P45,2)</f>
        <v>0</v>
      </c>
      <c r="R45" s="240" t="s">
        <v>229</v>
      </c>
      <c r="S45" s="240" t="s">
        <v>203</v>
      </c>
      <c r="T45" s="241" t="s">
        <v>203</v>
      </c>
      <c r="U45" s="221">
        <v>0.58499999999999996</v>
      </c>
      <c r="V45" s="221">
        <f>ROUND(E45*U45,2)</f>
        <v>2.63</v>
      </c>
      <c r="W45" s="221"/>
      <c r="X45" s="221" t="s">
        <v>204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7" t="s">
        <v>251</v>
      </c>
      <c r="D46" s="242"/>
      <c r="E46" s="242"/>
      <c r="F46" s="242"/>
      <c r="G46" s="242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207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8" t="s">
        <v>259</v>
      </c>
      <c r="D47" s="223"/>
      <c r="E47" s="224">
        <v>4.5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5">
        <v>8</v>
      </c>
      <c r="B48" s="236" t="s">
        <v>260</v>
      </c>
      <c r="C48" s="256" t="s">
        <v>261</v>
      </c>
      <c r="D48" s="237" t="s">
        <v>245</v>
      </c>
      <c r="E48" s="238">
        <v>26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1.0200000000000001E-3</v>
      </c>
      <c r="O48" s="238">
        <f>ROUND(E48*N48,2)</f>
        <v>0.03</v>
      </c>
      <c r="P48" s="238">
        <v>0</v>
      </c>
      <c r="Q48" s="238">
        <f>ROUND(E48*P48,2)</f>
        <v>0</v>
      </c>
      <c r="R48" s="240" t="s">
        <v>229</v>
      </c>
      <c r="S48" s="240" t="s">
        <v>203</v>
      </c>
      <c r="T48" s="241" t="s">
        <v>230</v>
      </c>
      <c r="U48" s="221">
        <v>0.223</v>
      </c>
      <c r="V48" s="221">
        <f>ROUND(E48*U48,2)</f>
        <v>5.8</v>
      </c>
      <c r="W48" s="221"/>
      <c r="X48" s="221" t="s">
        <v>204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262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207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8" t="s">
        <v>263</v>
      </c>
      <c r="D50" s="223"/>
      <c r="E50" s="224">
        <v>8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58" t="s">
        <v>264</v>
      </c>
      <c r="D51" s="223"/>
      <c r="E51" s="224">
        <v>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209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8" t="s">
        <v>265</v>
      </c>
      <c r="D52" s="223"/>
      <c r="E52" s="224">
        <v>8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209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8" t="s">
        <v>266</v>
      </c>
      <c r="D53" s="223"/>
      <c r="E53" s="224">
        <v>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5">
        <v>9</v>
      </c>
      <c r="B54" s="236" t="s">
        <v>267</v>
      </c>
      <c r="C54" s="256" t="s">
        <v>268</v>
      </c>
      <c r="D54" s="237" t="s">
        <v>237</v>
      </c>
      <c r="E54" s="238">
        <v>4.59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5.5750000000000001E-2</v>
      </c>
      <c r="O54" s="238">
        <f>ROUND(E54*N54,2)</f>
        <v>0.26</v>
      </c>
      <c r="P54" s="238">
        <v>0</v>
      </c>
      <c r="Q54" s="238">
        <f>ROUND(E54*P54,2)</f>
        <v>0</v>
      </c>
      <c r="R54" s="240" t="s">
        <v>229</v>
      </c>
      <c r="S54" s="240" t="s">
        <v>203</v>
      </c>
      <c r="T54" s="241" t="s">
        <v>203</v>
      </c>
      <c r="U54" s="221">
        <v>0.75800000000000001</v>
      </c>
      <c r="V54" s="221">
        <f>ROUND(E54*U54,2)</f>
        <v>3.48</v>
      </c>
      <c r="W54" s="221"/>
      <c r="X54" s="221" t="s">
        <v>204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8" t="s">
        <v>269</v>
      </c>
      <c r="D55" s="223"/>
      <c r="E55" s="224">
        <v>2.2949999999999999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8" t="s">
        <v>270</v>
      </c>
      <c r="D56" s="223"/>
      <c r="E56" s="224">
        <v>1.2150000000000001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8" t="s">
        <v>271</v>
      </c>
      <c r="D57" s="223"/>
      <c r="E57" s="224">
        <v>1.08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5">
        <v>10</v>
      </c>
      <c r="B58" s="236" t="s">
        <v>272</v>
      </c>
      <c r="C58" s="256" t="s">
        <v>273</v>
      </c>
      <c r="D58" s="237" t="s">
        <v>237</v>
      </c>
      <c r="E58" s="238">
        <v>25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218</v>
      </c>
      <c r="T58" s="241" t="s">
        <v>219</v>
      </c>
      <c r="U58" s="221">
        <v>0</v>
      </c>
      <c r="V58" s="221">
        <f>ROUND(E58*U58,2)</f>
        <v>0</v>
      </c>
      <c r="W58" s="221"/>
      <c r="X58" s="221" t="s">
        <v>204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8" t="s">
        <v>274</v>
      </c>
      <c r="D59" s="223"/>
      <c r="E59" s="224">
        <v>10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8" t="s">
        <v>275</v>
      </c>
      <c r="D60" s="223"/>
      <c r="E60" s="224">
        <v>7.5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58" t="s">
        <v>276</v>
      </c>
      <c r="D61" s="223"/>
      <c r="E61" s="224">
        <v>7.5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5">
        <v>11</v>
      </c>
      <c r="B62" s="236" t="s">
        <v>277</v>
      </c>
      <c r="C62" s="256" t="s">
        <v>278</v>
      </c>
      <c r="D62" s="237" t="s">
        <v>228</v>
      </c>
      <c r="E62" s="238">
        <v>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1.6000000000000001E-4</v>
      </c>
      <c r="O62" s="238">
        <f>ROUND(E62*N62,2)</f>
        <v>0</v>
      </c>
      <c r="P62" s="238">
        <v>0</v>
      </c>
      <c r="Q62" s="238">
        <f>ROUND(E62*P62,2)</f>
        <v>0</v>
      </c>
      <c r="R62" s="240"/>
      <c r="S62" s="240" t="s">
        <v>218</v>
      </c>
      <c r="T62" s="241" t="s">
        <v>279</v>
      </c>
      <c r="U62" s="221">
        <v>0.94</v>
      </c>
      <c r="V62" s="221">
        <f>ROUND(E62*U62,2)</f>
        <v>1.88</v>
      </c>
      <c r="W62" s="221"/>
      <c r="X62" s="221" t="s">
        <v>204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8" t="s">
        <v>280</v>
      </c>
      <c r="D63" s="223"/>
      <c r="E63" s="224">
        <v>2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5">
        <v>12</v>
      </c>
      <c r="B64" s="236" t="s">
        <v>281</v>
      </c>
      <c r="C64" s="256" t="s">
        <v>282</v>
      </c>
      <c r="D64" s="237" t="s">
        <v>228</v>
      </c>
      <c r="E64" s="238">
        <v>4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38">
        <v>1.6000000000000001E-4</v>
      </c>
      <c r="O64" s="238">
        <f>ROUND(E64*N64,2)</f>
        <v>0</v>
      </c>
      <c r="P64" s="238">
        <v>0</v>
      </c>
      <c r="Q64" s="238">
        <f>ROUND(E64*P64,2)</f>
        <v>0</v>
      </c>
      <c r="R64" s="240"/>
      <c r="S64" s="240" t="s">
        <v>218</v>
      </c>
      <c r="T64" s="241" t="s">
        <v>279</v>
      </c>
      <c r="U64" s="221">
        <v>1.24</v>
      </c>
      <c r="V64" s="221">
        <f>ROUND(E64*U64,2)</f>
        <v>4.96</v>
      </c>
      <c r="W64" s="221"/>
      <c r="X64" s="221" t="s">
        <v>204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8" t="s">
        <v>283</v>
      </c>
      <c r="D65" s="223"/>
      <c r="E65" s="224">
        <v>4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209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5">
        <v>13</v>
      </c>
      <c r="B66" s="236" t="s">
        <v>284</v>
      </c>
      <c r="C66" s="256" t="s">
        <v>285</v>
      </c>
      <c r="D66" s="237" t="s">
        <v>228</v>
      </c>
      <c r="E66" s="238">
        <v>1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218</v>
      </c>
      <c r="T66" s="241" t="s">
        <v>219</v>
      </c>
      <c r="U66" s="221">
        <v>0</v>
      </c>
      <c r="V66" s="221">
        <f>ROUND(E66*U66,2)</f>
        <v>0</v>
      </c>
      <c r="W66" s="221"/>
      <c r="X66" s="221" t="s">
        <v>204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9" t="s">
        <v>286</v>
      </c>
      <c r="D67" s="243"/>
      <c r="E67" s="243"/>
      <c r="F67" s="243"/>
      <c r="G67" s="243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221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0" t="s">
        <v>287</v>
      </c>
      <c r="D68" s="244"/>
      <c r="E68" s="244"/>
      <c r="F68" s="244"/>
      <c r="G68" s="244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221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288</v>
      </c>
      <c r="D69" s="244"/>
      <c r="E69" s="244"/>
      <c r="F69" s="244"/>
      <c r="G69" s="244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221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0" t="s">
        <v>289</v>
      </c>
      <c r="D70" s="244"/>
      <c r="E70" s="244"/>
      <c r="F70" s="244"/>
      <c r="G70" s="244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221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290</v>
      </c>
      <c r="D71" s="244"/>
      <c r="E71" s="244"/>
      <c r="F71" s="244"/>
      <c r="G71" s="244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221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0" t="s">
        <v>291</v>
      </c>
      <c r="D72" s="244"/>
      <c r="E72" s="244"/>
      <c r="F72" s="244"/>
      <c r="G72" s="244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221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8" t="s">
        <v>292</v>
      </c>
      <c r="D73" s="223"/>
      <c r="E73" s="224">
        <v>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209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5">
        <v>14</v>
      </c>
      <c r="B74" s="236" t="s">
        <v>293</v>
      </c>
      <c r="C74" s="256" t="s">
        <v>294</v>
      </c>
      <c r="D74" s="237" t="s">
        <v>228</v>
      </c>
      <c r="E74" s="238">
        <v>6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8.0000000000000004E-4</v>
      </c>
      <c r="O74" s="238">
        <f>ROUND(E74*N74,2)</f>
        <v>0</v>
      </c>
      <c r="P74" s="238">
        <v>0</v>
      </c>
      <c r="Q74" s="238">
        <f>ROUND(E74*P74,2)</f>
        <v>0</v>
      </c>
      <c r="R74" s="240" t="s">
        <v>295</v>
      </c>
      <c r="S74" s="240" t="s">
        <v>203</v>
      </c>
      <c r="T74" s="241" t="s">
        <v>203</v>
      </c>
      <c r="U74" s="221">
        <v>0</v>
      </c>
      <c r="V74" s="221">
        <f>ROUND(E74*U74,2)</f>
        <v>0</v>
      </c>
      <c r="W74" s="221"/>
      <c r="X74" s="221" t="s">
        <v>296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297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8" t="s">
        <v>298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8" t="s">
        <v>299</v>
      </c>
      <c r="D76" s="223"/>
      <c r="E76" s="224">
        <v>2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8" t="s">
        <v>300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8" t="s">
        <v>301</v>
      </c>
      <c r="D78" s="223"/>
      <c r="E78" s="224">
        <v>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209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5">
        <v>15</v>
      </c>
      <c r="B79" s="236" t="s">
        <v>302</v>
      </c>
      <c r="C79" s="256" t="s">
        <v>303</v>
      </c>
      <c r="D79" s="237" t="s">
        <v>304</v>
      </c>
      <c r="E79" s="238">
        <v>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218</v>
      </c>
      <c r="T79" s="241" t="s">
        <v>219</v>
      </c>
      <c r="U79" s="221">
        <v>0</v>
      </c>
      <c r="V79" s="221">
        <f>ROUND(E79*U79,2)</f>
        <v>0</v>
      </c>
      <c r="W79" s="221"/>
      <c r="X79" s="221" t="s">
        <v>305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306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9" t="s">
        <v>307</v>
      </c>
      <c r="D80" s="243"/>
      <c r="E80" s="243"/>
      <c r="F80" s="243"/>
      <c r="G80" s="243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221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0" t="s">
        <v>308</v>
      </c>
      <c r="D81" s="244"/>
      <c r="E81" s="244"/>
      <c r="F81" s="244"/>
      <c r="G81" s="244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221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5">
        <v>16</v>
      </c>
      <c r="B82" s="236" t="s">
        <v>309</v>
      </c>
      <c r="C82" s="256" t="s">
        <v>310</v>
      </c>
      <c r="D82" s="237" t="s">
        <v>304</v>
      </c>
      <c r="E82" s="238">
        <v>1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218</v>
      </c>
      <c r="T82" s="241" t="s">
        <v>219</v>
      </c>
      <c r="U82" s="221">
        <v>0</v>
      </c>
      <c r="V82" s="221">
        <f>ROUND(E82*U82,2)</f>
        <v>0</v>
      </c>
      <c r="W82" s="221"/>
      <c r="X82" s="221" t="s">
        <v>305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9" t="s">
        <v>307</v>
      </c>
      <c r="D83" s="243"/>
      <c r="E83" s="243"/>
      <c r="F83" s="243"/>
      <c r="G83" s="243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221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0" t="s">
        <v>311</v>
      </c>
      <c r="D84" s="244"/>
      <c r="E84" s="244"/>
      <c r="F84" s="244"/>
      <c r="G84" s="244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221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5">
        <v>17</v>
      </c>
      <c r="B85" s="236" t="s">
        <v>312</v>
      </c>
      <c r="C85" s="256" t="s">
        <v>313</v>
      </c>
      <c r="D85" s="237" t="s">
        <v>304</v>
      </c>
      <c r="E85" s="238">
        <v>1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218</v>
      </c>
      <c r="T85" s="241" t="s">
        <v>219</v>
      </c>
      <c r="U85" s="221">
        <v>0</v>
      </c>
      <c r="V85" s="221">
        <f>ROUND(E85*U85,2)</f>
        <v>0</v>
      </c>
      <c r="W85" s="221"/>
      <c r="X85" s="221" t="s">
        <v>305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306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9" t="s">
        <v>307</v>
      </c>
      <c r="D86" s="243"/>
      <c r="E86" s="243"/>
      <c r="F86" s="243"/>
      <c r="G86" s="243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221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0" t="s">
        <v>314</v>
      </c>
      <c r="D87" s="244"/>
      <c r="E87" s="244"/>
      <c r="F87" s="244"/>
      <c r="G87" s="244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221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8" t="s">
        <v>197</v>
      </c>
      <c r="B88" s="229" t="s">
        <v>100</v>
      </c>
      <c r="C88" s="255" t="s">
        <v>101</v>
      </c>
      <c r="D88" s="230"/>
      <c r="E88" s="231"/>
      <c r="F88" s="232"/>
      <c r="G88" s="232">
        <f>SUMIF(AG89:AG94,"&lt;&gt;NOR",G89:G94)</f>
        <v>0</v>
      </c>
      <c r="H88" s="232"/>
      <c r="I88" s="232">
        <f>SUM(I89:I94)</f>
        <v>0</v>
      </c>
      <c r="J88" s="232"/>
      <c r="K88" s="232">
        <f>SUM(K89:K94)</f>
        <v>0</v>
      </c>
      <c r="L88" s="232"/>
      <c r="M88" s="232">
        <f>SUM(M89:M94)</f>
        <v>0</v>
      </c>
      <c r="N88" s="231"/>
      <c r="O88" s="231">
        <f>SUM(O89:O94)</f>
        <v>0.22</v>
      </c>
      <c r="P88" s="231"/>
      <c r="Q88" s="231">
        <f>SUM(Q89:Q94)</f>
        <v>0</v>
      </c>
      <c r="R88" s="232"/>
      <c r="S88" s="232"/>
      <c r="T88" s="233"/>
      <c r="U88" s="227"/>
      <c r="V88" s="227">
        <f>SUM(V89:V94)</f>
        <v>6.98</v>
      </c>
      <c r="W88" s="227"/>
      <c r="X88" s="227"/>
      <c r="AG88" t="s">
        <v>198</v>
      </c>
    </row>
    <row r="89" spans="1:60" ht="33.75" outlineLevel="1" x14ac:dyDescent="0.2">
      <c r="A89" s="235">
        <v>18</v>
      </c>
      <c r="B89" s="236" t="s">
        <v>315</v>
      </c>
      <c r="C89" s="256" t="s">
        <v>316</v>
      </c>
      <c r="D89" s="237" t="s">
        <v>237</v>
      </c>
      <c r="E89" s="238">
        <v>4.03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4.768E-2</v>
      </c>
      <c r="O89" s="238">
        <f>ROUND(E89*N89,2)</f>
        <v>0.19</v>
      </c>
      <c r="P89" s="238">
        <v>0</v>
      </c>
      <c r="Q89" s="238">
        <f>ROUND(E89*P89,2)</f>
        <v>0</v>
      </c>
      <c r="R89" s="240" t="s">
        <v>229</v>
      </c>
      <c r="S89" s="240" t="s">
        <v>203</v>
      </c>
      <c r="T89" s="241" t="s">
        <v>203</v>
      </c>
      <c r="U89" s="221">
        <v>1.2869999999999999</v>
      </c>
      <c r="V89" s="221">
        <f>ROUND(E89*U89,2)</f>
        <v>5.19</v>
      </c>
      <c r="W89" s="221"/>
      <c r="X89" s="221" t="s">
        <v>204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17"/>
      <c r="B90" s="218"/>
      <c r="C90" s="257" t="s">
        <v>317</v>
      </c>
      <c r="D90" s="242"/>
      <c r="E90" s="242"/>
      <c r="F90" s="242"/>
      <c r="G90" s="242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207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45" t="str">
        <f>C90</f>
        <v>zřízení nosné konstrukce příčky, vložení tepelné izolace tl. do 5 cm, montáž desek, tmelení spár Q2 a úprava rohů. Včetně dodávek materiálu.</v>
      </c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8" t="s">
        <v>318</v>
      </c>
      <c r="D91" s="223"/>
      <c r="E91" s="224">
        <v>7.03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209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8" t="s">
        <v>319</v>
      </c>
      <c r="D92" s="223"/>
      <c r="E92" s="224">
        <v>-3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209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33.75" outlineLevel="1" x14ac:dyDescent="0.2">
      <c r="A93" s="235">
        <v>19</v>
      </c>
      <c r="B93" s="236" t="s">
        <v>320</v>
      </c>
      <c r="C93" s="256" t="s">
        <v>321</v>
      </c>
      <c r="D93" s="237" t="s">
        <v>228</v>
      </c>
      <c r="E93" s="238">
        <v>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2.98E-2</v>
      </c>
      <c r="O93" s="238">
        <f>ROUND(E93*N93,2)</f>
        <v>0.03</v>
      </c>
      <c r="P93" s="238">
        <v>0</v>
      </c>
      <c r="Q93" s="238">
        <f>ROUND(E93*P93,2)</f>
        <v>0</v>
      </c>
      <c r="R93" s="240" t="s">
        <v>229</v>
      </c>
      <c r="S93" s="240" t="s">
        <v>203</v>
      </c>
      <c r="T93" s="241" t="s">
        <v>203</v>
      </c>
      <c r="U93" s="221">
        <v>1.7946</v>
      </c>
      <c r="V93" s="221">
        <f>ROUND(E93*U93,2)</f>
        <v>1.79</v>
      </c>
      <c r="W93" s="221"/>
      <c r="X93" s="221" t="s">
        <v>204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8" t="s">
        <v>322</v>
      </c>
      <c r="D94" s="223"/>
      <c r="E94" s="224">
        <v>1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209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8" t="s">
        <v>197</v>
      </c>
      <c r="B95" s="229" t="s">
        <v>104</v>
      </c>
      <c r="C95" s="255" t="s">
        <v>105</v>
      </c>
      <c r="D95" s="230"/>
      <c r="E95" s="231"/>
      <c r="F95" s="232"/>
      <c r="G95" s="232">
        <f>SUMIF(AG96:AG103,"&lt;&gt;NOR",G96:G103)</f>
        <v>0</v>
      </c>
      <c r="H95" s="232"/>
      <c r="I95" s="232">
        <f>SUM(I96:I103)</f>
        <v>0</v>
      </c>
      <c r="J95" s="232"/>
      <c r="K95" s="232">
        <f>SUM(K96:K103)</f>
        <v>0</v>
      </c>
      <c r="L95" s="232"/>
      <c r="M95" s="232">
        <f>SUM(M96:M103)</f>
        <v>0</v>
      </c>
      <c r="N95" s="231"/>
      <c r="O95" s="231">
        <f>SUM(O96:O103)</f>
        <v>0.22000000000000003</v>
      </c>
      <c r="P95" s="231"/>
      <c r="Q95" s="231">
        <f>SUM(Q96:Q103)</f>
        <v>0</v>
      </c>
      <c r="R95" s="232"/>
      <c r="S95" s="232"/>
      <c r="T95" s="233"/>
      <c r="U95" s="227"/>
      <c r="V95" s="227">
        <f>SUM(V96:V103)</f>
        <v>17.080000000000002</v>
      </c>
      <c r="W95" s="227"/>
      <c r="X95" s="227"/>
      <c r="AG95" t="s">
        <v>198</v>
      </c>
    </row>
    <row r="96" spans="1:60" ht="33.75" outlineLevel="1" x14ac:dyDescent="0.2">
      <c r="A96" s="235">
        <v>20</v>
      </c>
      <c r="B96" s="236" t="s">
        <v>323</v>
      </c>
      <c r="C96" s="256" t="s">
        <v>324</v>
      </c>
      <c r="D96" s="237" t="s">
        <v>237</v>
      </c>
      <c r="E96" s="238">
        <v>4.42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1.201E-2</v>
      </c>
      <c r="O96" s="238">
        <f>ROUND(E96*N96,2)</f>
        <v>0.05</v>
      </c>
      <c r="P96" s="238">
        <v>0</v>
      </c>
      <c r="Q96" s="238">
        <f>ROUND(E96*P96,2)</f>
        <v>0</v>
      </c>
      <c r="R96" s="240" t="s">
        <v>229</v>
      </c>
      <c r="S96" s="240" t="s">
        <v>203</v>
      </c>
      <c r="T96" s="241" t="s">
        <v>203</v>
      </c>
      <c r="U96" s="221">
        <v>0.95</v>
      </c>
      <c r="V96" s="221">
        <f>ROUND(E96*U96,2)</f>
        <v>4.2</v>
      </c>
      <c r="W96" s="221"/>
      <c r="X96" s="221" t="s">
        <v>204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8" t="s">
        <v>325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209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8" t="s">
        <v>326</v>
      </c>
      <c r="D98" s="223"/>
      <c r="E98" s="224">
        <v>4.42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209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5">
        <v>21</v>
      </c>
      <c r="B99" s="236" t="s">
        <v>327</v>
      </c>
      <c r="C99" s="256" t="s">
        <v>328</v>
      </c>
      <c r="D99" s="237" t="s">
        <v>237</v>
      </c>
      <c r="E99" s="238">
        <v>13.56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1.243E-2</v>
      </c>
      <c r="O99" s="238">
        <f>ROUND(E99*N99,2)</f>
        <v>0.17</v>
      </c>
      <c r="P99" s="238">
        <v>0</v>
      </c>
      <c r="Q99" s="238">
        <f>ROUND(E99*P99,2)</f>
        <v>0</v>
      </c>
      <c r="R99" s="240"/>
      <c r="S99" s="240" t="s">
        <v>218</v>
      </c>
      <c r="T99" s="241" t="s">
        <v>219</v>
      </c>
      <c r="U99" s="221">
        <v>0.95</v>
      </c>
      <c r="V99" s="221">
        <f>ROUND(E99*U99,2)</f>
        <v>12.88</v>
      </c>
      <c r="W99" s="221"/>
      <c r="X99" s="221" t="s">
        <v>204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8" t="s">
        <v>329</v>
      </c>
      <c r="D100" s="223"/>
      <c r="E100" s="224"/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209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8" t="s">
        <v>330</v>
      </c>
      <c r="D101" s="223"/>
      <c r="E101" s="224">
        <v>2.125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8" t="s">
        <v>331</v>
      </c>
      <c r="D102" s="223"/>
      <c r="E102" s="224">
        <v>10.234999999999999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209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8" t="s">
        <v>332</v>
      </c>
      <c r="D103" s="223"/>
      <c r="E103" s="224">
        <v>1.2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209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8" t="s">
        <v>197</v>
      </c>
      <c r="B104" s="229" t="s">
        <v>108</v>
      </c>
      <c r="C104" s="255" t="s">
        <v>109</v>
      </c>
      <c r="D104" s="230"/>
      <c r="E104" s="231"/>
      <c r="F104" s="232"/>
      <c r="G104" s="232">
        <f>SUMIF(AG105:AG121,"&lt;&gt;NOR",G105:G121)</f>
        <v>0</v>
      </c>
      <c r="H104" s="232"/>
      <c r="I104" s="232">
        <f>SUM(I105:I121)</f>
        <v>0</v>
      </c>
      <c r="J104" s="232"/>
      <c r="K104" s="232">
        <f>SUM(K105:K121)</f>
        <v>0</v>
      </c>
      <c r="L104" s="232"/>
      <c r="M104" s="232">
        <f>SUM(M105:M121)</f>
        <v>0</v>
      </c>
      <c r="N104" s="231"/>
      <c r="O104" s="231">
        <f>SUM(O105:O121)</f>
        <v>2.29</v>
      </c>
      <c r="P104" s="231"/>
      <c r="Q104" s="231">
        <f>SUM(Q105:Q121)</f>
        <v>0</v>
      </c>
      <c r="R104" s="232"/>
      <c r="S104" s="232"/>
      <c r="T104" s="233"/>
      <c r="U104" s="227"/>
      <c r="V104" s="227">
        <f>SUM(V105:V121)</f>
        <v>53.11</v>
      </c>
      <c r="W104" s="227"/>
      <c r="X104" s="227"/>
      <c r="AG104" t="s">
        <v>198</v>
      </c>
    </row>
    <row r="105" spans="1:60" outlineLevel="1" x14ac:dyDescent="0.2">
      <c r="A105" s="235">
        <v>22</v>
      </c>
      <c r="B105" s="236" t="s">
        <v>333</v>
      </c>
      <c r="C105" s="256" t="s">
        <v>334</v>
      </c>
      <c r="D105" s="237" t="s">
        <v>237</v>
      </c>
      <c r="E105" s="238">
        <v>98.1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5.2500000000000003E-3</v>
      </c>
      <c r="O105" s="238">
        <f>ROUND(E105*N105,2)</f>
        <v>0.52</v>
      </c>
      <c r="P105" s="238">
        <v>0</v>
      </c>
      <c r="Q105" s="238">
        <f>ROUND(E105*P105,2)</f>
        <v>0</v>
      </c>
      <c r="R105" s="240" t="s">
        <v>229</v>
      </c>
      <c r="S105" s="240" t="s">
        <v>203</v>
      </c>
      <c r="T105" s="241" t="s">
        <v>203</v>
      </c>
      <c r="U105" s="221">
        <v>8.1000000000000003E-2</v>
      </c>
      <c r="V105" s="221">
        <f>ROUND(E105*U105,2)</f>
        <v>7.95</v>
      </c>
      <c r="W105" s="221"/>
      <c r="X105" s="221" t="s">
        <v>204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205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7" t="s">
        <v>335</v>
      </c>
      <c r="D106" s="242"/>
      <c r="E106" s="242"/>
      <c r="F106" s="242"/>
      <c r="G106" s="242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207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8" t="s">
        <v>336</v>
      </c>
      <c r="D107" s="223"/>
      <c r="E107" s="224"/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209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8" t="s">
        <v>337</v>
      </c>
      <c r="D108" s="223"/>
      <c r="E108" s="224">
        <v>98.1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5">
        <v>23</v>
      </c>
      <c r="B109" s="236" t="s">
        <v>338</v>
      </c>
      <c r="C109" s="256" t="s">
        <v>339</v>
      </c>
      <c r="D109" s="237" t="s">
        <v>237</v>
      </c>
      <c r="E109" s="238">
        <v>98.1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1.7000000000000001E-2</v>
      </c>
      <c r="O109" s="238">
        <f>ROUND(E109*N109,2)</f>
        <v>1.67</v>
      </c>
      <c r="P109" s="238">
        <v>0</v>
      </c>
      <c r="Q109" s="238">
        <f>ROUND(E109*P109,2)</f>
        <v>0</v>
      </c>
      <c r="R109" s="240" t="s">
        <v>229</v>
      </c>
      <c r="S109" s="240" t="s">
        <v>203</v>
      </c>
      <c r="T109" s="241" t="s">
        <v>203</v>
      </c>
      <c r="U109" s="221">
        <v>0.36</v>
      </c>
      <c r="V109" s="221">
        <f>ROUND(E109*U109,2)</f>
        <v>35.32</v>
      </c>
      <c r="W109" s="221"/>
      <c r="X109" s="221" t="s">
        <v>204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205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57" t="s">
        <v>335</v>
      </c>
      <c r="D110" s="242"/>
      <c r="E110" s="242"/>
      <c r="F110" s="242"/>
      <c r="G110" s="242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207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8" t="s">
        <v>336</v>
      </c>
      <c r="D111" s="223"/>
      <c r="E111" s="224"/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209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58" t="s">
        <v>337</v>
      </c>
      <c r="D112" s="223"/>
      <c r="E112" s="224">
        <v>98.1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5">
        <v>24</v>
      </c>
      <c r="B113" s="236" t="s">
        <v>340</v>
      </c>
      <c r="C113" s="256" t="s">
        <v>341</v>
      </c>
      <c r="D113" s="237" t="s">
        <v>237</v>
      </c>
      <c r="E113" s="238">
        <v>41.02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2.5000000000000001E-3</v>
      </c>
      <c r="O113" s="238">
        <f>ROUND(E113*N113,2)</f>
        <v>0.1</v>
      </c>
      <c r="P113" s="238">
        <v>0</v>
      </c>
      <c r="Q113" s="238">
        <f>ROUND(E113*P113,2)</f>
        <v>0</v>
      </c>
      <c r="R113" s="240" t="s">
        <v>229</v>
      </c>
      <c r="S113" s="240" t="s">
        <v>203</v>
      </c>
      <c r="T113" s="241" t="s">
        <v>230</v>
      </c>
      <c r="U113" s="221">
        <v>0.24</v>
      </c>
      <c r="V113" s="221">
        <f>ROUND(E113*U113,2)</f>
        <v>9.84</v>
      </c>
      <c r="W113" s="221"/>
      <c r="X113" s="221" t="s">
        <v>204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335</v>
      </c>
      <c r="D114" s="242"/>
      <c r="E114" s="242"/>
      <c r="F114" s="242"/>
      <c r="G114" s="242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207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8" t="s">
        <v>342</v>
      </c>
      <c r="D115" s="223"/>
      <c r="E115" s="224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209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8" t="s">
        <v>343</v>
      </c>
      <c r="D116" s="223"/>
      <c r="E116" s="224">
        <v>24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58" t="s">
        <v>344</v>
      </c>
      <c r="D117" s="223"/>
      <c r="E117" s="224">
        <v>1.6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209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8" t="s">
        <v>345</v>
      </c>
      <c r="D118" s="223"/>
      <c r="E118" s="224"/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209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58" t="s">
        <v>346</v>
      </c>
      <c r="D119" s="223"/>
      <c r="E119" s="224">
        <v>10.199999999999999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209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8" t="s">
        <v>347</v>
      </c>
      <c r="D120" s="223"/>
      <c r="E120" s="224">
        <v>3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209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58" t="s">
        <v>348</v>
      </c>
      <c r="D121" s="223"/>
      <c r="E121" s="224">
        <v>2.2200000000000002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209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28" t="s">
        <v>197</v>
      </c>
      <c r="B122" s="229" t="s">
        <v>110</v>
      </c>
      <c r="C122" s="255" t="s">
        <v>111</v>
      </c>
      <c r="D122" s="230"/>
      <c r="E122" s="231"/>
      <c r="F122" s="232"/>
      <c r="G122" s="232">
        <f>SUMIF(AG123:AG164,"&lt;&gt;NOR",G123:G164)</f>
        <v>0</v>
      </c>
      <c r="H122" s="232"/>
      <c r="I122" s="232">
        <f>SUM(I123:I164)</f>
        <v>0</v>
      </c>
      <c r="J122" s="232"/>
      <c r="K122" s="232">
        <f>SUM(K123:K164)</f>
        <v>0</v>
      </c>
      <c r="L122" s="232"/>
      <c r="M122" s="232">
        <f>SUM(M123:M164)</f>
        <v>0</v>
      </c>
      <c r="N122" s="231"/>
      <c r="O122" s="231">
        <f>SUM(O123:O164)</f>
        <v>1.67</v>
      </c>
      <c r="P122" s="231"/>
      <c r="Q122" s="231">
        <f>SUM(Q123:Q164)</f>
        <v>0</v>
      </c>
      <c r="R122" s="232"/>
      <c r="S122" s="232"/>
      <c r="T122" s="233"/>
      <c r="U122" s="227"/>
      <c r="V122" s="227">
        <f>SUM(V123:V164)</f>
        <v>38.99</v>
      </c>
      <c r="W122" s="227"/>
      <c r="X122" s="227"/>
      <c r="AG122" t="s">
        <v>198</v>
      </c>
    </row>
    <row r="123" spans="1:60" outlineLevel="1" x14ac:dyDescent="0.2">
      <c r="A123" s="235">
        <v>25</v>
      </c>
      <c r="B123" s="236" t="s">
        <v>349</v>
      </c>
      <c r="C123" s="256" t="s">
        <v>350</v>
      </c>
      <c r="D123" s="237" t="s">
        <v>237</v>
      </c>
      <c r="E123" s="238">
        <v>4.1500000000000004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40"/>
      <c r="S123" s="240" t="s">
        <v>351</v>
      </c>
      <c r="T123" s="241" t="s">
        <v>230</v>
      </c>
      <c r="U123" s="221">
        <v>1.4630000000000001</v>
      </c>
      <c r="V123" s="221">
        <f>ROUND(E123*U123,2)</f>
        <v>6.07</v>
      </c>
      <c r="W123" s="221"/>
      <c r="X123" s="221" t="s">
        <v>204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205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8" t="s">
        <v>352</v>
      </c>
      <c r="D124" s="223"/>
      <c r="E124" s="224">
        <v>2.6949999999999998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58" t="s">
        <v>353</v>
      </c>
      <c r="D125" s="223"/>
      <c r="E125" s="224">
        <v>0.72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209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8" t="s">
        <v>354</v>
      </c>
      <c r="D126" s="223"/>
      <c r="E126" s="224">
        <v>0.73499999999999999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209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5">
        <v>26</v>
      </c>
      <c r="B127" s="236" t="s">
        <v>355</v>
      </c>
      <c r="C127" s="256" t="s">
        <v>356</v>
      </c>
      <c r="D127" s="237" t="s">
        <v>237</v>
      </c>
      <c r="E127" s="238">
        <v>41.02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0</v>
      </c>
      <c r="O127" s="238">
        <f>ROUND(E127*N127,2)</f>
        <v>0</v>
      </c>
      <c r="P127" s="238">
        <v>0</v>
      </c>
      <c r="Q127" s="238">
        <f>ROUND(E127*P127,2)</f>
        <v>0</v>
      </c>
      <c r="R127" s="240" t="s">
        <v>229</v>
      </c>
      <c r="S127" s="240" t="s">
        <v>203</v>
      </c>
      <c r="T127" s="241" t="s">
        <v>203</v>
      </c>
      <c r="U127" s="221">
        <v>7.0000000000000007E-2</v>
      </c>
      <c r="V127" s="221">
        <f>ROUND(E127*U127,2)</f>
        <v>2.87</v>
      </c>
      <c r="W127" s="221"/>
      <c r="X127" s="221" t="s">
        <v>204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7" t="s">
        <v>335</v>
      </c>
      <c r="D128" s="242"/>
      <c r="E128" s="242"/>
      <c r="F128" s="242"/>
      <c r="G128" s="242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207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8" t="s">
        <v>358</v>
      </c>
      <c r="D129" s="223"/>
      <c r="E129" s="224">
        <v>41.02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209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5">
        <v>27</v>
      </c>
      <c r="B130" s="236" t="s">
        <v>359</v>
      </c>
      <c r="C130" s="256" t="s">
        <v>360</v>
      </c>
      <c r="D130" s="237" t="s">
        <v>237</v>
      </c>
      <c r="E130" s="238">
        <v>9.9499999999999993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40" t="s">
        <v>229</v>
      </c>
      <c r="S130" s="240" t="s">
        <v>203</v>
      </c>
      <c r="T130" s="241" t="s">
        <v>203</v>
      </c>
      <c r="U130" s="221">
        <v>7.8E-2</v>
      </c>
      <c r="V130" s="221">
        <f>ROUND(E130*U130,2)</f>
        <v>0.78</v>
      </c>
      <c r="W130" s="221"/>
      <c r="X130" s="221" t="s">
        <v>204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357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17"/>
      <c r="B131" s="218"/>
      <c r="C131" s="257" t="s">
        <v>361</v>
      </c>
      <c r="D131" s="242"/>
      <c r="E131" s="242"/>
      <c r="F131" s="242"/>
      <c r="G131" s="242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207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5" t="str">
        <f>C131</f>
        <v>které se zřizují před úpravami povrchu, a obalení osazených dveřních zárubní před znečištěním při úpravách povrchu nástřikem plastických maltovin včetně pozdějšího odkrytí,</v>
      </c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58" t="s">
        <v>362</v>
      </c>
      <c r="D132" s="223"/>
      <c r="E132" s="224">
        <v>1.95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58" t="s">
        <v>363</v>
      </c>
      <c r="D133" s="223"/>
      <c r="E133" s="224">
        <v>8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209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5">
        <v>28</v>
      </c>
      <c r="B134" s="236" t="s">
        <v>364</v>
      </c>
      <c r="C134" s="256" t="s">
        <v>365</v>
      </c>
      <c r="D134" s="237" t="s">
        <v>245</v>
      </c>
      <c r="E134" s="238">
        <v>30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2.5989999999999999E-2</v>
      </c>
      <c r="O134" s="238">
        <f>ROUND(E134*N134,2)</f>
        <v>0.78</v>
      </c>
      <c r="P134" s="238">
        <v>0</v>
      </c>
      <c r="Q134" s="238">
        <f>ROUND(E134*P134,2)</f>
        <v>0</v>
      </c>
      <c r="R134" s="240" t="s">
        <v>246</v>
      </c>
      <c r="S134" s="240" t="s">
        <v>203</v>
      </c>
      <c r="T134" s="241" t="s">
        <v>203</v>
      </c>
      <c r="U134" s="221">
        <v>0.26900000000000002</v>
      </c>
      <c r="V134" s="221">
        <f>ROUND(E134*U134,2)</f>
        <v>8.07</v>
      </c>
      <c r="W134" s="221"/>
      <c r="X134" s="221" t="s">
        <v>204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205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7" t="s">
        <v>366</v>
      </c>
      <c r="D135" s="242"/>
      <c r="E135" s="242"/>
      <c r="F135" s="242"/>
      <c r="G135" s="242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207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8" t="s">
        <v>367</v>
      </c>
      <c r="D136" s="223"/>
      <c r="E136" s="224"/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209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58" t="s">
        <v>368</v>
      </c>
      <c r="D137" s="223"/>
      <c r="E137" s="224"/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209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8" t="s">
        <v>369</v>
      </c>
      <c r="D138" s="223"/>
      <c r="E138" s="224">
        <v>4.4000000000000004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209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8" t="s">
        <v>370</v>
      </c>
      <c r="D139" s="223"/>
      <c r="E139" s="224">
        <v>5.8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209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58" t="s">
        <v>371</v>
      </c>
      <c r="D140" s="223"/>
      <c r="E140" s="224">
        <v>7.6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209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8" t="s">
        <v>372</v>
      </c>
      <c r="D141" s="223"/>
      <c r="E141" s="224"/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209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8" t="s">
        <v>373</v>
      </c>
      <c r="D142" s="223"/>
      <c r="E142" s="224">
        <v>7.6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8" t="s">
        <v>374</v>
      </c>
      <c r="D143" s="223"/>
      <c r="E143" s="224">
        <v>4.5999999999999996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209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5">
        <v>29</v>
      </c>
      <c r="B144" s="236" t="s">
        <v>375</v>
      </c>
      <c r="C144" s="256" t="s">
        <v>376</v>
      </c>
      <c r="D144" s="237" t="s">
        <v>245</v>
      </c>
      <c r="E144" s="238">
        <v>19.8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3.465E-2</v>
      </c>
      <c r="O144" s="238">
        <f>ROUND(E144*N144,2)</f>
        <v>0.69</v>
      </c>
      <c r="P144" s="238">
        <v>0</v>
      </c>
      <c r="Q144" s="238">
        <f>ROUND(E144*P144,2)</f>
        <v>0</v>
      </c>
      <c r="R144" s="240" t="s">
        <v>246</v>
      </c>
      <c r="S144" s="240" t="s">
        <v>203</v>
      </c>
      <c r="T144" s="241" t="s">
        <v>203</v>
      </c>
      <c r="U144" s="221">
        <v>0.29799999999999999</v>
      </c>
      <c r="V144" s="221">
        <f>ROUND(E144*U144,2)</f>
        <v>5.9</v>
      </c>
      <c r="W144" s="221"/>
      <c r="X144" s="221" t="s">
        <v>204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205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7" t="s">
        <v>366</v>
      </c>
      <c r="D145" s="242"/>
      <c r="E145" s="242"/>
      <c r="F145" s="242"/>
      <c r="G145" s="242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207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8" t="s">
        <v>377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209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58" t="s">
        <v>378</v>
      </c>
      <c r="D147" s="223"/>
      <c r="E147" s="224">
        <v>7.6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209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8" t="s">
        <v>379</v>
      </c>
      <c r="D148" s="223"/>
      <c r="E148" s="224">
        <v>7.2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209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58" t="s">
        <v>380</v>
      </c>
      <c r="D149" s="223"/>
      <c r="E149" s="224">
        <v>5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209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5">
        <v>30</v>
      </c>
      <c r="B150" s="236" t="s">
        <v>381</v>
      </c>
      <c r="C150" s="256" t="s">
        <v>382</v>
      </c>
      <c r="D150" s="237" t="s">
        <v>237</v>
      </c>
      <c r="E150" s="238">
        <v>98.1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</v>
      </c>
      <c r="Q150" s="238">
        <f>ROUND(E150*P150,2)</f>
        <v>0</v>
      </c>
      <c r="R150" s="240" t="s">
        <v>229</v>
      </c>
      <c r="S150" s="240" t="s">
        <v>203</v>
      </c>
      <c r="T150" s="241" t="s">
        <v>203</v>
      </c>
      <c r="U150" s="221">
        <v>0</v>
      </c>
      <c r="V150" s="221">
        <f>ROUND(E150*U150,2)</f>
        <v>0</v>
      </c>
      <c r="W150" s="221"/>
      <c r="X150" s="221" t="s">
        <v>204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57" t="s">
        <v>383</v>
      </c>
      <c r="D151" s="242"/>
      <c r="E151" s="242"/>
      <c r="F151" s="242"/>
      <c r="G151" s="242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207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45" t="str">
        <f>C151</f>
        <v>omítka vápenocementová, strojně nebo ručně nanášená v podlaží i ve schodišti na jakýkoliv druh podkladu, kompletní souvrství</v>
      </c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8" t="s">
        <v>337</v>
      </c>
      <c r="D152" s="223"/>
      <c r="E152" s="224">
        <v>98.1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>
        <v>5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5">
        <v>31</v>
      </c>
      <c r="B153" s="236" t="s">
        <v>384</v>
      </c>
      <c r="C153" s="256" t="s">
        <v>385</v>
      </c>
      <c r="D153" s="237" t="s">
        <v>245</v>
      </c>
      <c r="E153" s="238">
        <v>57.6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 t="s">
        <v>229</v>
      </c>
      <c r="S153" s="240" t="s">
        <v>203</v>
      </c>
      <c r="T153" s="241" t="s">
        <v>203</v>
      </c>
      <c r="U153" s="221">
        <v>0</v>
      </c>
      <c r="V153" s="221">
        <f>ROUND(E153*U153,2)</f>
        <v>0</v>
      </c>
      <c r="W153" s="221"/>
      <c r="X153" s="221" t="s">
        <v>204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7" t="s">
        <v>383</v>
      </c>
      <c r="D154" s="242"/>
      <c r="E154" s="242"/>
      <c r="F154" s="242"/>
      <c r="G154" s="242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207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45" t="str">
        <f>C154</f>
        <v>omítka vápenocementová, strojně nebo ručně nanášená v podlaží i ve schodišti na jakýkoliv druh podkladu, kompletní souvrství</v>
      </c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8" t="s">
        <v>386</v>
      </c>
      <c r="D155" s="223"/>
      <c r="E155" s="224">
        <v>36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209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58" t="s">
        <v>387</v>
      </c>
      <c r="D156" s="223"/>
      <c r="E156" s="224">
        <v>7.2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209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58" t="s">
        <v>388</v>
      </c>
      <c r="D157" s="223"/>
      <c r="E157" s="224">
        <v>14.4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209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5">
        <v>32</v>
      </c>
      <c r="B158" s="236" t="s">
        <v>389</v>
      </c>
      <c r="C158" s="256" t="s">
        <v>390</v>
      </c>
      <c r="D158" s="237" t="s">
        <v>237</v>
      </c>
      <c r="E158" s="238">
        <v>41.02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3.6700000000000001E-3</v>
      </c>
      <c r="O158" s="238">
        <f>ROUND(E158*N158,2)</f>
        <v>0.15</v>
      </c>
      <c r="P158" s="238">
        <v>0</v>
      </c>
      <c r="Q158" s="238">
        <f>ROUND(E158*P158,2)</f>
        <v>0</v>
      </c>
      <c r="R158" s="240" t="s">
        <v>229</v>
      </c>
      <c r="S158" s="240" t="s">
        <v>203</v>
      </c>
      <c r="T158" s="241" t="s">
        <v>230</v>
      </c>
      <c r="U158" s="221">
        <v>0.36199999999999999</v>
      </c>
      <c r="V158" s="221">
        <f>ROUND(E158*U158,2)</f>
        <v>14.85</v>
      </c>
      <c r="W158" s="221"/>
      <c r="X158" s="221" t="s">
        <v>204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205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8" t="s">
        <v>358</v>
      </c>
      <c r="D159" s="223"/>
      <c r="E159" s="224">
        <v>41.02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209</v>
      </c>
      <c r="AH159" s="210">
        <v>5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5">
        <v>33</v>
      </c>
      <c r="B160" s="236" t="s">
        <v>391</v>
      </c>
      <c r="C160" s="256" t="s">
        <v>392</v>
      </c>
      <c r="D160" s="237" t="s">
        <v>245</v>
      </c>
      <c r="E160" s="238">
        <v>2.5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21</v>
      </c>
      <c r="M160" s="240">
        <f>G160*(1+L160/100)</f>
        <v>0</v>
      </c>
      <c r="N160" s="238">
        <v>2.12E-2</v>
      </c>
      <c r="O160" s="238">
        <f>ROUND(E160*N160,2)</f>
        <v>0.05</v>
      </c>
      <c r="P160" s="238">
        <v>0</v>
      </c>
      <c r="Q160" s="238">
        <f>ROUND(E160*P160,2)</f>
        <v>0</v>
      </c>
      <c r="R160" s="240" t="s">
        <v>246</v>
      </c>
      <c r="S160" s="240" t="s">
        <v>203</v>
      </c>
      <c r="T160" s="241" t="s">
        <v>203</v>
      </c>
      <c r="U160" s="221">
        <v>0.18179999999999999</v>
      </c>
      <c r="V160" s="221">
        <f>ROUND(E160*U160,2)</f>
        <v>0.45</v>
      </c>
      <c r="W160" s="221"/>
      <c r="X160" s="221" t="s">
        <v>204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205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7" t="s">
        <v>393</v>
      </c>
      <c r="D161" s="242"/>
      <c r="E161" s="242"/>
      <c r="F161" s="242"/>
      <c r="G161" s="242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207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8" t="s">
        <v>394</v>
      </c>
      <c r="D162" s="223"/>
      <c r="E162" s="224"/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209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58" t="s">
        <v>395</v>
      </c>
      <c r="D163" s="223"/>
      <c r="E163" s="224">
        <v>0.85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209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8" t="s">
        <v>396</v>
      </c>
      <c r="D164" s="223"/>
      <c r="E164" s="224">
        <v>1.65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8" t="s">
        <v>197</v>
      </c>
      <c r="B165" s="229" t="s">
        <v>113</v>
      </c>
      <c r="C165" s="255" t="s">
        <v>114</v>
      </c>
      <c r="D165" s="230"/>
      <c r="E165" s="231"/>
      <c r="F165" s="232"/>
      <c r="G165" s="232">
        <f>SUMIF(AG166:AG198,"&lt;&gt;NOR",G166:G198)</f>
        <v>0</v>
      </c>
      <c r="H165" s="232"/>
      <c r="I165" s="232">
        <f>SUM(I166:I198)</f>
        <v>0</v>
      </c>
      <c r="J165" s="232"/>
      <c r="K165" s="232">
        <f>SUM(K166:K198)</f>
        <v>0</v>
      </c>
      <c r="L165" s="232"/>
      <c r="M165" s="232">
        <f>SUM(M166:M198)</f>
        <v>0</v>
      </c>
      <c r="N165" s="231"/>
      <c r="O165" s="231">
        <f>SUM(O166:O198)</f>
        <v>22.619999999999997</v>
      </c>
      <c r="P165" s="231"/>
      <c r="Q165" s="231">
        <f>SUM(Q166:Q198)</f>
        <v>0</v>
      </c>
      <c r="R165" s="232"/>
      <c r="S165" s="232"/>
      <c r="T165" s="233"/>
      <c r="U165" s="227"/>
      <c r="V165" s="227">
        <f>SUM(V166:V198)</f>
        <v>45.569999999999993</v>
      </c>
      <c r="W165" s="227"/>
      <c r="X165" s="227"/>
      <c r="AG165" t="s">
        <v>198</v>
      </c>
    </row>
    <row r="166" spans="1:60" outlineLevel="1" x14ac:dyDescent="0.2">
      <c r="A166" s="235">
        <v>34</v>
      </c>
      <c r="B166" s="236" t="s">
        <v>397</v>
      </c>
      <c r="C166" s="256" t="s">
        <v>398</v>
      </c>
      <c r="D166" s="237" t="s">
        <v>201</v>
      </c>
      <c r="E166" s="238">
        <v>3.5834999999999999</v>
      </c>
      <c r="F166" s="239"/>
      <c r="G166" s="240">
        <f>ROUND(E166*F166,2)</f>
        <v>0</v>
      </c>
      <c r="H166" s="239"/>
      <c r="I166" s="240">
        <f>ROUND(E166*H166,2)</f>
        <v>0</v>
      </c>
      <c r="J166" s="239"/>
      <c r="K166" s="240">
        <f>ROUND(E166*J166,2)</f>
        <v>0</v>
      </c>
      <c r="L166" s="240">
        <v>21</v>
      </c>
      <c r="M166" s="240">
        <f>G166*(1+L166/100)</f>
        <v>0</v>
      </c>
      <c r="N166" s="238">
        <v>2.5249999999999999</v>
      </c>
      <c r="O166" s="238">
        <f>ROUND(E166*N166,2)</f>
        <v>9.0500000000000007</v>
      </c>
      <c r="P166" s="238">
        <v>0</v>
      </c>
      <c r="Q166" s="238">
        <f>ROUND(E166*P166,2)</f>
        <v>0</v>
      </c>
      <c r="R166" s="240" t="s">
        <v>229</v>
      </c>
      <c r="S166" s="240" t="s">
        <v>203</v>
      </c>
      <c r="T166" s="241" t="s">
        <v>203</v>
      </c>
      <c r="U166" s="221">
        <v>2.58</v>
      </c>
      <c r="V166" s="221">
        <f>ROUND(E166*U166,2)</f>
        <v>9.25</v>
      </c>
      <c r="W166" s="221"/>
      <c r="X166" s="221" t="s">
        <v>204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7" t="s">
        <v>399</v>
      </c>
      <c r="D167" s="242"/>
      <c r="E167" s="242"/>
      <c r="F167" s="242"/>
      <c r="G167" s="242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207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58" t="s">
        <v>400</v>
      </c>
      <c r="D168" s="223"/>
      <c r="E168" s="224">
        <v>1.71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209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8" t="s">
        <v>401</v>
      </c>
      <c r="D169" s="223"/>
      <c r="E169" s="224">
        <v>0.66300000000000003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209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8" t="s">
        <v>402</v>
      </c>
      <c r="D170" s="223"/>
      <c r="E170" s="224">
        <v>1.0665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209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8" t="s">
        <v>403</v>
      </c>
      <c r="D171" s="223"/>
      <c r="E171" s="224">
        <v>0.14399999999999999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209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5">
        <v>35</v>
      </c>
      <c r="B172" s="236" t="s">
        <v>404</v>
      </c>
      <c r="C172" s="256" t="s">
        <v>405</v>
      </c>
      <c r="D172" s="237" t="s">
        <v>201</v>
      </c>
      <c r="E172" s="238">
        <v>3.5834999999999999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38">
        <v>0.02</v>
      </c>
      <c r="O172" s="238">
        <f>ROUND(E172*N172,2)</f>
        <v>7.0000000000000007E-2</v>
      </c>
      <c r="P172" s="238">
        <v>0</v>
      </c>
      <c r="Q172" s="238">
        <f>ROUND(E172*P172,2)</f>
        <v>0</v>
      </c>
      <c r="R172" s="240" t="s">
        <v>229</v>
      </c>
      <c r="S172" s="240" t="s">
        <v>203</v>
      </c>
      <c r="T172" s="241" t="s">
        <v>203</v>
      </c>
      <c r="U172" s="221">
        <v>1.35</v>
      </c>
      <c r="V172" s="221">
        <f>ROUND(E172*U172,2)</f>
        <v>4.84</v>
      </c>
      <c r="W172" s="221"/>
      <c r="X172" s="221" t="s">
        <v>204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205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7" t="s">
        <v>406</v>
      </c>
      <c r="D173" s="242"/>
      <c r="E173" s="242"/>
      <c r="F173" s="242"/>
      <c r="G173" s="242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207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58" t="s">
        <v>407</v>
      </c>
      <c r="D174" s="223"/>
      <c r="E174" s="224">
        <v>3.5834999999999999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209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5">
        <v>36</v>
      </c>
      <c r="B175" s="236" t="s">
        <v>408</v>
      </c>
      <c r="C175" s="256" t="s">
        <v>409</v>
      </c>
      <c r="D175" s="237" t="s">
        <v>201</v>
      </c>
      <c r="E175" s="238">
        <v>3.5834999999999999</v>
      </c>
      <c r="F175" s="239"/>
      <c r="G175" s="240">
        <f>ROUND(E175*F175,2)</f>
        <v>0</v>
      </c>
      <c r="H175" s="239"/>
      <c r="I175" s="240">
        <f>ROUND(E175*H175,2)</f>
        <v>0</v>
      </c>
      <c r="J175" s="239"/>
      <c r="K175" s="240">
        <f>ROUND(E175*J175,2)</f>
        <v>0</v>
      </c>
      <c r="L175" s="240">
        <v>21</v>
      </c>
      <c r="M175" s="240">
        <f>G175*(1+L175/100)</f>
        <v>0</v>
      </c>
      <c r="N175" s="238">
        <v>0</v>
      </c>
      <c r="O175" s="238">
        <f>ROUND(E175*N175,2)</f>
        <v>0</v>
      </c>
      <c r="P175" s="238">
        <v>0</v>
      </c>
      <c r="Q175" s="238">
        <f>ROUND(E175*P175,2)</f>
        <v>0</v>
      </c>
      <c r="R175" s="240" t="s">
        <v>229</v>
      </c>
      <c r="S175" s="240" t="s">
        <v>203</v>
      </c>
      <c r="T175" s="241" t="s">
        <v>203</v>
      </c>
      <c r="U175" s="221">
        <v>0.41</v>
      </c>
      <c r="V175" s="221">
        <f>ROUND(E175*U175,2)</f>
        <v>1.47</v>
      </c>
      <c r="W175" s="221"/>
      <c r="X175" s="221" t="s">
        <v>204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357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57" t="s">
        <v>410</v>
      </c>
      <c r="D176" s="242"/>
      <c r="E176" s="242"/>
      <c r="F176" s="242"/>
      <c r="G176" s="242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207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8" t="s">
        <v>407</v>
      </c>
      <c r="D177" s="223"/>
      <c r="E177" s="224">
        <v>3.5834999999999999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209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35">
        <v>37</v>
      </c>
      <c r="B178" s="236" t="s">
        <v>411</v>
      </c>
      <c r="C178" s="256" t="s">
        <v>412</v>
      </c>
      <c r="D178" s="237" t="s">
        <v>413</v>
      </c>
      <c r="E178" s="238">
        <v>0.21679999999999999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38">
        <v>1.0662499999999999</v>
      </c>
      <c r="O178" s="238">
        <f>ROUND(E178*N178,2)</f>
        <v>0.23</v>
      </c>
      <c r="P178" s="238">
        <v>0</v>
      </c>
      <c r="Q178" s="238">
        <f>ROUND(E178*P178,2)</f>
        <v>0</v>
      </c>
      <c r="R178" s="240" t="s">
        <v>229</v>
      </c>
      <c r="S178" s="240" t="s">
        <v>203</v>
      </c>
      <c r="T178" s="241" t="s">
        <v>203</v>
      </c>
      <c r="U178" s="221">
        <v>15.231</v>
      </c>
      <c r="V178" s="221">
        <f>ROUND(E178*U178,2)</f>
        <v>3.3</v>
      </c>
      <c r="W178" s="221"/>
      <c r="X178" s="221" t="s">
        <v>204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205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57" t="s">
        <v>414</v>
      </c>
      <c r="D179" s="242"/>
      <c r="E179" s="242"/>
      <c r="F179" s="242"/>
      <c r="G179" s="242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207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8" t="s">
        <v>415</v>
      </c>
      <c r="D180" s="223"/>
      <c r="E180" s="224">
        <v>9.4049999999999995E-2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209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8" t="s">
        <v>416</v>
      </c>
      <c r="D181" s="223"/>
      <c r="E181" s="224">
        <v>3.6470000000000002E-2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209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8" t="s">
        <v>417</v>
      </c>
      <c r="D182" s="223"/>
      <c r="E182" s="224">
        <v>5.8659999999999997E-2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209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8" t="s">
        <v>418</v>
      </c>
      <c r="D183" s="223"/>
      <c r="E183" s="224">
        <v>7.92E-3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209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61" t="s">
        <v>419</v>
      </c>
      <c r="D184" s="225"/>
      <c r="E184" s="226">
        <v>1.9709999999999998E-2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209</v>
      </c>
      <c r="AH184" s="210">
        <v>4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5">
        <v>38</v>
      </c>
      <c r="B185" s="236" t="s">
        <v>420</v>
      </c>
      <c r="C185" s="256" t="s">
        <v>421</v>
      </c>
      <c r="D185" s="237" t="s">
        <v>201</v>
      </c>
      <c r="E185" s="238">
        <v>5.3752500000000003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1.837</v>
      </c>
      <c r="O185" s="238">
        <f>ROUND(E185*N185,2)</f>
        <v>9.8699999999999992</v>
      </c>
      <c r="P185" s="238">
        <v>0</v>
      </c>
      <c r="Q185" s="238">
        <f>ROUND(E185*P185,2)</f>
        <v>0</v>
      </c>
      <c r="R185" s="240" t="s">
        <v>229</v>
      </c>
      <c r="S185" s="240" t="s">
        <v>203</v>
      </c>
      <c r="T185" s="241" t="s">
        <v>203</v>
      </c>
      <c r="U185" s="221">
        <v>1.8360000000000001</v>
      </c>
      <c r="V185" s="221">
        <f>ROUND(E185*U185,2)</f>
        <v>9.8699999999999992</v>
      </c>
      <c r="W185" s="221"/>
      <c r="X185" s="221" t="s">
        <v>204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205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57" t="s">
        <v>422</v>
      </c>
      <c r="D186" s="242"/>
      <c r="E186" s="242"/>
      <c r="F186" s="242"/>
      <c r="G186" s="242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207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45" t="str">
        <f>C186</f>
        <v>pod mazaniny a dlažby, popř. na plochých střechách, vodorovný nebo ve spádu, s udusáním a urovnáním povrchu,</v>
      </c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8" t="s">
        <v>423</v>
      </c>
      <c r="D187" s="223"/>
      <c r="E187" s="224">
        <v>2.5649999999999999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209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8" t="s">
        <v>424</v>
      </c>
      <c r="D188" s="223"/>
      <c r="E188" s="224">
        <v>0.99450000000000005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209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8" t="s">
        <v>425</v>
      </c>
      <c r="D189" s="223"/>
      <c r="E189" s="224">
        <v>1.59975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209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58" t="s">
        <v>426</v>
      </c>
      <c r="D190" s="223"/>
      <c r="E190" s="224">
        <v>0.216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209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5">
        <v>39</v>
      </c>
      <c r="B191" s="236" t="s">
        <v>427</v>
      </c>
      <c r="C191" s="256" t="s">
        <v>428</v>
      </c>
      <c r="D191" s="237" t="s">
        <v>237</v>
      </c>
      <c r="E191" s="238">
        <v>35.835000000000001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38">
        <v>9.5000000000000001E-2</v>
      </c>
      <c r="O191" s="238">
        <f>ROUND(E191*N191,2)</f>
        <v>3.4</v>
      </c>
      <c r="P191" s="238">
        <v>0</v>
      </c>
      <c r="Q191" s="238">
        <f>ROUND(E191*P191,2)</f>
        <v>0</v>
      </c>
      <c r="R191" s="240" t="s">
        <v>229</v>
      </c>
      <c r="S191" s="240" t="s">
        <v>203</v>
      </c>
      <c r="T191" s="241" t="s">
        <v>203</v>
      </c>
      <c r="U191" s="221">
        <v>0.47</v>
      </c>
      <c r="V191" s="221">
        <f>ROUND(E191*U191,2)</f>
        <v>16.84</v>
      </c>
      <c r="W191" s="221"/>
      <c r="X191" s="221" t="s">
        <v>204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205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7" t="s">
        <v>429</v>
      </c>
      <c r="D192" s="242"/>
      <c r="E192" s="242"/>
      <c r="F192" s="242"/>
      <c r="G192" s="242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207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58" t="s">
        <v>430</v>
      </c>
      <c r="D193" s="223"/>
      <c r="E193" s="224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209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58" t="s">
        <v>431</v>
      </c>
      <c r="D194" s="223"/>
      <c r="E194" s="224"/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209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8" t="s">
        <v>432</v>
      </c>
      <c r="D195" s="223"/>
      <c r="E195" s="224"/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209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58" t="s">
        <v>433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209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8" t="s">
        <v>434</v>
      </c>
      <c r="D197" s="223"/>
      <c r="E197" s="224"/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209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58" t="s">
        <v>435</v>
      </c>
      <c r="D198" s="223"/>
      <c r="E198" s="224">
        <v>35.835000000000001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209</v>
      </c>
      <c r="AH198" s="210">
        <v>5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8" t="s">
        <v>197</v>
      </c>
      <c r="B199" s="229" t="s">
        <v>115</v>
      </c>
      <c r="C199" s="255" t="s">
        <v>116</v>
      </c>
      <c r="D199" s="230"/>
      <c r="E199" s="231"/>
      <c r="F199" s="232"/>
      <c r="G199" s="232">
        <f>SUMIF(AG200:AG209,"&lt;&gt;NOR",G200:G209)</f>
        <v>0</v>
      </c>
      <c r="H199" s="232"/>
      <c r="I199" s="232">
        <f>SUM(I200:I209)</f>
        <v>0</v>
      </c>
      <c r="J199" s="232"/>
      <c r="K199" s="232">
        <f>SUM(K200:K209)</f>
        <v>0</v>
      </c>
      <c r="L199" s="232"/>
      <c r="M199" s="232">
        <f>SUM(M200:M209)</f>
        <v>0</v>
      </c>
      <c r="N199" s="231"/>
      <c r="O199" s="231">
        <f>SUM(O200:O209)</f>
        <v>0.02</v>
      </c>
      <c r="P199" s="231"/>
      <c r="Q199" s="231">
        <f>SUM(Q200:Q209)</f>
        <v>0</v>
      </c>
      <c r="R199" s="232"/>
      <c r="S199" s="232"/>
      <c r="T199" s="233"/>
      <c r="U199" s="227"/>
      <c r="V199" s="227">
        <f>SUM(V200:V209)</f>
        <v>1.06</v>
      </c>
      <c r="W199" s="227"/>
      <c r="X199" s="227"/>
      <c r="AG199" t="s">
        <v>198</v>
      </c>
    </row>
    <row r="200" spans="1:60" ht="22.5" outlineLevel="1" x14ac:dyDescent="0.2">
      <c r="A200" s="235">
        <v>40</v>
      </c>
      <c r="B200" s="236" t="s">
        <v>436</v>
      </c>
      <c r="C200" s="256" t="s">
        <v>437</v>
      </c>
      <c r="D200" s="237" t="s">
        <v>245</v>
      </c>
      <c r="E200" s="238">
        <v>2.5</v>
      </c>
      <c r="F200" s="239"/>
      <c r="G200" s="240">
        <f>ROUND(E200*F200,2)</f>
        <v>0</v>
      </c>
      <c r="H200" s="239"/>
      <c r="I200" s="240">
        <f>ROUND(E200*H200,2)</f>
        <v>0</v>
      </c>
      <c r="J200" s="239"/>
      <c r="K200" s="240">
        <f>ROUND(E200*J200,2)</f>
        <v>0</v>
      </c>
      <c r="L200" s="240">
        <v>21</v>
      </c>
      <c r="M200" s="240">
        <f>G200*(1+L200/100)</f>
        <v>0</v>
      </c>
      <c r="N200" s="238">
        <v>6.8100000000000001E-3</v>
      </c>
      <c r="O200" s="238">
        <f>ROUND(E200*N200,2)</f>
        <v>0.02</v>
      </c>
      <c r="P200" s="238">
        <v>0</v>
      </c>
      <c r="Q200" s="238">
        <f>ROUND(E200*P200,2)</f>
        <v>0</v>
      </c>
      <c r="R200" s="240" t="s">
        <v>229</v>
      </c>
      <c r="S200" s="240" t="s">
        <v>203</v>
      </c>
      <c r="T200" s="241" t="s">
        <v>203</v>
      </c>
      <c r="U200" s="221">
        <v>0.42499999999999999</v>
      </c>
      <c r="V200" s="221">
        <f>ROUND(E200*U200,2)</f>
        <v>1.06</v>
      </c>
      <c r="W200" s="221"/>
      <c r="X200" s="221" t="s">
        <v>204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205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17"/>
      <c r="B201" s="218"/>
      <c r="C201" s="257" t="s">
        <v>438</v>
      </c>
      <c r="D201" s="242"/>
      <c r="E201" s="242"/>
      <c r="F201" s="242"/>
      <c r="G201" s="242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207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45" t="str">
        <f>C201</f>
        <v>a poloplastických hmot na montážní pěnu, zapravení omítky pod parapetem, těsnění spáry mezi parapetem a rámem okna, dodávka silikonu.</v>
      </c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58" t="s">
        <v>439</v>
      </c>
      <c r="D202" s="223"/>
      <c r="E202" s="224"/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209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58" t="s">
        <v>440</v>
      </c>
      <c r="D203" s="223"/>
      <c r="E203" s="224"/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209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58" t="s">
        <v>441</v>
      </c>
      <c r="D204" s="223"/>
      <c r="E204" s="224"/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209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58" t="s">
        <v>442</v>
      </c>
      <c r="D205" s="223"/>
      <c r="E205" s="224">
        <v>1.6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209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58" t="s">
        <v>443</v>
      </c>
      <c r="D206" s="223"/>
      <c r="E206" s="224">
        <v>0.9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209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5">
        <v>41</v>
      </c>
      <c r="B207" s="236" t="s">
        <v>444</v>
      </c>
      <c r="C207" s="256" t="s">
        <v>445</v>
      </c>
      <c r="D207" s="237" t="s">
        <v>228</v>
      </c>
      <c r="E207" s="238">
        <v>12</v>
      </c>
      <c r="F207" s="239"/>
      <c r="G207" s="240">
        <f>ROUND(E207*F207,2)</f>
        <v>0</v>
      </c>
      <c r="H207" s="239"/>
      <c r="I207" s="240">
        <f>ROUND(E207*H207,2)</f>
        <v>0</v>
      </c>
      <c r="J207" s="239"/>
      <c r="K207" s="240">
        <f>ROUND(E207*J207,2)</f>
        <v>0</v>
      </c>
      <c r="L207" s="240">
        <v>21</v>
      </c>
      <c r="M207" s="240">
        <f>G207*(1+L207/100)</f>
        <v>0</v>
      </c>
      <c r="N207" s="238">
        <v>3.0000000000000001E-5</v>
      </c>
      <c r="O207" s="238">
        <f>ROUND(E207*N207,2)</f>
        <v>0</v>
      </c>
      <c r="P207" s="238">
        <v>0</v>
      </c>
      <c r="Q207" s="238">
        <f>ROUND(E207*P207,2)</f>
        <v>0</v>
      </c>
      <c r="R207" s="240" t="s">
        <v>295</v>
      </c>
      <c r="S207" s="240" t="s">
        <v>203</v>
      </c>
      <c r="T207" s="241" t="s">
        <v>203</v>
      </c>
      <c r="U207" s="221">
        <v>0</v>
      </c>
      <c r="V207" s="221">
        <f>ROUND(E207*U207,2)</f>
        <v>0</v>
      </c>
      <c r="W207" s="221"/>
      <c r="X207" s="221" t="s">
        <v>296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297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58" t="s">
        <v>446</v>
      </c>
      <c r="D208" s="223"/>
      <c r="E208" s="224">
        <v>8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209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8" t="s">
        <v>447</v>
      </c>
      <c r="D209" s="223"/>
      <c r="E209" s="224">
        <v>4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209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28" t="s">
        <v>197</v>
      </c>
      <c r="B210" s="229" t="s">
        <v>121</v>
      </c>
      <c r="C210" s="255" t="s">
        <v>122</v>
      </c>
      <c r="D210" s="230"/>
      <c r="E210" s="231"/>
      <c r="F210" s="232"/>
      <c r="G210" s="232">
        <f>SUMIF(AG211:AG216,"&lt;&gt;NOR",G211:G216)</f>
        <v>0</v>
      </c>
      <c r="H210" s="232"/>
      <c r="I210" s="232">
        <f>SUM(I211:I216)</f>
        <v>0</v>
      </c>
      <c r="J210" s="232"/>
      <c r="K210" s="232">
        <f>SUM(K211:K216)</f>
        <v>0</v>
      </c>
      <c r="L210" s="232"/>
      <c r="M210" s="232">
        <f>SUM(M211:M216)</f>
        <v>0</v>
      </c>
      <c r="N210" s="231"/>
      <c r="O210" s="231">
        <f>SUM(O211:O216)</f>
        <v>0.06</v>
      </c>
      <c r="P210" s="231"/>
      <c r="Q210" s="231">
        <f>SUM(Q211:Q216)</f>
        <v>0</v>
      </c>
      <c r="R210" s="232"/>
      <c r="S210" s="232"/>
      <c r="T210" s="233"/>
      <c r="U210" s="227"/>
      <c r="V210" s="227">
        <f>SUM(V211:V216)</f>
        <v>8.4499999999999993</v>
      </c>
      <c r="W210" s="227"/>
      <c r="X210" s="227"/>
      <c r="AG210" t="s">
        <v>198</v>
      </c>
    </row>
    <row r="211" spans="1:60" outlineLevel="1" x14ac:dyDescent="0.2">
      <c r="A211" s="235">
        <v>42</v>
      </c>
      <c r="B211" s="236" t="s">
        <v>448</v>
      </c>
      <c r="C211" s="256" t="s">
        <v>449</v>
      </c>
      <c r="D211" s="237" t="s">
        <v>237</v>
      </c>
      <c r="E211" s="238">
        <v>39.475999999999999</v>
      </c>
      <c r="F211" s="239"/>
      <c r="G211" s="240">
        <f>ROUND(E211*F211,2)</f>
        <v>0</v>
      </c>
      <c r="H211" s="239"/>
      <c r="I211" s="240">
        <f>ROUND(E211*H211,2)</f>
        <v>0</v>
      </c>
      <c r="J211" s="239"/>
      <c r="K211" s="240">
        <f>ROUND(E211*J211,2)</f>
        <v>0</v>
      </c>
      <c r="L211" s="240">
        <v>21</v>
      </c>
      <c r="M211" s="240">
        <f>G211*(1+L211/100)</f>
        <v>0</v>
      </c>
      <c r="N211" s="238">
        <v>1.58E-3</v>
      </c>
      <c r="O211" s="238">
        <f>ROUND(E211*N211,2)</f>
        <v>0.06</v>
      </c>
      <c r="P211" s="238">
        <v>0</v>
      </c>
      <c r="Q211" s="238">
        <f>ROUND(E211*P211,2)</f>
        <v>0</v>
      </c>
      <c r="R211" s="240" t="s">
        <v>450</v>
      </c>
      <c r="S211" s="240" t="s">
        <v>203</v>
      </c>
      <c r="T211" s="241" t="s">
        <v>230</v>
      </c>
      <c r="U211" s="221">
        <v>0.214</v>
      </c>
      <c r="V211" s="221">
        <f>ROUND(E211*U211,2)</f>
        <v>8.4499999999999993</v>
      </c>
      <c r="W211" s="221"/>
      <c r="X211" s="221" t="s">
        <v>204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205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58" t="s">
        <v>329</v>
      </c>
      <c r="D212" s="223"/>
      <c r="E212" s="224"/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209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58" t="s">
        <v>330</v>
      </c>
      <c r="D213" s="223"/>
      <c r="E213" s="224">
        <v>2.125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209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58" t="s">
        <v>331</v>
      </c>
      <c r="D214" s="223"/>
      <c r="E214" s="224">
        <v>10.234999999999999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209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58" t="s">
        <v>332</v>
      </c>
      <c r="D215" s="223"/>
      <c r="E215" s="224">
        <v>1.2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209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58" t="s">
        <v>451</v>
      </c>
      <c r="D216" s="223"/>
      <c r="E216" s="224">
        <v>25.916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209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228" t="s">
        <v>197</v>
      </c>
      <c r="B217" s="229" t="s">
        <v>123</v>
      </c>
      <c r="C217" s="255" t="s">
        <v>124</v>
      </c>
      <c r="D217" s="230"/>
      <c r="E217" s="231"/>
      <c r="F217" s="232"/>
      <c r="G217" s="232">
        <f>SUMIF(AG218:AG228,"&lt;&gt;NOR",G218:G228)</f>
        <v>0</v>
      </c>
      <c r="H217" s="232"/>
      <c r="I217" s="232">
        <f>SUM(I218:I228)</f>
        <v>0</v>
      </c>
      <c r="J217" s="232"/>
      <c r="K217" s="232">
        <f>SUM(K218:K228)</f>
        <v>0</v>
      </c>
      <c r="L217" s="232"/>
      <c r="M217" s="232">
        <f>SUM(M218:M228)</f>
        <v>0</v>
      </c>
      <c r="N217" s="231"/>
      <c r="O217" s="231">
        <f>SUM(O218:O228)</f>
        <v>0.01</v>
      </c>
      <c r="P217" s="231"/>
      <c r="Q217" s="231">
        <f>SUM(Q218:Q228)</f>
        <v>0</v>
      </c>
      <c r="R217" s="232"/>
      <c r="S217" s="232"/>
      <c r="T217" s="233"/>
      <c r="U217" s="227"/>
      <c r="V217" s="227">
        <f>SUM(V218:V228)</f>
        <v>22.21</v>
      </c>
      <c r="W217" s="227"/>
      <c r="X217" s="227"/>
      <c r="AG217" t="s">
        <v>198</v>
      </c>
    </row>
    <row r="218" spans="1:60" ht="56.25" outlineLevel="1" x14ac:dyDescent="0.2">
      <c r="A218" s="235">
        <v>43</v>
      </c>
      <c r="B218" s="236" t="s">
        <v>452</v>
      </c>
      <c r="C218" s="256" t="s">
        <v>453</v>
      </c>
      <c r="D218" s="237" t="s">
        <v>237</v>
      </c>
      <c r="E218" s="238">
        <v>39.475999999999999</v>
      </c>
      <c r="F218" s="239"/>
      <c r="G218" s="240">
        <f>ROUND(E218*F218,2)</f>
        <v>0</v>
      </c>
      <c r="H218" s="239"/>
      <c r="I218" s="240">
        <f>ROUND(E218*H218,2)</f>
        <v>0</v>
      </c>
      <c r="J218" s="239"/>
      <c r="K218" s="240">
        <f>ROUND(E218*J218,2)</f>
        <v>0</v>
      </c>
      <c r="L218" s="240">
        <v>21</v>
      </c>
      <c r="M218" s="240">
        <f>G218*(1+L218/100)</f>
        <v>0</v>
      </c>
      <c r="N218" s="238">
        <v>4.0000000000000003E-5</v>
      </c>
      <c r="O218" s="238">
        <f>ROUND(E218*N218,2)</f>
        <v>0</v>
      </c>
      <c r="P218" s="238">
        <v>0</v>
      </c>
      <c r="Q218" s="238">
        <f>ROUND(E218*P218,2)</f>
        <v>0</v>
      </c>
      <c r="R218" s="240" t="s">
        <v>229</v>
      </c>
      <c r="S218" s="240" t="s">
        <v>203</v>
      </c>
      <c r="T218" s="241" t="s">
        <v>230</v>
      </c>
      <c r="U218" s="221">
        <v>0.308</v>
      </c>
      <c r="V218" s="221">
        <f>ROUND(E218*U218,2)</f>
        <v>12.16</v>
      </c>
      <c r="W218" s="221"/>
      <c r="X218" s="221" t="s">
        <v>204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205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58" t="s">
        <v>454</v>
      </c>
      <c r="D219" s="223"/>
      <c r="E219" s="224">
        <v>39.475999999999999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209</v>
      </c>
      <c r="AH219" s="210">
        <v>5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5">
        <v>44</v>
      </c>
      <c r="B220" s="236" t="s">
        <v>455</v>
      </c>
      <c r="C220" s="256" t="s">
        <v>456</v>
      </c>
      <c r="D220" s="237" t="s">
        <v>237</v>
      </c>
      <c r="E220" s="238">
        <v>500</v>
      </c>
      <c r="F220" s="239"/>
      <c r="G220" s="240">
        <f>ROUND(E220*F220,2)</f>
        <v>0</v>
      </c>
      <c r="H220" s="239"/>
      <c r="I220" s="240">
        <f>ROUND(E220*H220,2)</f>
        <v>0</v>
      </c>
      <c r="J220" s="239"/>
      <c r="K220" s="240">
        <f>ROUND(E220*J220,2)</f>
        <v>0</v>
      </c>
      <c r="L220" s="240">
        <v>21</v>
      </c>
      <c r="M220" s="240">
        <f>G220*(1+L220/100)</f>
        <v>0</v>
      </c>
      <c r="N220" s="238">
        <v>0</v>
      </c>
      <c r="O220" s="238">
        <f>ROUND(E220*N220,2)</f>
        <v>0</v>
      </c>
      <c r="P220" s="238">
        <v>0</v>
      </c>
      <c r="Q220" s="238">
        <f>ROUND(E220*P220,2)</f>
        <v>0</v>
      </c>
      <c r="R220" s="240" t="s">
        <v>246</v>
      </c>
      <c r="S220" s="240" t="s">
        <v>203</v>
      </c>
      <c r="T220" s="241" t="s">
        <v>219</v>
      </c>
      <c r="U220" s="221">
        <v>1.4999999999999999E-2</v>
      </c>
      <c r="V220" s="221">
        <f>ROUND(E220*U220,2)</f>
        <v>7.5</v>
      </c>
      <c r="W220" s="221"/>
      <c r="X220" s="221" t="s">
        <v>204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205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8" t="s">
        <v>457</v>
      </c>
      <c r="D221" s="223"/>
      <c r="E221" s="224">
        <v>500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209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5">
        <v>45</v>
      </c>
      <c r="B222" s="236" t="s">
        <v>458</v>
      </c>
      <c r="C222" s="256" t="s">
        <v>459</v>
      </c>
      <c r="D222" s="237" t="s">
        <v>228</v>
      </c>
      <c r="E222" s="238">
        <v>6</v>
      </c>
      <c r="F222" s="239"/>
      <c r="G222" s="240">
        <f>ROUND(E222*F222,2)</f>
        <v>0</v>
      </c>
      <c r="H222" s="239"/>
      <c r="I222" s="240">
        <f>ROUND(E222*H222,2)</f>
        <v>0</v>
      </c>
      <c r="J222" s="239"/>
      <c r="K222" s="240">
        <f>ROUND(E222*J222,2)</f>
        <v>0</v>
      </c>
      <c r="L222" s="240">
        <v>21</v>
      </c>
      <c r="M222" s="240">
        <f>G222*(1+L222/100)</f>
        <v>0</v>
      </c>
      <c r="N222" s="238">
        <v>4.0000000000000003E-5</v>
      </c>
      <c r="O222" s="238">
        <f>ROUND(E222*N222,2)</f>
        <v>0</v>
      </c>
      <c r="P222" s="238">
        <v>0</v>
      </c>
      <c r="Q222" s="238">
        <f>ROUND(E222*P222,2)</f>
        <v>0</v>
      </c>
      <c r="R222" s="240" t="s">
        <v>229</v>
      </c>
      <c r="S222" s="240" t="s">
        <v>203</v>
      </c>
      <c r="T222" s="241" t="s">
        <v>230</v>
      </c>
      <c r="U222" s="221">
        <v>0.25</v>
      </c>
      <c r="V222" s="221">
        <f>ROUND(E222*U222,2)</f>
        <v>1.5</v>
      </c>
      <c r="W222" s="221"/>
      <c r="X222" s="221" t="s">
        <v>204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205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58" t="s">
        <v>460</v>
      </c>
      <c r="D223" s="223"/>
      <c r="E223" s="224">
        <v>6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209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3.75" outlineLevel="1" x14ac:dyDescent="0.2">
      <c r="A224" s="235">
        <v>46</v>
      </c>
      <c r="B224" s="236" t="s">
        <v>461</v>
      </c>
      <c r="C224" s="256" t="s">
        <v>462</v>
      </c>
      <c r="D224" s="237" t="s">
        <v>245</v>
      </c>
      <c r="E224" s="238">
        <v>1</v>
      </c>
      <c r="F224" s="239"/>
      <c r="G224" s="240">
        <f>ROUND(E224*F224,2)</f>
        <v>0</v>
      </c>
      <c r="H224" s="239"/>
      <c r="I224" s="240">
        <f>ROUND(E224*H224,2)</f>
        <v>0</v>
      </c>
      <c r="J224" s="239"/>
      <c r="K224" s="240">
        <f>ROUND(E224*J224,2)</f>
        <v>0</v>
      </c>
      <c r="L224" s="240">
        <v>21</v>
      </c>
      <c r="M224" s="240">
        <f>G224*(1+L224/100)</f>
        <v>0</v>
      </c>
      <c r="N224" s="238">
        <v>1.272E-2</v>
      </c>
      <c r="O224" s="238">
        <f>ROUND(E224*N224,2)</f>
        <v>0.01</v>
      </c>
      <c r="P224" s="238">
        <v>0</v>
      </c>
      <c r="Q224" s="238">
        <f>ROUND(E224*P224,2)</f>
        <v>0</v>
      </c>
      <c r="R224" s="240" t="s">
        <v>229</v>
      </c>
      <c r="S224" s="240" t="s">
        <v>203</v>
      </c>
      <c r="T224" s="241" t="s">
        <v>203</v>
      </c>
      <c r="U224" s="221">
        <v>1.05</v>
      </c>
      <c r="V224" s="221">
        <f>ROUND(E224*U224,2)</f>
        <v>1.05</v>
      </c>
      <c r="W224" s="221"/>
      <c r="X224" s="221" t="s">
        <v>204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205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58" t="s">
        <v>463</v>
      </c>
      <c r="D225" s="223"/>
      <c r="E225" s="224">
        <v>1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209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5">
        <v>47</v>
      </c>
      <c r="B226" s="236" t="s">
        <v>464</v>
      </c>
      <c r="C226" s="256" t="s">
        <v>465</v>
      </c>
      <c r="D226" s="237" t="s">
        <v>228</v>
      </c>
      <c r="E226" s="238">
        <v>6</v>
      </c>
      <c r="F226" s="239"/>
      <c r="G226" s="240">
        <f>ROUND(E226*F226,2)</f>
        <v>0</v>
      </c>
      <c r="H226" s="239"/>
      <c r="I226" s="240">
        <f>ROUND(E226*H226,2)</f>
        <v>0</v>
      </c>
      <c r="J226" s="239"/>
      <c r="K226" s="240">
        <f>ROUND(E226*J226,2)</f>
        <v>0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218</v>
      </c>
      <c r="T226" s="241" t="s">
        <v>219</v>
      </c>
      <c r="U226" s="221">
        <v>0</v>
      </c>
      <c r="V226" s="221">
        <f>ROUND(E226*U226,2)</f>
        <v>0</v>
      </c>
      <c r="W226" s="221"/>
      <c r="X226" s="221" t="s">
        <v>296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297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58" t="s">
        <v>466</v>
      </c>
      <c r="D227" s="223"/>
      <c r="E227" s="224">
        <v>4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209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58" t="s">
        <v>467</v>
      </c>
      <c r="D228" s="223"/>
      <c r="E228" s="224">
        <v>2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209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228" t="s">
        <v>197</v>
      </c>
      <c r="B229" s="229" t="s">
        <v>125</v>
      </c>
      <c r="C229" s="255" t="s">
        <v>126</v>
      </c>
      <c r="D229" s="230"/>
      <c r="E229" s="231"/>
      <c r="F229" s="232"/>
      <c r="G229" s="232">
        <f>SUMIF(AG230:AG336,"&lt;&gt;NOR",G230:G336)</f>
        <v>0</v>
      </c>
      <c r="H229" s="232"/>
      <c r="I229" s="232">
        <f>SUM(I230:I336)</f>
        <v>0</v>
      </c>
      <c r="J229" s="232"/>
      <c r="K229" s="232">
        <f>SUM(K230:K336)</f>
        <v>0</v>
      </c>
      <c r="L229" s="232"/>
      <c r="M229" s="232">
        <f>SUM(M230:M336)</f>
        <v>0</v>
      </c>
      <c r="N229" s="231"/>
      <c r="O229" s="231">
        <f>SUM(O230:O336)</f>
        <v>7.0000000000000007E-2</v>
      </c>
      <c r="P229" s="231"/>
      <c r="Q229" s="231">
        <f>SUM(Q230:Q336)</f>
        <v>47.039999999999992</v>
      </c>
      <c r="R229" s="232"/>
      <c r="S229" s="232"/>
      <c r="T229" s="233"/>
      <c r="U229" s="227"/>
      <c r="V229" s="227">
        <f>SUM(V230:V336)</f>
        <v>181.83999999999997</v>
      </c>
      <c r="W229" s="227"/>
      <c r="X229" s="227"/>
      <c r="AG229" t="s">
        <v>198</v>
      </c>
    </row>
    <row r="230" spans="1:60" outlineLevel="1" x14ac:dyDescent="0.2">
      <c r="A230" s="235">
        <v>48</v>
      </c>
      <c r="B230" s="236" t="s">
        <v>468</v>
      </c>
      <c r="C230" s="256" t="s">
        <v>469</v>
      </c>
      <c r="D230" s="237" t="s">
        <v>201</v>
      </c>
      <c r="E230" s="238">
        <v>1.4</v>
      </c>
      <c r="F230" s="239"/>
      <c r="G230" s="240">
        <f>ROUND(E230*F230,2)</f>
        <v>0</v>
      </c>
      <c r="H230" s="239"/>
      <c r="I230" s="240">
        <f>ROUND(E230*H230,2)</f>
        <v>0</v>
      </c>
      <c r="J230" s="239"/>
      <c r="K230" s="240">
        <f>ROUND(E230*J230,2)</f>
        <v>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2</v>
      </c>
      <c r="Q230" s="238">
        <f>ROUND(E230*P230,2)</f>
        <v>2.8</v>
      </c>
      <c r="R230" s="240" t="s">
        <v>470</v>
      </c>
      <c r="S230" s="240" t="s">
        <v>203</v>
      </c>
      <c r="T230" s="241" t="s">
        <v>203</v>
      </c>
      <c r="U230" s="221">
        <v>6.4359999999999999</v>
      </c>
      <c r="V230" s="221">
        <f>ROUND(E230*U230,2)</f>
        <v>9.01</v>
      </c>
      <c r="W230" s="221"/>
      <c r="X230" s="221" t="s">
        <v>204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205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57" t="s">
        <v>471</v>
      </c>
      <c r="D231" s="242"/>
      <c r="E231" s="242"/>
      <c r="F231" s="242"/>
      <c r="G231" s="242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207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58" t="s">
        <v>472</v>
      </c>
      <c r="D232" s="223"/>
      <c r="E232" s="224">
        <v>1.4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209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5">
        <v>49</v>
      </c>
      <c r="B233" s="236" t="s">
        <v>473</v>
      </c>
      <c r="C233" s="256" t="s">
        <v>474</v>
      </c>
      <c r="D233" s="237" t="s">
        <v>237</v>
      </c>
      <c r="E233" s="238">
        <v>31.023499999999999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38">
        <v>6.7000000000000002E-4</v>
      </c>
      <c r="O233" s="238">
        <f>ROUND(E233*N233,2)</f>
        <v>0.02</v>
      </c>
      <c r="P233" s="238">
        <v>0.184</v>
      </c>
      <c r="Q233" s="238">
        <f>ROUND(E233*P233,2)</f>
        <v>5.71</v>
      </c>
      <c r="R233" s="240" t="s">
        <v>470</v>
      </c>
      <c r="S233" s="240" t="s">
        <v>203</v>
      </c>
      <c r="T233" s="241" t="s">
        <v>203</v>
      </c>
      <c r="U233" s="221">
        <v>0.22700000000000001</v>
      </c>
      <c r="V233" s="221">
        <f>ROUND(E233*U233,2)</f>
        <v>7.04</v>
      </c>
      <c r="W233" s="221"/>
      <c r="X233" s="221" t="s">
        <v>204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205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17"/>
      <c r="B234" s="218"/>
      <c r="C234" s="257" t="s">
        <v>475</v>
      </c>
      <c r="D234" s="242"/>
      <c r="E234" s="242"/>
      <c r="F234" s="242"/>
      <c r="G234" s="242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207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45" t="str">
        <f>C234</f>
        <v>nebo vybourání otvorů průřezové plochy přes 4 m2 v příčkách, včetně pomocného lešení o výšce podlahy do 1900 mm a pro zatížení do 1,5 kPa  (150 kg/m2),</v>
      </c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58" t="s">
        <v>368</v>
      </c>
      <c r="D235" s="223"/>
      <c r="E235" s="224"/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209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58" t="s">
        <v>476</v>
      </c>
      <c r="D236" s="223"/>
      <c r="E236" s="224">
        <v>5.28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209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8" t="s">
        <v>477</v>
      </c>
      <c r="D237" s="223"/>
      <c r="E237" s="224">
        <v>4.93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209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58" t="s">
        <v>478</v>
      </c>
      <c r="D238" s="223"/>
      <c r="E238" s="224">
        <v>4.0625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209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58" t="s">
        <v>479</v>
      </c>
      <c r="D239" s="223"/>
      <c r="E239" s="224">
        <v>-4.2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209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58" t="s">
        <v>480</v>
      </c>
      <c r="D240" s="223"/>
      <c r="E240" s="224">
        <v>13.11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209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58" t="s">
        <v>481</v>
      </c>
      <c r="D241" s="223"/>
      <c r="E241" s="224">
        <v>-1.4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209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58" t="s">
        <v>372</v>
      </c>
      <c r="D242" s="223"/>
      <c r="E242" s="224"/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209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58" t="s">
        <v>482</v>
      </c>
      <c r="D243" s="223"/>
      <c r="E243" s="224">
        <v>8.2460000000000004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209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58" t="s">
        <v>483</v>
      </c>
      <c r="D244" s="223"/>
      <c r="E244" s="224">
        <v>3.7949999999999999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209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58" t="s">
        <v>484</v>
      </c>
      <c r="D245" s="223"/>
      <c r="E245" s="224">
        <v>-2.8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209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5">
        <v>50</v>
      </c>
      <c r="B246" s="236" t="s">
        <v>485</v>
      </c>
      <c r="C246" s="256" t="s">
        <v>486</v>
      </c>
      <c r="D246" s="237" t="s">
        <v>201</v>
      </c>
      <c r="E246" s="238">
        <v>4.0519999999999996</v>
      </c>
      <c r="F246" s="239"/>
      <c r="G246" s="240">
        <f>ROUND(E246*F246,2)</f>
        <v>0</v>
      </c>
      <c r="H246" s="239"/>
      <c r="I246" s="240">
        <f>ROUND(E246*H246,2)</f>
        <v>0</v>
      </c>
      <c r="J246" s="239"/>
      <c r="K246" s="240">
        <f>ROUND(E246*J246,2)</f>
        <v>0</v>
      </c>
      <c r="L246" s="240">
        <v>21</v>
      </c>
      <c r="M246" s="240">
        <f>G246*(1+L246/100)</f>
        <v>0</v>
      </c>
      <c r="N246" s="238">
        <v>1.2800000000000001E-3</v>
      </c>
      <c r="O246" s="238">
        <f>ROUND(E246*N246,2)</f>
        <v>0.01</v>
      </c>
      <c r="P246" s="238">
        <v>1.8</v>
      </c>
      <c r="Q246" s="238">
        <f>ROUND(E246*P246,2)</f>
        <v>7.29</v>
      </c>
      <c r="R246" s="240" t="s">
        <v>470</v>
      </c>
      <c r="S246" s="240" t="s">
        <v>203</v>
      </c>
      <c r="T246" s="241" t="s">
        <v>230</v>
      </c>
      <c r="U246" s="221">
        <v>1.52</v>
      </c>
      <c r="V246" s="221">
        <f>ROUND(E246*U246,2)</f>
        <v>6.16</v>
      </c>
      <c r="W246" s="221"/>
      <c r="X246" s="221" t="s">
        <v>204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205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17"/>
      <c r="B247" s="218"/>
      <c r="C247" s="257" t="s">
        <v>487</v>
      </c>
      <c r="D247" s="242"/>
      <c r="E247" s="242"/>
      <c r="F247" s="242"/>
      <c r="G247" s="242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207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45" t="str">
        <f>C247</f>
        <v>nebo vybourání otvorů průřezové plochy přes 4 m2 ve zdivu nadzákladovém, včetně pomocného lešení o výšce podlahy do 1900 mm a pro zatížení do 1,5 kPa  (150 kg/m2)</v>
      </c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58" t="s">
        <v>488</v>
      </c>
      <c r="D248" s="223"/>
      <c r="E248" s="224">
        <v>1.292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209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58" t="s">
        <v>489</v>
      </c>
      <c r="D249" s="223"/>
      <c r="E249" s="224">
        <v>1.26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209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58" t="s">
        <v>490</v>
      </c>
      <c r="D250" s="223"/>
      <c r="E250" s="224">
        <v>1.5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209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35">
        <v>51</v>
      </c>
      <c r="B251" s="236" t="s">
        <v>491</v>
      </c>
      <c r="C251" s="256" t="s">
        <v>492</v>
      </c>
      <c r="D251" s="237" t="s">
        <v>237</v>
      </c>
      <c r="E251" s="238">
        <v>25.916</v>
      </c>
      <c r="F251" s="239"/>
      <c r="G251" s="240">
        <f>ROUND(E251*F251,2)</f>
        <v>0</v>
      </c>
      <c r="H251" s="239"/>
      <c r="I251" s="240">
        <f>ROUND(E251*H251,2)</f>
        <v>0</v>
      </c>
      <c r="J251" s="239"/>
      <c r="K251" s="240">
        <f>ROUND(E251*J251,2)</f>
        <v>0</v>
      </c>
      <c r="L251" s="240">
        <v>21</v>
      </c>
      <c r="M251" s="240">
        <f>G251*(1+L251/100)</f>
        <v>0</v>
      </c>
      <c r="N251" s="238">
        <v>3.3E-4</v>
      </c>
      <c r="O251" s="238">
        <f>ROUND(E251*N251,2)</f>
        <v>0.01</v>
      </c>
      <c r="P251" s="238">
        <v>1.068E-2</v>
      </c>
      <c r="Q251" s="238">
        <f>ROUND(E251*P251,2)</f>
        <v>0.28000000000000003</v>
      </c>
      <c r="R251" s="240" t="s">
        <v>470</v>
      </c>
      <c r="S251" s="240" t="s">
        <v>203</v>
      </c>
      <c r="T251" s="241" t="s">
        <v>203</v>
      </c>
      <c r="U251" s="221">
        <v>0.21099999999999999</v>
      </c>
      <c r="V251" s="221">
        <f>ROUND(E251*U251,2)</f>
        <v>5.47</v>
      </c>
      <c r="W251" s="221"/>
      <c r="X251" s="221" t="s">
        <v>204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58" t="s">
        <v>493</v>
      </c>
      <c r="D252" s="223"/>
      <c r="E252" s="224">
        <v>25.916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209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5">
        <v>52</v>
      </c>
      <c r="B253" s="236" t="s">
        <v>494</v>
      </c>
      <c r="C253" s="256" t="s">
        <v>495</v>
      </c>
      <c r="D253" s="237" t="s">
        <v>201</v>
      </c>
      <c r="E253" s="238">
        <v>0.9</v>
      </c>
      <c r="F253" s="239"/>
      <c r="G253" s="240">
        <f>ROUND(E253*F253,2)</f>
        <v>0</v>
      </c>
      <c r="H253" s="239"/>
      <c r="I253" s="240">
        <f>ROUND(E253*H253,2)</f>
        <v>0</v>
      </c>
      <c r="J253" s="239"/>
      <c r="K253" s="240">
        <f>ROUND(E253*J253,2)</f>
        <v>0</v>
      </c>
      <c r="L253" s="240">
        <v>21</v>
      </c>
      <c r="M253" s="240">
        <f>G253*(1+L253/100)</f>
        <v>0</v>
      </c>
      <c r="N253" s="238">
        <v>6.6600000000000001E-3</v>
      </c>
      <c r="O253" s="238">
        <f>ROUND(E253*N253,2)</f>
        <v>0.01</v>
      </c>
      <c r="P253" s="238">
        <v>2.4</v>
      </c>
      <c r="Q253" s="238">
        <f>ROUND(E253*P253,2)</f>
        <v>2.16</v>
      </c>
      <c r="R253" s="240" t="s">
        <v>470</v>
      </c>
      <c r="S253" s="240" t="s">
        <v>203</v>
      </c>
      <c r="T253" s="241" t="s">
        <v>203</v>
      </c>
      <c r="U253" s="221">
        <v>6.72</v>
      </c>
      <c r="V253" s="221">
        <f>ROUND(E253*U253,2)</f>
        <v>6.05</v>
      </c>
      <c r="W253" s="221"/>
      <c r="X253" s="221" t="s">
        <v>204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205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57" t="s">
        <v>496</v>
      </c>
      <c r="D254" s="242"/>
      <c r="E254" s="242"/>
      <c r="F254" s="242"/>
      <c r="G254" s="242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207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58" t="s">
        <v>497</v>
      </c>
      <c r="D255" s="223"/>
      <c r="E255" s="224">
        <v>0.9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209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35">
        <v>53</v>
      </c>
      <c r="B256" s="236" t="s">
        <v>498</v>
      </c>
      <c r="C256" s="256" t="s">
        <v>499</v>
      </c>
      <c r="D256" s="237" t="s">
        <v>201</v>
      </c>
      <c r="E256" s="238">
        <v>0.112</v>
      </c>
      <c r="F256" s="239"/>
      <c r="G256" s="240">
        <f>ROUND(E256*F256,2)</f>
        <v>0</v>
      </c>
      <c r="H256" s="239"/>
      <c r="I256" s="240">
        <f>ROUND(E256*H256,2)</f>
        <v>0</v>
      </c>
      <c r="J256" s="239"/>
      <c r="K256" s="240">
        <f>ROUND(E256*J256,2)</f>
        <v>0</v>
      </c>
      <c r="L256" s="240">
        <v>21</v>
      </c>
      <c r="M256" s="240">
        <f>G256*(1+L256/100)</f>
        <v>0</v>
      </c>
      <c r="N256" s="238">
        <v>1.7989999999999999E-2</v>
      </c>
      <c r="O256" s="238">
        <f>ROUND(E256*N256,2)</f>
        <v>0</v>
      </c>
      <c r="P256" s="238">
        <v>2.4</v>
      </c>
      <c r="Q256" s="238">
        <f>ROUND(E256*P256,2)</f>
        <v>0.27</v>
      </c>
      <c r="R256" s="240" t="s">
        <v>470</v>
      </c>
      <c r="S256" s="240" t="s">
        <v>203</v>
      </c>
      <c r="T256" s="241" t="s">
        <v>203</v>
      </c>
      <c r="U256" s="221">
        <v>12.817</v>
      </c>
      <c r="V256" s="221">
        <f>ROUND(E256*U256,2)</f>
        <v>1.44</v>
      </c>
      <c r="W256" s="221"/>
      <c r="X256" s="221" t="s">
        <v>204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57" t="s">
        <v>500</v>
      </c>
      <c r="D257" s="242"/>
      <c r="E257" s="242"/>
      <c r="F257" s="242"/>
      <c r="G257" s="242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207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45" t="str">
        <f>C257</f>
        <v>uložených ve zdivu, včetně pomocného lešení o výšce podlahy do 1900 mm a pro zatížení do 1,5 kPa  (150 kg/m2),</v>
      </c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58" t="s">
        <v>501</v>
      </c>
      <c r="D258" s="223"/>
      <c r="E258" s="224">
        <v>1.7999999999999999E-2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209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58" t="s">
        <v>502</v>
      </c>
      <c r="D259" s="223"/>
      <c r="E259" s="224">
        <v>1.7999999999999999E-2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209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58" t="s">
        <v>503</v>
      </c>
      <c r="D260" s="223"/>
      <c r="E260" s="224">
        <v>0.04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209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58" t="s">
        <v>504</v>
      </c>
      <c r="D261" s="223"/>
      <c r="E261" s="224"/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209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58" t="s">
        <v>505</v>
      </c>
      <c r="D262" s="223"/>
      <c r="E262" s="224">
        <v>2.1999999999999999E-2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209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58" t="s">
        <v>506</v>
      </c>
      <c r="D263" s="223"/>
      <c r="E263" s="224">
        <v>1.4E-2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209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5">
        <v>54</v>
      </c>
      <c r="B264" s="236" t="s">
        <v>507</v>
      </c>
      <c r="C264" s="256" t="s">
        <v>508</v>
      </c>
      <c r="D264" s="237" t="s">
        <v>201</v>
      </c>
      <c r="E264" s="238">
        <v>3.7092499999999999</v>
      </c>
      <c r="F264" s="239"/>
      <c r="G264" s="240">
        <f>ROUND(E264*F264,2)</f>
        <v>0</v>
      </c>
      <c r="H264" s="239"/>
      <c r="I264" s="240">
        <f>ROUND(E264*H264,2)</f>
        <v>0</v>
      </c>
      <c r="J264" s="239"/>
      <c r="K264" s="240">
        <f>ROUND(E264*J264,2)</f>
        <v>0</v>
      </c>
      <c r="L264" s="240">
        <v>21</v>
      </c>
      <c r="M264" s="240">
        <f>G264*(1+L264/100)</f>
        <v>0</v>
      </c>
      <c r="N264" s="238">
        <v>0</v>
      </c>
      <c r="O264" s="238">
        <f>ROUND(E264*N264,2)</f>
        <v>0</v>
      </c>
      <c r="P264" s="238">
        <v>2.2000000000000002</v>
      </c>
      <c r="Q264" s="238">
        <f>ROUND(E264*P264,2)</f>
        <v>8.16</v>
      </c>
      <c r="R264" s="240" t="s">
        <v>470</v>
      </c>
      <c r="S264" s="240" t="s">
        <v>203</v>
      </c>
      <c r="T264" s="241" t="s">
        <v>203</v>
      </c>
      <c r="U264" s="221">
        <v>4.6550000000000002</v>
      </c>
      <c r="V264" s="221">
        <f>ROUND(E264*U264,2)</f>
        <v>17.27</v>
      </c>
      <c r="W264" s="221"/>
      <c r="X264" s="221" t="s">
        <v>204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205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58" t="s">
        <v>509</v>
      </c>
      <c r="D265" s="223"/>
      <c r="E265" s="224"/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209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58" t="s">
        <v>510</v>
      </c>
      <c r="D266" s="223"/>
      <c r="E266" s="224">
        <v>1.54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209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58" t="s">
        <v>511</v>
      </c>
      <c r="D267" s="223"/>
      <c r="E267" s="224">
        <v>0.3105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209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58" t="s">
        <v>512</v>
      </c>
      <c r="D268" s="223"/>
      <c r="E268" s="224">
        <v>0.88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209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58" t="s">
        <v>513</v>
      </c>
      <c r="D269" s="223"/>
      <c r="E269" s="224">
        <v>0.81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209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58" t="s">
        <v>514</v>
      </c>
      <c r="D270" s="223"/>
      <c r="E270" s="224">
        <v>0.16875000000000001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209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35">
        <v>55</v>
      </c>
      <c r="B271" s="236" t="s">
        <v>515</v>
      </c>
      <c r="C271" s="256" t="s">
        <v>516</v>
      </c>
      <c r="D271" s="237" t="s">
        <v>201</v>
      </c>
      <c r="E271" s="238">
        <v>3.7092499999999999</v>
      </c>
      <c r="F271" s="239"/>
      <c r="G271" s="240">
        <f>ROUND(E271*F271,2)</f>
        <v>0</v>
      </c>
      <c r="H271" s="239"/>
      <c r="I271" s="240">
        <f>ROUND(E271*H271,2)</f>
        <v>0</v>
      </c>
      <c r="J271" s="239"/>
      <c r="K271" s="240">
        <f>ROUND(E271*J271,2)</f>
        <v>0</v>
      </c>
      <c r="L271" s="240">
        <v>21</v>
      </c>
      <c r="M271" s="240">
        <f>G271*(1+L271/100)</f>
        <v>0</v>
      </c>
      <c r="N271" s="238">
        <v>0</v>
      </c>
      <c r="O271" s="238">
        <f>ROUND(E271*N271,2)</f>
        <v>0</v>
      </c>
      <c r="P271" s="238">
        <v>2.2000000000000002</v>
      </c>
      <c r="Q271" s="238">
        <f>ROUND(E271*P271,2)</f>
        <v>8.16</v>
      </c>
      <c r="R271" s="240" t="s">
        <v>470</v>
      </c>
      <c r="S271" s="240" t="s">
        <v>203</v>
      </c>
      <c r="T271" s="241" t="s">
        <v>203</v>
      </c>
      <c r="U271" s="221">
        <v>5.23</v>
      </c>
      <c r="V271" s="221">
        <f>ROUND(E271*U271,2)</f>
        <v>19.399999999999999</v>
      </c>
      <c r="W271" s="221"/>
      <c r="X271" s="221" t="s">
        <v>204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205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58" t="s">
        <v>517</v>
      </c>
      <c r="D272" s="223"/>
      <c r="E272" s="224"/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209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58" t="s">
        <v>510</v>
      </c>
      <c r="D273" s="223"/>
      <c r="E273" s="224">
        <v>1.54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209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58" t="s">
        <v>511</v>
      </c>
      <c r="D274" s="223"/>
      <c r="E274" s="224">
        <v>0.3105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209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58" t="s">
        <v>512</v>
      </c>
      <c r="D275" s="223"/>
      <c r="E275" s="224">
        <v>0.88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209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58" t="s">
        <v>513</v>
      </c>
      <c r="D276" s="223"/>
      <c r="E276" s="224">
        <v>0.81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209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58" t="s">
        <v>514</v>
      </c>
      <c r="D277" s="223"/>
      <c r="E277" s="224">
        <v>0.16875000000000001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209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35">
        <v>56</v>
      </c>
      <c r="B278" s="236" t="s">
        <v>518</v>
      </c>
      <c r="C278" s="256" t="s">
        <v>519</v>
      </c>
      <c r="D278" s="237" t="s">
        <v>201</v>
      </c>
      <c r="E278" s="238">
        <v>3.7092499999999999</v>
      </c>
      <c r="F278" s="239"/>
      <c r="G278" s="240">
        <f>ROUND(E278*F278,2)</f>
        <v>0</v>
      </c>
      <c r="H278" s="239"/>
      <c r="I278" s="240">
        <f>ROUND(E278*H278,2)</f>
        <v>0</v>
      </c>
      <c r="J278" s="239"/>
      <c r="K278" s="240">
        <f>ROUND(E278*J278,2)</f>
        <v>0</v>
      </c>
      <c r="L278" s="240">
        <v>21</v>
      </c>
      <c r="M278" s="240">
        <f>G278*(1+L278/100)</f>
        <v>0</v>
      </c>
      <c r="N278" s="238">
        <v>0</v>
      </c>
      <c r="O278" s="238">
        <f>ROUND(E278*N278,2)</f>
        <v>0</v>
      </c>
      <c r="P278" s="238">
        <v>0</v>
      </c>
      <c r="Q278" s="238">
        <f>ROUND(E278*P278,2)</f>
        <v>0</v>
      </c>
      <c r="R278" s="240" t="s">
        <v>470</v>
      </c>
      <c r="S278" s="240" t="s">
        <v>203</v>
      </c>
      <c r="T278" s="241" t="s">
        <v>230</v>
      </c>
      <c r="U278" s="221">
        <v>4.0289999999999999</v>
      </c>
      <c r="V278" s="221">
        <f>ROUND(E278*U278,2)</f>
        <v>14.94</v>
      </c>
      <c r="W278" s="221"/>
      <c r="X278" s="221" t="s">
        <v>204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205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58" t="s">
        <v>520</v>
      </c>
      <c r="D279" s="223"/>
      <c r="E279" s="224">
        <v>3.7092499999999999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209</v>
      </c>
      <c r="AH279" s="210">
        <v>5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35">
        <v>57</v>
      </c>
      <c r="B280" s="236" t="s">
        <v>521</v>
      </c>
      <c r="C280" s="256" t="s">
        <v>522</v>
      </c>
      <c r="D280" s="237" t="s">
        <v>237</v>
      </c>
      <c r="E280" s="238">
        <v>37.092500000000001</v>
      </c>
      <c r="F280" s="239"/>
      <c r="G280" s="240">
        <f>ROUND(E280*F280,2)</f>
        <v>0</v>
      </c>
      <c r="H280" s="239"/>
      <c r="I280" s="240">
        <f>ROUND(E280*H280,2)</f>
        <v>0</v>
      </c>
      <c r="J280" s="239"/>
      <c r="K280" s="240">
        <f>ROUND(E280*J280,2)</f>
        <v>0</v>
      </c>
      <c r="L280" s="240">
        <v>21</v>
      </c>
      <c r="M280" s="240">
        <f>G280*(1+L280/100)</f>
        <v>0</v>
      </c>
      <c r="N280" s="238">
        <v>0</v>
      </c>
      <c r="O280" s="238">
        <f>ROUND(E280*N280,2)</f>
        <v>0</v>
      </c>
      <c r="P280" s="238">
        <v>0.02</v>
      </c>
      <c r="Q280" s="238">
        <f>ROUND(E280*P280,2)</f>
        <v>0.74</v>
      </c>
      <c r="R280" s="240" t="s">
        <v>470</v>
      </c>
      <c r="S280" s="240" t="s">
        <v>203</v>
      </c>
      <c r="T280" s="241" t="s">
        <v>230</v>
      </c>
      <c r="U280" s="221">
        <v>7.8E-2</v>
      </c>
      <c r="V280" s="221">
        <f>ROUND(E280*U280,2)</f>
        <v>2.89</v>
      </c>
      <c r="W280" s="221"/>
      <c r="X280" s="221" t="s">
        <v>204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205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57" t="s">
        <v>523</v>
      </c>
      <c r="D281" s="242"/>
      <c r="E281" s="242"/>
      <c r="F281" s="242"/>
      <c r="G281" s="242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207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58" t="s">
        <v>524</v>
      </c>
      <c r="D282" s="223"/>
      <c r="E282" s="224"/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209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58" t="s">
        <v>525</v>
      </c>
      <c r="D283" s="223"/>
      <c r="E283" s="224">
        <v>15.4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209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58" t="s">
        <v>526</v>
      </c>
      <c r="D284" s="223"/>
      <c r="E284" s="224">
        <v>3.105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209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58" t="s">
        <v>527</v>
      </c>
      <c r="D285" s="223"/>
      <c r="E285" s="224">
        <v>8.8000000000000007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209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58" t="s">
        <v>528</v>
      </c>
      <c r="D286" s="223"/>
      <c r="E286" s="224">
        <v>8.1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209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58" t="s">
        <v>529</v>
      </c>
      <c r="D287" s="223"/>
      <c r="E287" s="224">
        <v>1.6875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209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5">
        <v>58</v>
      </c>
      <c r="B288" s="236" t="s">
        <v>530</v>
      </c>
      <c r="C288" s="256" t="s">
        <v>531</v>
      </c>
      <c r="D288" s="237" t="s">
        <v>245</v>
      </c>
      <c r="E288" s="238">
        <v>34</v>
      </c>
      <c r="F288" s="239"/>
      <c r="G288" s="240">
        <f>ROUND(E288*F288,2)</f>
        <v>0</v>
      </c>
      <c r="H288" s="239"/>
      <c r="I288" s="240">
        <f>ROUND(E288*H288,2)</f>
        <v>0</v>
      </c>
      <c r="J288" s="239"/>
      <c r="K288" s="240">
        <f>ROUND(E288*J288,2)</f>
        <v>0</v>
      </c>
      <c r="L288" s="240">
        <v>21</v>
      </c>
      <c r="M288" s="240">
        <f>G288*(1+L288/100)</f>
        <v>0</v>
      </c>
      <c r="N288" s="238">
        <v>0</v>
      </c>
      <c r="O288" s="238">
        <f>ROUND(E288*N288,2)</f>
        <v>0</v>
      </c>
      <c r="P288" s="238">
        <v>4.0000000000000002E-4</v>
      </c>
      <c r="Q288" s="238">
        <f>ROUND(E288*P288,2)</f>
        <v>0.01</v>
      </c>
      <c r="R288" s="240" t="s">
        <v>470</v>
      </c>
      <c r="S288" s="240" t="s">
        <v>203</v>
      </c>
      <c r="T288" s="241" t="s">
        <v>203</v>
      </c>
      <c r="U288" s="221">
        <v>7.0000000000000007E-2</v>
      </c>
      <c r="V288" s="221">
        <f>ROUND(E288*U288,2)</f>
        <v>2.38</v>
      </c>
      <c r="W288" s="221"/>
      <c r="X288" s="221" t="s">
        <v>204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205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57" t="s">
        <v>523</v>
      </c>
      <c r="D289" s="242"/>
      <c r="E289" s="242"/>
      <c r="F289" s="242"/>
      <c r="G289" s="242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207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58" t="s">
        <v>524</v>
      </c>
      <c r="D290" s="223"/>
      <c r="E290" s="224"/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209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58" t="s">
        <v>532</v>
      </c>
      <c r="D291" s="223"/>
      <c r="E291" s="224">
        <v>16.2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209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58" t="s">
        <v>533</v>
      </c>
      <c r="D292" s="223"/>
      <c r="E292" s="224">
        <v>5.4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209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58" t="s">
        <v>534</v>
      </c>
      <c r="D293" s="223"/>
      <c r="E293" s="224">
        <v>7.2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209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58" t="s">
        <v>535</v>
      </c>
      <c r="D294" s="223"/>
      <c r="E294" s="224">
        <v>5.2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209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35">
        <v>59</v>
      </c>
      <c r="B295" s="236" t="s">
        <v>536</v>
      </c>
      <c r="C295" s="256" t="s">
        <v>537</v>
      </c>
      <c r="D295" s="237" t="s">
        <v>237</v>
      </c>
      <c r="E295" s="238">
        <v>1.9</v>
      </c>
      <c r="F295" s="239"/>
      <c r="G295" s="240">
        <f>ROUND(E295*F295,2)</f>
        <v>0</v>
      </c>
      <c r="H295" s="239"/>
      <c r="I295" s="240">
        <f>ROUND(E295*H295,2)</f>
        <v>0</v>
      </c>
      <c r="J295" s="239"/>
      <c r="K295" s="240">
        <f>ROUND(E295*J295,2)</f>
        <v>0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5.5E-2</v>
      </c>
      <c r="Q295" s="238">
        <f>ROUND(E295*P295,2)</f>
        <v>0.1</v>
      </c>
      <c r="R295" s="240" t="s">
        <v>470</v>
      </c>
      <c r="S295" s="240" t="s">
        <v>203</v>
      </c>
      <c r="T295" s="241" t="s">
        <v>230</v>
      </c>
      <c r="U295" s="221">
        <v>0.42499999999999999</v>
      </c>
      <c r="V295" s="221">
        <f>ROUND(E295*U295,2)</f>
        <v>0.81</v>
      </c>
      <c r="W295" s="221"/>
      <c r="X295" s="221" t="s">
        <v>204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205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17"/>
      <c r="B296" s="218"/>
      <c r="C296" s="257" t="s">
        <v>538</v>
      </c>
      <c r="D296" s="242"/>
      <c r="E296" s="242"/>
      <c r="F296" s="242"/>
      <c r="G296" s="242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207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45" t="str">
        <f>C296</f>
        <v>bez odstupu, po hrubém vybourání otvorů v jakémkoliv zdivu cihelném, včetně pomocného lešení o výšce podlahy do 1900 mm a pro zatížení do 1,5 kPa  (150 kg/m2),</v>
      </c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58" t="s">
        <v>539</v>
      </c>
      <c r="D297" s="223"/>
      <c r="E297" s="224">
        <v>1.9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209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5">
        <v>60</v>
      </c>
      <c r="B298" s="236" t="s">
        <v>540</v>
      </c>
      <c r="C298" s="256" t="s">
        <v>541</v>
      </c>
      <c r="D298" s="237" t="s">
        <v>228</v>
      </c>
      <c r="E298" s="238">
        <v>1</v>
      </c>
      <c r="F298" s="239"/>
      <c r="G298" s="240">
        <f>ROUND(E298*F298,2)</f>
        <v>0</v>
      </c>
      <c r="H298" s="239"/>
      <c r="I298" s="240">
        <f>ROUND(E298*H298,2)</f>
        <v>0</v>
      </c>
      <c r="J298" s="239"/>
      <c r="K298" s="240">
        <f>ROUND(E298*J298,2)</f>
        <v>0</v>
      </c>
      <c r="L298" s="240">
        <v>21</v>
      </c>
      <c r="M298" s="240">
        <f>G298*(1+L298/100)</f>
        <v>0</v>
      </c>
      <c r="N298" s="238">
        <v>0</v>
      </c>
      <c r="O298" s="238">
        <f>ROUND(E298*N298,2)</f>
        <v>0</v>
      </c>
      <c r="P298" s="238">
        <v>0</v>
      </c>
      <c r="Q298" s="238">
        <f>ROUND(E298*P298,2)</f>
        <v>0</v>
      </c>
      <c r="R298" s="240" t="s">
        <v>470</v>
      </c>
      <c r="S298" s="240" t="s">
        <v>203</v>
      </c>
      <c r="T298" s="241" t="s">
        <v>203</v>
      </c>
      <c r="U298" s="221">
        <v>0.03</v>
      </c>
      <c r="V298" s="221">
        <f>ROUND(E298*U298,2)</f>
        <v>0.03</v>
      </c>
      <c r="W298" s="221"/>
      <c r="X298" s="221" t="s">
        <v>204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205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57" t="s">
        <v>542</v>
      </c>
      <c r="D299" s="242"/>
      <c r="E299" s="242"/>
      <c r="F299" s="242"/>
      <c r="G299" s="242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207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58" t="s">
        <v>543</v>
      </c>
      <c r="D300" s="223"/>
      <c r="E300" s="224">
        <v>1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209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5">
        <v>61</v>
      </c>
      <c r="B301" s="236" t="s">
        <v>544</v>
      </c>
      <c r="C301" s="256" t="s">
        <v>545</v>
      </c>
      <c r="D301" s="237" t="s">
        <v>228</v>
      </c>
      <c r="E301" s="238">
        <v>9</v>
      </c>
      <c r="F301" s="239"/>
      <c r="G301" s="240">
        <f>ROUND(E301*F301,2)</f>
        <v>0</v>
      </c>
      <c r="H301" s="239"/>
      <c r="I301" s="240">
        <f>ROUND(E301*H301,2)</f>
        <v>0</v>
      </c>
      <c r="J301" s="239"/>
      <c r="K301" s="240">
        <f>ROUND(E301*J301,2)</f>
        <v>0</v>
      </c>
      <c r="L301" s="240">
        <v>21</v>
      </c>
      <c r="M301" s="240">
        <f>G301*(1+L301/100)</f>
        <v>0</v>
      </c>
      <c r="N301" s="238">
        <v>0</v>
      </c>
      <c r="O301" s="238">
        <f>ROUND(E301*N301,2)</f>
        <v>0</v>
      </c>
      <c r="P301" s="238">
        <v>0</v>
      </c>
      <c r="Q301" s="238">
        <f>ROUND(E301*P301,2)</f>
        <v>0</v>
      </c>
      <c r="R301" s="240" t="s">
        <v>470</v>
      </c>
      <c r="S301" s="240" t="s">
        <v>203</v>
      </c>
      <c r="T301" s="241" t="s">
        <v>230</v>
      </c>
      <c r="U301" s="221">
        <v>0.05</v>
      </c>
      <c r="V301" s="221">
        <f>ROUND(E301*U301,2)</f>
        <v>0.45</v>
      </c>
      <c r="W301" s="221"/>
      <c r="X301" s="221" t="s">
        <v>204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205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57" t="s">
        <v>542</v>
      </c>
      <c r="D302" s="242"/>
      <c r="E302" s="242"/>
      <c r="F302" s="242"/>
      <c r="G302" s="242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207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58" t="s">
        <v>546</v>
      </c>
      <c r="D303" s="223"/>
      <c r="E303" s="224">
        <v>4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209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7"/>
      <c r="B304" s="218"/>
      <c r="C304" s="258" t="s">
        <v>547</v>
      </c>
      <c r="D304" s="223"/>
      <c r="E304" s="224">
        <v>1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209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58" t="s">
        <v>548</v>
      </c>
      <c r="D305" s="223"/>
      <c r="E305" s="224">
        <v>3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209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58" t="s">
        <v>549</v>
      </c>
      <c r="D306" s="223"/>
      <c r="E306" s="224">
        <v>1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209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33.75" outlineLevel="1" x14ac:dyDescent="0.2">
      <c r="A307" s="235">
        <v>62</v>
      </c>
      <c r="B307" s="236" t="s">
        <v>550</v>
      </c>
      <c r="C307" s="256" t="s">
        <v>551</v>
      </c>
      <c r="D307" s="237" t="s">
        <v>237</v>
      </c>
      <c r="E307" s="238">
        <v>18</v>
      </c>
      <c r="F307" s="239"/>
      <c r="G307" s="240">
        <f>ROUND(E307*F307,2)</f>
        <v>0</v>
      </c>
      <c r="H307" s="239"/>
      <c r="I307" s="240">
        <f>ROUND(E307*H307,2)</f>
        <v>0</v>
      </c>
      <c r="J307" s="239"/>
      <c r="K307" s="240">
        <f>ROUND(E307*J307,2)</f>
        <v>0</v>
      </c>
      <c r="L307" s="240">
        <v>21</v>
      </c>
      <c r="M307" s="240">
        <f>G307*(1+L307/100)</f>
        <v>0</v>
      </c>
      <c r="N307" s="238">
        <v>1.17E-3</v>
      </c>
      <c r="O307" s="238">
        <f>ROUND(E307*N307,2)</f>
        <v>0.02</v>
      </c>
      <c r="P307" s="238">
        <v>7.5999999999999998E-2</v>
      </c>
      <c r="Q307" s="238">
        <f>ROUND(E307*P307,2)</f>
        <v>1.37</v>
      </c>
      <c r="R307" s="240" t="s">
        <v>470</v>
      </c>
      <c r="S307" s="240" t="s">
        <v>203</v>
      </c>
      <c r="T307" s="241" t="s">
        <v>230</v>
      </c>
      <c r="U307" s="221">
        <v>0.93899999999999995</v>
      </c>
      <c r="V307" s="221">
        <f>ROUND(E307*U307,2)</f>
        <v>16.899999999999999</v>
      </c>
      <c r="W307" s="221"/>
      <c r="X307" s="221" t="s">
        <v>204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205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58" t="s">
        <v>552</v>
      </c>
      <c r="D308" s="223"/>
      <c r="E308" s="224">
        <v>8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209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58" t="s">
        <v>553</v>
      </c>
      <c r="D309" s="223"/>
      <c r="E309" s="224">
        <v>2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209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58" t="s">
        <v>554</v>
      </c>
      <c r="D310" s="223"/>
      <c r="E310" s="224">
        <v>6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209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58" t="s">
        <v>555</v>
      </c>
      <c r="D311" s="223"/>
      <c r="E311" s="224">
        <v>2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209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5">
        <v>63</v>
      </c>
      <c r="B312" s="236" t="s">
        <v>556</v>
      </c>
      <c r="C312" s="256" t="s">
        <v>557</v>
      </c>
      <c r="D312" s="237" t="s">
        <v>237</v>
      </c>
      <c r="E312" s="238">
        <v>0.25</v>
      </c>
      <c r="F312" s="239"/>
      <c r="G312" s="240">
        <f>ROUND(E312*F312,2)</f>
        <v>0</v>
      </c>
      <c r="H312" s="239"/>
      <c r="I312" s="240">
        <f>ROUND(E312*H312,2)</f>
        <v>0</v>
      </c>
      <c r="J312" s="239"/>
      <c r="K312" s="240">
        <f>ROUND(E312*J312,2)</f>
        <v>0</v>
      </c>
      <c r="L312" s="240">
        <v>21</v>
      </c>
      <c r="M312" s="240">
        <f>G312*(1+L312/100)</f>
        <v>0</v>
      </c>
      <c r="N312" s="238">
        <v>2.1900000000000001E-3</v>
      </c>
      <c r="O312" s="238">
        <f>ROUND(E312*N312,2)</f>
        <v>0</v>
      </c>
      <c r="P312" s="238">
        <v>0.01</v>
      </c>
      <c r="Q312" s="238">
        <f>ROUND(E312*P312,2)</f>
        <v>0</v>
      </c>
      <c r="R312" s="240" t="s">
        <v>470</v>
      </c>
      <c r="S312" s="240" t="s">
        <v>203</v>
      </c>
      <c r="T312" s="241" t="s">
        <v>203</v>
      </c>
      <c r="U312" s="221">
        <v>0.52</v>
      </c>
      <c r="V312" s="221">
        <f>ROUND(E312*U312,2)</f>
        <v>0.13</v>
      </c>
      <c r="W312" s="221"/>
      <c r="X312" s="221" t="s">
        <v>204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205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58" t="s">
        <v>558</v>
      </c>
      <c r="D313" s="223"/>
      <c r="E313" s="224">
        <v>0.25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209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5">
        <v>64</v>
      </c>
      <c r="B314" s="236" t="s">
        <v>559</v>
      </c>
      <c r="C314" s="256" t="s">
        <v>560</v>
      </c>
      <c r="D314" s="237" t="s">
        <v>245</v>
      </c>
      <c r="E314" s="238">
        <v>1.9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38">
        <v>0</v>
      </c>
      <c r="O314" s="238">
        <f>ROUND(E314*N314,2)</f>
        <v>0</v>
      </c>
      <c r="P314" s="238">
        <v>4.6000000000000001E-4</v>
      </c>
      <c r="Q314" s="238">
        <f>ROUND(E314*P314,2)</f>
        <v>0</v>
      </c>
      <c r="R314" s="240" t="s">
        <v>470</v>
      </c>
      <c r="S314" s="240" t="s">
        <v>203</v>
      </c>
      <c r="T314" s="241" t="s">
        <v>203</v>
      </c>
      <c r="U314" s="221">
        <v>2</v>
      </c>
      <c r="V314" s="221">
        <f>ROUND(E314*U314,2)</f>
        <v>3.8</v>
      </c>
      <c r="W314" s="221"/>
      <c r="X314" s="221" t="s">
        <v>204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205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58" t="s">
        <v>561</v>
      </c>
      <c r="D315" s="223"/>
      <c r="E315" s="224">
        <v>1.9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209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5">
        <v>65</v>
      </c>
      <c r="B316" s="236" t="s">
        <v>562</v>
      </c>
      <c r="C316" s="256" t="s">
        <v>563</v>
      </c>
      <c r="D316" s="237" t="s">
        <v>237</v>
      </c>
      <c r="E316" s="238">
        <v>98.1</v>
      </c>
      <c r="F316" s="239"/>
      <c r="G316" s="240">
        <f>ROUND(E316*F316,2)</f>
        <v>0</v>
      </c>
      <c r="H316" s="239"/>
      <c r="I316" s="240">
        <f>ROUND(E316*H316,2)</f>
        <v>0</v>
      </c>
      <c r="J316" s="239"/>
      <c r="K316" s="240">
        <f>ROUND(E316*J316,2)</f>
        <v>0</v>
      </c>
      <c r="L316" s="240">
        <v>21</v>
      </c>
      <c r="M316" s="240">
        <f>G316*(1+L316/100)</f>
        <v>0</v>
      </c>
      <c r="N316" s="238">
        <v>0</v>
      </c>
      <c r="O316" s="238">
        <f>ROUND(E316*N316,2)</f>
        <v>0</v>
      </c>
      <c r="P316" s="238">
        <v>4.5999999999999999E-2</v>
      </c>
      <c r="Q316" s="238">
        <f>ROUND(E316*P316,2)</f>
        <v>4.51</v>
      </c>
      <c r="R316" s="240" t="s">
        <v>470</v>
      </c>
      <c r="S316" s="240" t="s">
        <v>203</v>
      </c>
      <c r="T316" s="241" t="s">
        <v>203</v>
      </c>
      <c r="U316" s="221">
        <v>0.26</v>
      </c>
      <c r="V316" s="221">
        <f>ROUND(E316*U316,2)</f>
        <v>25.51</v>
      </c>
      <c r="W316" s="221"/>
      <c r="X316" s="221" t="s">
        <v>204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205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58" t="s">
        <v>337</v>
      </c>
      <c r="D317" s="223"/>
      <c r="E317" s="224">
        <v>98.1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209</v>
      </c>
      <c r="AH317" s="210">
        <v>5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5">
        <v>66</v>
      </c>
      <c r="B318" s="236" t="s">
        <v>564</v>
      </c>
      <c r="C318" s="256" t="s">
        <v>565</v>
      </c>
      <c r="D318" s="237" t="s">
        <v>237</v>
      </c>
      <c r="E318" s="238">
        <v>98.1</v>
      </c>
      <c r="F318" s="239"/>
      <c r="G318" s="240">
        <f>ROUND(E318*F318,2)</f>
        <v>0</v>
      </c>
      <c r="H318" s="239"/>
      <c r="I318" s="240">
        <f>ROUND(E318*H318,2)</f>
        <v>0</v>
      </c>
      <c r="J318" s="239"/>
      <c r="K318" s="240">
        <f>ROUND(E318*J318,2)</f>
        <v>0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1.4E-2</v>
      </c>
      <c r="Q318" s="238">
        <f>ROUND(E318*P318,2)</f>
        <v>1.37</v>
      </c>
      <c r="R318" s="240" t="s">
        <v>470</v>
      </c>
      <c r="S318" s="240" t="s">
        <v>203</v>
      </c>
      <c r="T318" s="241" t="s">
        <v>203</v>
      </c>
      <c r="U318" s="221">
        <v>0.22</v>
      </c>
      <c r="V318" s="221">
        <f>ROUND(E318*U318,2)</f>
        <v>21.58</v>
      </c>
      <c r="W318" s="221"/>
      <c r="X318" s="221" t="s">
        <v>204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205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58" t="s">
        <v>566</v>
      </c>
      <c r="D319" s="223"/>
      <c r="E319" s="224"/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209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58" t="s">
        <v>567</v>
      </c>
      <c r="D320" s="223"/>
      <c r="E320" s="224">
        <v>98.1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209</v>
      </c>
      <c r="AH320" s="210">
        <v>5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2.5" outlineLevel="1" x14ac:dyDescent="0.2">
      <c r="A321" s="235">
        <v>67</v>
      </c>
      <c r="B321" s="236" t="s">
        <v>568</v>
      </c>
      <c r="C321" s="256" t="s">
        <v>569</v>
      </c>
      <c r="D321" s="237" t="s">
        <v>237</v>
      </c>
      <c r="E321" s="238">
        <v>60.25</v>
      </c>
      <c r="F321" s="239"/>
      <c r="G321" s="240">
        <f>ROUND(E321*F321,2)</f>
        <v>0</v>
      </c>
      <c r="H321" s="239"/>
      <c r="I321" s="240">
        <f>ROUND(E321*H321,2)</f>
        <v>0</v>
      </c>
      <c r="J321" s="239"/>
      <c r="K321" s="240">
        <f>ROUND(E321*J321,2)</f>
        <v>0</v>
      </c>
      <c r="L321" s="240">
        <v>21</v>
      </c>
      <c r="M321" s="240">
        <f>G321*(1+L321/100)</f>
        <v>0</v>
      </c>
      <c r="N321" s="238">
        <v>0</v>
      </c>
      <c r="O321" s="238">
        <f>ROUND(E321*N321,2)</f>
        <v>0</v>
      </c>
      <c r="P321" s="238">
        <v>6.8000000000000005E-2</v>
      </c>
      <c r="Q321" s="238">
        <f>ROUND(E321*P321,2)</f>
        <v>4.0999999999999996</v>
      </c>
      <c r="R321" s="240" t="s">
        <v>470</v>
      </c>
      <c r="S321" s="240" t="s">
        <v>203</v>
      </c>
      <c r="T321" s="241" t="s">
        <v>203</v>
      </c>
      <c r="U321" s="221">
        <v>0.3</v>
      </c>
      <c r="V321" s="221">
        <f>ROUND(E321*U321,2)</f>
        <v>18.079999999999998</v>
      </c>
      <c r="W321" s="221"/>
      <c r="X321" s="221" t="s">
        <v>204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205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7"/>
      <c r="B322" s="218"/>
      <c r="C322" s="257" t="s">
        <v>570</v>
      </c>
      <c r="D322" s="242"/>
      <c r="E322" s="242"/>
      <c r="F322" s="242"/>
      <c r="G322" s="242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207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58" t="s">
        <v>571</v>
      </c>
      <c r="D323" s="223"/>
      <c r="E323" s="224">
        <v>19.05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209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17"/>
      <c r="B324" s="218"/>
      <c r="C324" s="258" t="s">
        <v>572</v>
      </c>
      <c r="D324" s="223"/>
      <c r="E324" s="224">
        <v>-3.6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209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58" t="s">
        <v>573</v>
      </c>
      <c r="D325" s="223"/>
      <c r="E325" s="224">
        <v>6.6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209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/>
      <c r="B326" s="218"/>
      <c r="C326" s="258" t="s">
        <v>574</v>
      </c>
      <c r="D326" s="223"/>
      <c r="E326" s="224">
        <v>42.35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209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7"/>
      <c r="B327" s="218"/>
      <c r="C327" s="258" t="s">
        <v>575</v>
      </c>
      <c r="D327" s="223"/>
      <c r="E327" s="224">
        <v>-7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209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58" t="s">
        <v>576</v>
      </c>
      <c r="D328" s="223"/>
      <c r="E328" s="224">
        <v>3.9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209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7"/>
      <c r="B329" s="218"/>
      <c r="C329" s="258" t="s">
        <v>577</v>
      </c>
      <c r="D329" s="223"/>
      <c r="E329" s="224">
        <v>-1.05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209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5">
        <v>68</v>
      </c>
      <c r="B330" s="236" t="s">
        <v>578</v>
      </c>
      <c r="C330" s="256" t="s">
        <v>579</v>
      </c>
      <c r="D330" s="237" t="s">
        <v>228</v>
      </c>
      <c r="E330" s="238">
        <v>7</v>
      </c>
      <c r="F330" s="239"/>
      <c r="G330" s="240">
        <f>ROUND(E330*F330,2)</f>
        <v>0</v>
      </c>
      <c r="H330" s="239"/>
      <c r="I330" s="240">
        <f>ROUND(E330*H330,2)</f>
        <v>0</v>
      </c>
      <c r="J330" s="239"/>
      <c r="K330" s="240">
        <f>ROUND(E330*J330,2)</f>
        <v>0</v>
      </c>
      <c r="L330" s="240">
        <v>21</v>
      </c>
      <c r="M330" s="240">
        <f>G330*(1+L330/100)</f>
        <v>0</v>
      </c>
      <c r="N330" s="238">
        <v>0</v>
      </c>
      <c r="O330" s="238">
        <f>ROUND(E330*N330,2)</f>
        <v>0</v>
      </c>
      <c r="P330" s="238">
        <v>1.1000000000000001E-3</v>
      </c>
      <c r="Q330" s="238">
        <f>ROUND(E330*P330,2)</f>
        <v>0.01</v>
      </c>
      <c r="R330" s="240" t="s">
        <v>580</v>
      </c>
      <c r="S330" s="240" t="s">
        <v>203</v>
      </c>
      <c r="T330" s="241" t="s">
        <v>203</v>
      </c>
      <c r="U330" s="221">
        <v>0.35749999999999998</v>
      </c>
      <c r="V330" s="221">
        <f>ROUND(E330*U330,2)</f>
        <v>2.5</v>
      </c>
      <c r="W330" s="221"/>
      <c r="X330" s="221" t="s">
        <v>204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205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7"/>
      <c r="B331" s="218"/>
      <c r="C331" s="258" t="s">
        <v>581</v>
      </c>
      <c r="D331" s="223"/>
      <c r="E331" s="224"/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209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58" t="s">
        <v>582</v>
      </c>
      <c r="D332" s="223"/>
      <c r="E332" s="224">
        <v>4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209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7"/>
      <c r="B333" s="218"/>
      <c r="C333" s="258" t="s">
        <v>583</v>
      </c>
      <c r="D333" s="223"/>
      <c r="E333" s="224">
        <v>3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209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35">
        <v>69</v>
      </c>
      <c r="B334" s="236" t="s">
        <v>584</v>
      </c>
      <c r="C334" s="256" t="s">
        <v>585</v>
      </c>
      <c r="D334" s="237" t="s">
        <v>228</v>
      </c>
      <c r="E334" s="238">
        <v>1</v>
      </c>
      <c r="F334" s="239"/>
      <c r="G334" s="240">
        <f>ROUND(E334*F334,2)</f>
        <v>0</v>
      </c>
      <c r="H334" s="239"/>
      <c r="I334" s="240">
        <f>ROUND(E334*H334,2)</f>
        <v>0</v>
      </c>
      <c r="J334" s="239"/>
      <c r="K334" s="240">
        <f>ROUND(E334*J334,2)</f>
        <v>0</v>
      </c>
      <c r="L334" s="240">
        <v>21</v>
      </c>
      <c r="M334" s="240">
        <f>G334*(1+L334/100)</f>
        <v>0</v>
      </c>
      <c r="N334" s="238">
        <v>0</v>
      </c>
      <c r="O334" s="238">
        <f>ROUND(E334*N334,2)</f>
        <v>0</v>
      </c>
      <c r="P334" s="238">
        <v>0</v>
      </c>
      <c r="Q334" s="238">
        <f>ROUND(E334*P334,2)</f>
        <v>0</v>
      </c>
      <c r="R334" s="240"/>
      <c r="S334" s="240" t="s">
        <v>218</v>
      </c>
      <c r="T334" s="241" t="s">
        <v>219</v>
      </c>
      <c r="U334" s="221">
        <v>0</v>
      </c>
      <c r="V334" s="221">
        <f>ROUND(E334*U334,2)</f>
        <v>0</v>
      </c>
      <c r="W334" s="221"/>
      <c r="X334" s="221" t="s">
        <v>204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357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7"/>
      <c r="B335" s="218"/>
      <c r="C335" s="258" t="s">
        <v>586</v>
      </c>
      <c r="D335" s="223"/>
      <c r="E335" s="224"/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209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7"/>
      <c r="B336" s="218"/>
      <c r="C336" s="258" t="s">
        <v>96</v>
      </c>
      <c r="D336" s="223"/>
      <c r="E336" s="224">
        <v>1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209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x14ac:dyDescent="0.2">
      <c r="A337" s="228" t="s">
        <v>197</v>
      </c>
      <c r="B337" s="229" t="s">
        <v>127</v>
      </c>
      <c r="C337" s="255" t="s">
        <v>128</v>
      </c>
      <c r="D337" s="230"/>
      <c r="E337" s="231"/>
      <c r="F337" s="232"/>
      <c r="G337" s="232">
        <f>SUMIF(AG338:AG339,"&lt;&gt;NOR",G338:G339)</f>
        <v>0</v>
      </c>
      <c r="H337" s="232"/>
      <c r="I337" s="232">
        <f>SUM(I338:I339)</f>
        <v>0</v>
      </c>
      <c r="J337" s="232"/>
      <c r="K337" s="232">
        <f>SUM(K338:K339)</f>
        <v>0</v>
      </c>
      <c r="L337" s="232"/>
      <c r="M337" s="232">
        <f>SUM(M338:M339)</f>
        <v>0</v>
      </c>
      <c r="N337" s="231"/>
      <c r="O337" s="231">
        <f>SUM(O338:O339)</f>
        <v>0</v>
      </c>
      <c r="P337" s="231"/>
      <c r="Q337" s="231">
        <f>SUM(Q338:Q339)</f>
        <v>0</v>
      </c>
      <c r="R337" s="232"/>
      <c r="S337" s="232"/>
      <c r="T337" s="233"/>
      <c r="U337" s="227"/>
      <c r="V337" s="227">
        <f>SUM(V338:V339)</f>
        <v>30.11</v>
      </c>
      <c r="W337" s="227"/>
      <c r="X337" s="227"/>
      <c r="AG337" t="s">
        <v>198</v>
      </c>
    </row>
    <row r="338" spans="1:60" ht="22.5" outlineLevel="1" x14ac:dyDescent="0.2">
      <c r="A338" s="235">
        <v>70</v>
      </c>
      <c r="B338" s="236" t="s">
        <v>587</v>
      </c>
      <c r="C338" s="256" t="s">
        <v>588</v>
      </c>
      <c r="D338" s="237" t="s">
        <v>413</v>
      </c>
      <c r="E338" s="238">
        <v>32.078409999999998</v>
      </c>
      <c r="F338" s="239"/>
      <c r="G338" s="240">
        <f>ROUND(E338*F338,2)</f>
        <v>0</v>
      </c>
      <c r="H338" s="239"/>
      <c r="I338" s="240">
        <f>ROUND(E338*H338,2)</f>
        <v>0</v>
      </c>
      <c r="J338" s="239"/>
      <c r="K338" s="240">
        <f>ROUND(E338*J338,2)</f>
        <v>0</v>
      </c>
      <c r="L338" s="240">
        <v>21</v>
      </c>
      <c r="M338" s="240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40" t="s">
        <v>246</v>
      </c>
      <c r="S338" s="240" t="s">
        <v>203</v>
      </c>
      <c r="T338" s="241" t="s">
        <v>203</v>
      </c>
      <c r="U338" s="221">
        <v>0.9385</v>
      </c>
      <c r="V338" s="221">
        <f>ROUND(E338*U338,2)</f>
        <v>30.11</v>
      </c>
      <c r="W338" s="221"/>
      <c r="X338" s="221" t="s">
        <v>589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590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7"/>
      <c r="B339" s="218"/>
      <c r="C339" s="257" t="s">
        <v>591</v>
      </c>
      <c r="D339" s="242"/>
      <c r="E339" s="242"/>
      <c r="F339" s="242"/>
      <c r="G339" s="242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207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x14ac:dyDescent="0.2">
      <c r="A340" s="228" t="s">
        <v>197</v>
      </c>
      <c r="B340" s="229" t="s">
        <v>135</v>
      </c>
      <c r="C340" s="255" t="s">
        <v>136</v>
      </c>
      <c r="D340" s="230"/>
      <c r="E340" s="231"/>
      <c r="F340" s="232"/>
      <c r="G340" s="232">
        <f>SUMIF(AG341:AG406,"&lt;&gt;NOR",G341:G406)</f>
        <v>0</v>
      </c>
      <c r="H340" s="232"/>
      <c r="I340" s="232">
        <f>SUM(I341:I406)</f>
        <v>0</v>
      </c>
      <c r="J340" s="232"/>
      <c r="K340" s="232">
        <f>SUM(K341:K406)</f>
        <v>0</v>
      </c>
      <c r="L340" s="232"/>
      <c r="M340" s="232">
        <f>SUM(M341:M406)</f>
        <v>0</v>
      </c>
      <c r="N340" s="231"/>
      <c r="O340" s="231">
        <f>SUM(O341:O406)</f>
        <v>0.64</v>
      </c>
      <c r="P340" s="231"/>
      <c r="Q340" s="231">
        <f>SUM(Q341:Q406)</f>
        <v>0.25</v>
      </c>
      <c r="R340" s="232"/>
      <c r="S340" s="232"/>
      <c r="T340" s="233"/>
      <c r="U340" s="227"/>
      <c r="V340" s="227">
        <f>SUM(V341:V406)</f>
        <v>41.32</v>
      </c>
      <c r="W340" s="227"/>
      <c r="X340" s="227"/>
      <c r="AG340" t="s">
        <v>198</v>
      </c>
    </row>
    <row r="341" spans="1:60" ht="22.5" outlineLevel="1" x14ac:dyDescent="0.2">
      <c r="A341" s="235">
        <v>71</v>
      </c>
      <c r="B341" s="236" t="s">
        <v>592</v>
      </c>
      <c r="C341" s="256" t="s">
        <v>593</v>
      </c>
      <c r="D341" s="237" t="s">
        <v>237</v>
      </c>
      <c r="E341" s="238">
        <v>35.835000000000001</v>
      </c>
      <c r="F341" s="239"/>
      <c r="G341" s="240">
        <f>ROUND(E341*F341,2)</f>
        <v>0</v>
      </c>
      <c r="H341" s="239"/>
      <c r="I341" s="240">
        <f>ROUND(E341*H341,2)</f>
        <v>0</v>
      </c>
      <c r="J341" s="239"/>
      <c r="K341" s="240">
        <f>ROUND(E341*J341,2)</f>
        <v>0</v>
      </c>
      <c r="L341" s="240">
        <v>21</v>
      </c>
      <c r="M341" s="240">
        <f>G341*(1+L341/100)</f>
        <v>0</v>
      </c>
      <c r="N341" s="238">
        <v>3.3E-4</v>
      </c>
      <c r="O341" s="238">
        <f>ROUND(E341*N341,2)</f>
        <v>0.01</v>
      </c>
      <c r="P341" s="238">
        <v>0</v>
      </c>
      <c r="Q341" s="238">
        <f>ROUND(E341*P341,2)</f>
        <v>0</v>
      </c>
      <c r="R341" s="240" t="s">
        <v>594</v>
      </c>
      <c r="S341" s="240" t="s">
        <v>203</v>
      </c>
      <c r="T341" s="241" t="s">
        <v>203</v>
      </c>
      <c r="U341" s="221">
        <v>2.75E-2</v>
      </c>
      <c r="V341" s="221">
        <f>ROUND(E341*U341,2)</f>
        <v>0.99</v>
      </c>
      <c r="W341" s="221"/>
      <c r="X341" s="221" t="s">
        <v>204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205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/>
      <c r="B342" s="218"/>
      <c r="C342" s="258" t="s">
        <v>595</v>
      </c>
      <c r="D342" s="223"/>
      <c r="E342" s="224"/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209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17"/>
      <c r="B343" s="218"/>
      <c r="C343" s="258" t="s">
        <v>596</v>
      </c>
      <c r="D343" s="223"/>
      <c r="E343" s="224">
        <v>17.100000000000001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209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58" t="s">
        <v>597</v>
      </c>
      <c r="D344" s="223"/>
      <c r="E344" s="224">
        <v>6.63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209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7"/>
      <c r="B345" s="218"/>
      <c r="C345" s="258" t="s">
        <v>598</v>
      </c>
      <c r="D345" s="223"/>
      <c r="E345" s="224">
        <v>10.664999999999999</v>
      </c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209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58" t="s">
        <v>599</v>
      </c>
      <c r="D346" s="223"/>
      <c r="E346" s="224">
        <v>1.44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209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33.75" outlineLevel="1" x14ac:dyDescent="0.2">
      <c r="A347" s="235">
        <v>72</v>
      </c>
      <c r="B347" s="236" t="s">
        <v>600</v>
      </c>
      <c r="C347" s="256" t="s">
        <v>601</v>
      </c>
      <c r="D347" s="237" t="s">
        <v>237</v>
      </c>
      <c r="E347" s="238">
        <v>7.35</v>
      </c>
      <c r="F347" s="239"/>
      <c r="G347" s="240">
        <f>ROUND(E347*F347,2)</f>
        <v>0</v>
      </c>
      <c r="H347" s="239"/>
      <c r="I347" s="240">
        <f>ROUND(E347*H347,2)</f>
        <v>0</v>
      </c>
      <c r="J347" s="239"/>
      <c r="K347" s="240">
        <f>ROUND(E347*J347,2)</f>
        <v>0</v>
      </c>
      <c r="L347" s="240">
        <v>21</v>
      </c>
      <c r="M347" s="240">
        <f>G347*(1+L347/100)</f>
        <v>0</v>
      </c>
      <c r="N347" s="238">
        <v>5.1999999999999995E-4</v>
      </c>
      <c r="O347" s="238">
        <f>ROUND(E347*N347,2)</f>
        <v>0</v>
      </c>
      <c r="P347" s="238">
        <v>0</v>
      </c>
      <c r="Q347" s="238">
        <f>ROUND(E347*P347,2)</f>
        <v>0</v>
      </c>
      <c r="R347" s="240" t="s">
        <v>594</v>
      </c>
      <c r="S347" s="240" t="s">
        <v>203</v>
      </c>
      <c r="T347" s="241" t="s">
        <v>203</v>
      </c>
      <c r="U347" s="221">
        <v>4.9000000000000002E-2</v>
      </c>
      <c r="V347" s="221">
        <f>ROUND(E347*U347,2)</f>
        <v>0.36</v>
      </c>
      <c r="W347" s="221"/>
      <c r="X347" s="221" t="s">
        <v>204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205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58" t="s">
        <v>602</v>
      </c>
      <c r="D348" s="223"/>
      <c r="E348" s="224"/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209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58" t="s">
        <v>603</v>
      </c>
      <c r="D349" s="223"/>
      <c r="E349" s="224">
        <v>3.27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209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7"/>
      <c r="B350" s="218"/>
      <c r="C350" s="258" t="s">
        <v>604</v>
      </c>
      <c r="D350" s="223"/>
      <c r="E350" s="224">
        <v>1.68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209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7"/>
      <c r="B351" s="218"/>
      <c r="C351" s="258" t="s">
        <v>605</v>
      </c>
      <c r="D351" s="223"/>
      <c r="E351" s="224">
        <v>2.4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209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35">
        <v>73</v>
      </c>
      <c r="B352" s="236" t="s">
        <v>606</v>
      </c>
      <c r="C352" s="256" t="s">
        <v>607</v>
      </c>
      <c r="D352" s="237" t="s">
        <v>237</v>
      </c>
      <c r="E352" s="238">
        <v>35.835000000000001</v>
      </c>
      <c r="F352" s="239"/>
      <c r="G352" s="240">
        <f>ROUND(E352*F352,2)</f>
        <v>0</v>
      </c>
      <c r="H352" s="239"/>
      <c r="I352" s="240">
        <f>ROUND(E352*H352,2)</f>
        <v>0</v>
      </c>
      <c r="J352" s="239"/>
      <c r="K352" s="240">
        <f>ROUND(E352*J352,2)</f>
        <v>0</v>
      </c>
      <c r="L352" s="240">
        <v>21</v>
      </c>
      <c r="M352" s="240">
        <f>G352*(1+L352/100)</f>
        <v>0</v>
      </c>
      <c r="N352" s="238">
        <v>8.1999999999999998E-4</v>
      </c>
      <c r="O352" s="238">
        <f>ROUND(E352*N352,2)</f>
        <v>0.03</v>
      </c>
      <c r="P352" s="238">
        <v>0</v>
      </c>
      <c r="Q352" s="238">
        <f>ROUND(E352*P352,2)</f>
        <v>0</v>
      </c>
      <c r="R352" s="240" t="s">
        <v>594</v>
      </c>
      <c r="S352" s="240" t="s">
        <v>203</v>
      </c>
      <c r="T352" s="241" t="s">
        <v>203</v>
      </c>
      <c r="U352" s="221">
        <v>0.45982000000000001</v>
      </c>
      <c r="V352" s="221">
        <f>ROUND(E352*U352,2)</f>
        <v>16.48</v>
      </c>
      <c r="W352" s="221"/>
      <c r="X352" s="221" t="s">
        <v>204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205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58" t="s">
        <v>608</v>
      </c>
      <c r="D353" s="223"/>
      <c r="E353" s="224"/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209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58" t="s">
        <v>609</v>
      </c>
      <c r="D354" s="223"/>
      <c r="E354" s="224"/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209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7"/>
      <c r="B355" s="218"/>
      <c r="C355" s="258" t="s">
        <v>610</v>
      </c>
      <c r="D355" s="223"/>
      <c r="E355" s="224"/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209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58" t="s">
        <v>435</v>
      </c>
      <c r="D356" s="223"/>
      <c r="E356" s="224">
        <v>35.835000000000001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209</v>
      </c>
      <c r="AH356" s="210">
        <v>5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2.5" outlineLevel="1" x14ac:dyDescent="0.2">
      <c r="A357" s="235">
        <v>74</v>
      </c>
      <c r="B357" s="236" t="s">
        <v>611</v>
      </c>
      <c r="C357" s="256" t="s">
        <v>612</v>
      </c>
      <c r="D357" s="237" t="s">
        <v>237</v>
      </c>
      <c r="E357" s="238">
        <v>7.35</v>
      </c>
      <c r="F357" s="239"/>
      <c r="G357" s="240">
        <f>ROUND(E357*F357,2)</f>
        <v>0</v>
      </c>
      <c r="H357" s="239"/>
      <c r="I357" s="240">
        <f>ROUND(E357*H357,2)</f>
        <v>0</v>
      </c>
      <c r="J357" s="239"/>
      <c r="K357" s="240">
        <f>ROUND(E357*J357,2)</f>
        <v>0</v>
      </c>
      <c r="L357" s="240">
        <v>21</v>
      </c>
      <c r="M357" s="240">
        <f>G357*(1+L357/100)</f>
        <v>0</v>
      </c>
      <c r="N357" s="238">
        <v>9.8999999999999999E-4</v>
      </c>
      <c r="O357" s="238">
        <f>ROUND(E357*N357,2)</f>
        <v>0.01</v>
      </c>
      <c r="P357" s="238">
        <v>0</v>
      </c>
      <c r="Q357" s="238">
        <f>ROUND(E357*P357,2)</f>
        <v>0</v>
      </c>
      <c r="R357" s="240" t="s">
        <v>594</v>
      </c>
      <c r="S357" s="240" t="s">
        <v>203</v>
      </c>
      <c r="T357" s="241" t="s">
        <v>203</v>
      </c>
      <c r="U357" s="221">
        <v>0.53200000000000003</v>
      </c>
      <c r="V357" s="221">
        <f>ROUND(E357*U357,2)</f>
        <v>3.91</v>
      </c>
      <c r="W357" s="221"/>
      <c r="X357" s="221" t="s">
        <v>204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205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/>
      <c r="B358" s="218"/>
      <c r="C358" s="258" t="s">
        <v>608</v>
      </c>
      <c r="D358" s="223"/>
      <c r="E358" s="224"/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209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/>
      <c r="B359" s="218"/>
      <c r="C359" s="258" t="s">
        <v>613</v>
      </c>
      <c r="D359" s="223"/>
      <c r="E359" s="224"/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209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7"/>
      <c r="B360" s="218"/>
      <c r="C360" s="258" t="s">
        <v>614</v>
      </c>
      <c r="D360" s="223"/>
      <c r="E360" s="224"/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209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58" t="s">
        <v>615</v>
      </c>
      <c r="D361" s="223"/>
      <c r="E361" s="224">
        <v>7.35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209</v>
      </c>
      <c r="AH361" s="210">
        <v>5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5">
        <v>75</v>
      </c>
      <c r="B362" s="236" t="s">
        <v>616</v>
      </c>
      <c r="C362" s="256" t="s">
        <v>617</v>
      </c>
      <c r="D362" s="237" t="s">
        <v>237</v>
      </c>
      <c r="E362" s="238">
        <v>37.092500000000001</v>
      </c>
      <c r="F362" s="239"/>
      <c r="G362" s="240">
        <f>ROUND(E362*F362,2)</f>
        <v>0</v>
      </c>
      <c r="H362" s="239"/>
      <c r="I362" s="240">
        <f>ROUND(E362*H362,2)</f>
        <v>0</v>
      </c>
      <c r="J362" s="239"/>
      <c r="K362" s="240">
        <f>ROUND(E362*J362,2)</f>
        <v>0</v>
      </c>
      <c r="L362" s="240">
        <v>21</v>
      </c>
      <c r="M362" s="240">
        <f>G362*(1+L362/100)</f>
        <v>0</v>
      </c>
      <c r="N362" s="238">
        <v>0</v>
      </c>
      <c r="O362" s="238">
        <f>ROUND(E362*N362,2)</f>
        <v>0</v>
      </c>
      <c r="P362" s="238">
        <v>4.8700000000000002E-3</v>
      </c>
      <c r="Q362" s="238">
        <f>ROUND(E362*P362,2)</f>
        <v>0.18</v>
      </c>
      <c r="R362" s="240" t="s">
        <v>594</v>
      </c>
      <c r="S362" s="240" t="s">
        <v>203</v>
      </c>
      <c r="T362" s="241" t="s">
        <v>203</v>
      </c>
      <c r="U362" s="221">
        <v>4.1000000000000002E-2</v>
      </c>
      <c r="V362" s="221">
        <f>ROUND(E362*U362,2)</f>
        <v>1.52</v>
      </c>
      <c r="W362" s="221"/>
      <c r="X362" s="221" t="s">
        <v>204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205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7"/>
      <c r="B363" s="218"/>
      <c r="C363" s="258" t="s">
        <v>618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209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58" t="s">
        <v>525</v>
      </c>
      <c r="D364" s="223"/>
      <c r="E364" s="224">
        <v>15.4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209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58" t="s">
        <v>526</v>
      </c>
      <c r="D365" s="223"/>
      <c r="E365" s="224">
        <v>3.105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209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7"/>
      <c r="B366" s="218"/>
      <c r="C366" s="258" t="s">
        <v>527</v>
      </c>
      <c r="D366" s="223"/>
      <c r="E366" s="224">
        <v>8.8000000000000007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209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17"/>
      <c r="B367" s="218"/>
      <c r="C367" s="258" t="s">
        <v>528</v>
      </c>
      <c r="D367" s="223"/>
      <c r="E367" s="224">
        <v>8.1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209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7"/>
      <c r="B368" s="218"/>
      <c r="C368" s="258" t="s">
        <v>529</v>
      </c>
      <c r="D368" s="223"/>
      <c r="E368" s="224">
        <v>1.6875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209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ht="22.5" outlineLevel="1" x14ac:dyDescent="0.2">
      <c r="A369" s="235">
        <v>76</v>
      </c>
      <c r="B369" s="236" t="s">
        <v>619</v>
      </c>
      <c r="C369" s="256" t="s">
        <v>620</v>
      </c>
      <c r="D369" s="237" t="s">
        <v>237</v>
      </c>
      <c r="E369" s="238">
        <v>33.435000000000002</v>
      </c>
      <c r="F369" s="239"/>
      <c r="G369" s="240">
        <f>ROUND(E369*F369,2)</f>
        <v>0</v>
      </c>
      <c r="H369" s="239"/>
      <c r="I369" s="240">
        <f>ROUND(E369*H369,2)</f>
        <v>0</v>
      </c>
      <c r="J369" s="239"/>
      <c r="K369" s="240">
        <f>ROUND(E369*J369,2)</f>
        <v>0</v>
      </c>
      <c r="L369" s="240">
        <v>21</v>
      </c>
      <c r="M369" s="240">
        <f>G369*(1+L369/100)</f>
        <v>0</v>
      </c>
      <c r="N369" s="238">
        <v>2.1000000000000001E-4</v>
      </c>
      <c r="O369" s="238">
        <f>ROUND(E369*N369,2)</f>
        <v>0.01</v>
      </c>
      <c r="P369" s="238">
        <v>0</v>
      </c>
      <c r="Q369" s="238">
        <f>ROUND(E369*P369,2)</f>
        <v>0</v>
      </c>
      <c r="R369" s="240" t="s">
        <v>594</v>
      </c>
      <c r="S369" s="240" t="s">
        <v>621</v>
      </c>
      <c r="T369" s="241" t="s">
        <v>621</v>
      </c>
      <c r="U369" s="221">
        <v>9.5000000000000001E-2</v>
      </c>
      <c r="V369" s="221">
        <f>ROUND(E369*U369,2)</f>
        <v>3.18</v>
      </c>
      <c r="W369" s="221"/>
      <c r="X369" s="221" t="s">
        <v>204</v>
      </c>
      <c r="Y369" s="210"/>
      <c r="Z369" s="210"/>
      <c r="AA369" s="210"/>
      <c r="AB369" s="210"/>
      <c r="AC369" s="210"/>
      <c r="AD369" s="210"/>
      <c r="AE369" s="210"/>
      <c r="AF369" s="210"/>
      <c r="AG369" s="210" t="s">
        <v>205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17"/>
      <c r="B370" s="218"/>
      <c r="C370" s="258" t="s">
        <v>622</v>
      </c>
      <c r="D370" s="223"/>
      <c r="E370" s="224">
        <v>33.435000000000002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209</v>
      </c>
      <c r="AH370" s="210">
        <v>5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5">
        <v>77</v>
      </c>
      <c r="B371" s="236" t="s">
        <v>623</v>
      </c>
      <c r="C371" s="256" t="s">
        <v>624</v>
      </c>
      <c r="D371" s="237" t="s">
        <v>237</v>
      </c>
      <c r="E371" s="238">
        <v>33.435000000000002</v>
      </c>
      <c r="F371" s="239"/>
      <c r="G371" s="240">
        <f>ROUND(E371*F371,2)</f>
        <v>0</v>
      </c>
      <c r="H371" s="239"/>
      <c r="I371" s="240">
        <f>ROUND(E371*H371,2)</f>
        <v>0</v>
      </c>
      <c r="J371" s="239"/>
      <c r="K371" s="240">
        <f>ROUND(E371*J371,2)</f>
        <v>0</v>
      </c>
      <c r="L371" s="240">
        <v>21</v>
      </c>
      <c r="M371" s="240">
        <f>G371*(1+L371/100)</f>
        <v>0</v>
      </c>
      <c r="N371" s="238">
        <v>1.2600000000000001E-3</v>
      </c>
      <c r="O371" s="238">
        <f>ROUND(E371*N371,2)</f>
        <v>0.04</v>
      </c>
      <c r="P371" s="238">
        <v>0</v>
      </c>
      <c r="Q371" s="238">
        <f>ROUND(E371*P371,2)</f>
        <v>0</v>
      </c>
      <c r="R371" s="240" t="s">
        <v>594</v>
      </c>
      <c r="S371" s="240" t="s">
        <v>203</v>
      </c>
      <c r="T371" s="241" t="s">
        <v>203</v>
      </c>
      <c r="U371" s="221">
        <v>0.24</v>
      </c>
      <c r="V371" s="221">
        <f>ROUND(E371*U371,2)</f>
        <v>8.02</v>
      </c>
      <c r="W371" s="221"/>
      <c r="X371" s="221" t="s">
        <v>204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205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/>
      <c r="B372" s="218"/>
      <c r="C372" s="258" t="s">
        <v>625</v>
      </c>
      <c r="D372" s="223"/>
      <c r="E372" s="224"/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209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17"/>
      <c r="B373" s="218"/>
      <c r="C373" s="258" t="s">
        <v>597</v>
      </c>
      <c r="D373" s="223"/>
      <c r="E373" s="224">
        <v>6.63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209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7"/>
      <c r="B374" s="218"/>
      <c r="C374" s="258" t="s">
        <v>598</v>
      </c>
      <c r="D374" s="223"/>
      <c r="E374" s="224">
        <v>10.664999999999999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209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7"/>
      <c r="B375" s="218"/>
      <c r="C375" s="258" t="s">
        <v>599</v>
      </c>
      <c r="D375" s="223"/>
      <c r="E375" s="224">
        <v>1.44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209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17"/>
      <c r="B376" s="218"/>
      <c r="C376" s="258" t="s">
        <v>626</v>
      </c>
      <c r="D376" s="223"/>
      <c r="E376" s="224"/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209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7"/>
      <c r="B377" s="218"/>
      <c r="C377" s="258" t="s">
        <v>627</v>
      </c>
      <c r="D377" s="223"/>
      <c r="E377" s="224"/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209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7"/>
      <c r="B378" s="218"/>
      <c r="C378" s="258" t="s">
        <v>628</v>
      </c>
      <c r="D378" s="223"/>
      <c r="E378" s="224">
        <v>6.54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209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7"/>
      <c r="B379" s="218"/>
      <c r="C379" s="258" t="s">
        <v>629</v>
      </c>
      <c r="D379" s="223"/>
      <c r="E379" s="224">
        <v>3.36</v>
      </c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209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58" t="s">
        <v>630</v>
      </c>
      <c r="D380" s="223"/>
      <c r="E380" s="224">
        <v>4.8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209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35">
        <v>78</v>
      </c>
      <c r="B381" s="236" t="s">
        <v>631</v>
      </c>
      <c r="C381" s="256" t="s">
        <v>632</v>
      </c>
      <c r="D381" s="237" t="s">
        <v>245</v>
      </c>
      <c r="E381" s="238">
        <v>49</v>
      </c>
      <c r="F381" s="239"/>
      <c r="G381" s="240">
        <f>ROUND(E381*F381,2)</f>
        <v>0</v>
      </c>
      <c r="H381" s="239"/>
      <c r="I381" s="240">
        <f>ROUND(E381*H381,2)</f>
        <v>0</v>
      </c>
      <c r="J381" s="239"/>
      <c r="K381" s="240">
        <f>ROUND(E381*J381,2)</f>
        <v>0</v>
      </c>
      <c r="L381" s="240">
        <v>21</v>
      </c>
      <c r="M381" s="240">
        <f>G381*(1+L381/100)</f>
        <v>0</v>
      </c>
      <c r="N381" s="238">
        <v>3.2000000000000003E-4</v>
      </c>
      <c r="O381" s="238">
        <f>ROUND(E381*N381,2)</f>
        <v>0.02</v>
      </c>
      <c r="P381" s="238">
        <v>0</v>
      </c>
      <c r="Q381" s="238">
        <f>ROUND(E381*P381,2)</f>
        <v>0</v>
      </c>
      <c r="R381" s="240" t="s">
        <v>594</v>
      </c>
      <c r="S381" s="240" t="s">
        <v>203</v>
      </c>
      <c r="T381" s="241" t="s">
        <v>203</v>
      </c>
      <c r="U381" s="221">
        <v>0.11</v>
      </c>
      <c r="V381" s="221">
        <f>ROUND(E381*U381,2)</f>
        <v>5.39</v>
      </c>
      <c r="W381" s="221"/>
      <c r="X381" s="221" t="s">
        <v>204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205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/>
      <c r="B382" s="218"/>
      <c r="C382" s="258" t="s">
        <v>633</v>
      </c>
      <c r="D382" s="223"/>
      <c r="E382" s="224"/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209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7"/>
      <c r="B383" s="218"/>
      <c r="C383" s="258" t="s">
        <v>634</v>
      </c>
      <c r="D383" s="223"/>
      <c r="E383" s="224">
        <v>21.8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209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7"/>
      <c r="B384" s="218"/>
      <c r="C384" s="258" t="s">
        <v>635</v>
      </c>
      <c r="D384" s="223"/>
      <c r="E384" s="224">
        <v>11.2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209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17"/>
      <c r="B385" s="218"/>
      <c r="C385" s="258" t="s">
        <v>636</v>
      </c>
      <c r="D385" s="223"/>
      <c r="E385" s="224">
        <v>16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209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35">
        <v>79</v>
      </c>
      <c r="B386" s="236" t="s">
        <v>637</v>
      </c>
      <c r="C386" s="256" t="s">
        <v>638</v>
      </c>
      <c r="D386" s="237" t="s">
        <v>245</v>
      </c>
      <c r="E386" s="238">
        <v>6.6</v>
      </c>
      <c r="F386" s="239"/>
      <c r="G386" s="240">
        <f>ROUND(E386*F386,2)</f>
        <v>0</v>
      </c>
      <c r="H386" s="239"/>
      <c r="I386" s="240">
        <f>ROUND(E386*H386,2)</f>
        <v>0</v>
      </c>
      <c r="J386" s="239"/>
      <c r="K386" s="240">
        <f>ROUND(E386*J386,2)</f>
        <v>0</v>
      </c>
      <c r="L386" s="240">
        <v>21</v>
      </c>
      <c r="M386" s="240">
        <f>G386*(1+L386/100)</f>
        <v>0</v>
      </c>
      <c r="N386" s="238">
        <v>3.2000000000000003E-4</v>
      </c>
      <c r="O386" s="238">
        <f>ROUND(E386*N386,2)</f>
        <v>0</v>
      </c>
      <c r="P386" s="238">
        <v>0</v>
      </c>
      <c r="Q386" s="238">
        <f>ROUND(E386*P386,2)</f>
        <v>0</v>
      </c>
      <c r="R386" s="240" t="s">
        <v>594</v>
      </c>
      <c r="S386" s="240" t="s">
        <v>203</v>
      </c>
      <c r="T386" s="241" t="s">
        <v>203</v>
      </c>
      <c r="U386" s="221">
        <v>0.14000000000000001</v>
      </c>
      <c r="V386" s="221">
        <f>ROUND(E386*U386,2)</f>
        <v>0.92</v>
      </c>
      <c r="W386" s="221"/>
      <c r="X386" s="221" t="s">
        <v>204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205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7"/>
      <c r="B387" s="218"/>
      <c r="C387" s="258" t="s">
        <v>627</v>
      </c>
      <c r="D387" s="223"/>
      <c r="E387" s="224"/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209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7"/>
      <c r="B388" s="218"/>
      <c r="C388" s="258" t="s">
        <v>639</v>
      </c>
      <c r="D388" s="223"/>
      <c r="E388" s="224">
        <v>0.6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10"/>
      <c r="Z388" s="210"/>
      <c r="AA388" s="210"/>
      <c r="AB388" s="210"/>
      <c r="AC388" s="210"/>
      <c r="AD388" s="210"/>
      <c r="AE388" s="210"/>
      <c r="AF388" s="210"/>
      <c r="AG388" s="210" t="s">
        <v>209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7"/>
      <c r="B389" s="218"/>
      <c r="C389" s="258" t="s">
        <v>640</v>
      </c>
      <c r="D389" s="223"/>
      <c r="E389" s="224">
        <v>1.8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209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17"/>
      <c r="B390" s="218"/>
      <c r="C390" s="258" t="s">
        <v>641</v>
      </c>
      <c r="D390" s="223"/>
      <c r="E390" s="224">
        <v>3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10"/>
      <c r="Z390" s="210"/>
      <c r="AA390" s="210"/>
      <c r="AB390" s="210"/>
      <c r="AC390" s="210"/>
      <c r="AD390" s="210"/>
      <c r="AE390" s="210"/>
      <c r="AF390" s="210"/>
      <c r="AG390" s="210" t="s">
        <v>209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17"/>
      <c r="B391" s="218"/>
      <c r="C391" s="258" t="s">
        <v>642</v>
      </c>
      <c r="D391" s="223"/>
      <c r="E391" s="224">
        <v>1.2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209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5">
        <v>80</v>
      </c>
      <c r="B392" s="236" t="s">
        <v>643</v>
      </c>
      <c r="C392" s="256" t="s">
        <v>644</v>
      </c>
      <c r="D392" s="237" t="s">
        <v>237</v>
      </c>
      <c r="E392" s="238">
        <v>13.2</v>
      </c>
      <c r="F392" s="239"/>
      <c r="G392" s="240">
        <f>ROUND(E392*F392,2)</f>
        <v>0</v>
      </c>
      <c r="H392" s="239"/>
      <c r="I392" s="240">
        <f>ROUND(E392*H392,2)</f>
        <v>0</v>
      </c>
      <c r="J392" s="239"/>
      <c r="K392" s="240">
        <f>ROUND(E392*J392,2)</f>
        <v>0</v>
      </c>
      <c r="L392" s="240">
        <v>21</v>
      </c>
      <c r="M392" s="240">
        <f>G392*(1+L392/100)</f>
        <v>0</v>
      </c>
      <c r="N392" s="238">
        <v>0</v>
      </c>
      <c r="O392" s="238">
        <f>ROUND(E392*N392,2)</f>
        <v>0</v>
      </c>
      <c r="P392" s="238">
        <v>5.2399999999999999E-3</v>
      </c>
      <c r="Q392" s="238">
        <f>ROUND(E392*P392,2)</f>
        <v>7.0000000000000007E-2</v>
      </c>
      <c r="R392" s="240"/>
      <c r="S392" s="240" t="s">
        <v>218</v>
      </c>
      <c r="T392" s="241" t="s">
        <v>219</v>
      </c>
      <c r="U392" s="221">
        <v>4.2000000000000003E-2</v>
      </c>
      <c r="V392" s="221">
        <f>ROUND(E392*U392,2)</f>
        <v>0.55000000000000004</v>
      </c>
      <c r="W392" s="221"/>
      <c r="X392" s="221" t="s">
        <v>204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205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7"/>
      <c r="B393" s="218"/>
      <c r="C393" s="258" t="s">
        <v>645</v>
      </c>
      <c r="D393" s="223"/>
      <c r="E393" s="224"/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209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58" t="s">
        <v>646</v>
      </c>
      <c r="D394" s="223"/>
      <c r="E394" s="224">
        <v>4.4000000000000004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209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17"/>
      <c r="B395" s="218"/>
      <c r="C395" s="258" t="s">
        <v>647</v>
      </c>
      <c r="D395" s="223"/>
      <c r="E395" s="224">
        <v>4.8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209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7"/>
      <c r="B396" s="218"/>
      <c r="C396" s="258" t="s">
        <v>648</v>
      </c>
      <c r="D396" s="223"/>
      <c r="E396" s="224">
        <v>4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209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2.5" outlineLevel="1" x14ac:dyDescent="0.2">
      <c r="A397" s="235">
        <v>81</v>
      </c>
      <c r="B397" s="236" t="s">
        <v>649</v>
      </c>
      <c r="C397" s="256" t="s">
        <v>650</v>
      </c>
      <c r="D397" s="237" t="s">
        <v>237</v>
      </c>
      <c r="E397" s="238">
        <v>90.688500000000005</v>
      </c>
      <c r="F397" s="239"/>
      <c r="G397" s="240">
        <f>ROUND(E397*F397,2)</f>
        <v>0</v>
      </c>
      <c r="H397" s="239"/>
      <c r="I397" s="240">
        <f>ROUND(E397*H397,2)</f>
        <v>0</v>
      </c>
      <c r="J397" s="239"/>
      <c r="K397" s="240">
        <f>ROUND(E397*J397,2)</f>
        <v>0</v>
      </c>
      <c r="L397" s="240">
        <v>21</v>
      </c>
      <c r="M397" s="240">
        <f>G397*(1+L397/100)</f>
        <v>0</v>
      </c>
      <c r="N397" s="238">
        <v>5.7000000000000002E-3</v>
      </c>
      <c r="O397" s="238">
        <f>ROUND(E397*N397,2)</f>
        <v>0.52</v>
      </c>
      <c r="P397" s="238">
        <v>0</v>
      </c>
      <c r="Q397" s="238">
        <f>ROUND(E397*P397,2)</f>
        <v>0</v>
      </c>
      <c r="R397" s="240" t="s">
        <v>295</v>
      </c>
      <c r="S397" s="240" t="s">
        <v>203</v>
      </c>
      <c r="T397" s="241" t="s">
        <v>203</v>
      </c>
      <c r="U397" s="221">
        <v>0</v>
      </c>
      <c r="V397" s="221">
        <f>ROUND(E397*U397,2)</f>
        <v>0</v>
      </c>
      <c r="W397" s="221"/>
      <c r="X397" s="221" t="s">
        <v>296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297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7"/>
      <c r="B398" s="218"/>
      <c r="C398" s="258" t="s">
        <v>608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209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17"/>
      <c r="B399" s="218"/>
      <c r="C399" s="258" t="s">
        <v>609</v>
      </c>
      <c r="D399" s="223"/>
      <c r="E399" s="224"/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209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58" t="s">
        <v>610</v>
      </c>
      <c r="D400" s="223"/>
      <c r="E400" s="224"/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209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/>
      <c r="B401" s="218"/>
      <c r="C401" s="258" t="s">
        <v>651</v>
      </c>
      <c r="D401" s="223"/>
      <c r="E401" s="224">
        <v>75.253500000000003</v>
      </c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209</v>
      </c>
      <c r="AH401" s="210">
        <v>5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58" t="s">
        <v>613</v>
      </c>
      <c r="D402" s="223"/>
      <c r="E402" s="224"/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209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17"/>
      <c r="B403" s="218"/>
      <c r="C403" s="258" t="s">
        <v>652</v>
      </c>
      <c r="D403" s="223"/>
      <c r="E403" s="224"/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209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17"/>
      <c r="B404" s="218"/>
      <c r="C404" s="258" t="s">
        <v>653</v>
      </c>
      <c r="D404" s="223"/>
      <c r="E404" s="224">
        <v>15.435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209</v>
      </c>
      <c r="AH404" s="210">
        <v>5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7">
        <v>82</v>
      </c>
      <c r="B405" s="218" t="s">
        <v>654</v>
      </c>
      <c r="C405" s="262" t="s">
        <v>655</v>
      </c>
      <c r="D405" s="219" t="s">
        <v>0</v>
      </c>
      <c r="E405" s="246"/>
      <c r="F405" s="222"/>
      <c r="G405" s="221">
        <f>ROUND(E405*F405,2)</f>
        <v>0</v>
      </c>
      <c r="H405" s="222"/>
      <c r="I405" s="221">
        <f>ROUND(E405*H405,2)</f>
        <v>0</v>
      </c>
      <c r="J405" s="222"/>
      <c r="K405" s="221">
        <f>ROUND(E405*J405,2)</f>
        <v>0</v>
      </c>
      <c r="L405" s="221">
        <v>21</v>
      </c>
      <c r="M405" s="221">
        <f>G405*(1+L405/100)</f>
        <v>0</v>
      </c>
      <c r="N405" s="220">
        <v>0</v>
      </c>
      <c r="O405" s="220">
        <f>ROUND(E405*N405,2)</f>
        <v>0</v>
      </c>
      <c r="P405" s="220">
        <v>0</v>
      </c>
      <c r="Q405" s="220">
        <f>ROUND(E405*P405,2)</f>
        <v>0</v>
      </c>
      <c r="R405" s="221" t="s">
        <v>594</v>
      </c>
      <c r="S405" s="221" t="s">
        <v>203</v>
      </c>
      <c r="T405" s="221" t="s">
        <v>203</v>
      </c>
      <c r="U405" s="221">
        <v>0</v>
      </c>
      <c r="V405" s="221">
        <f>ROUND(E405*U405,2)</f>
        <v>0</v>
      </c>
      <c r="W405" s="221"/>
      <c r="X405" s="221" t="s">
        <v>589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590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7"/>
      <c r="B406" s="218"/>
      <c r="C406" s="263" t="s">
        <v>656</v>
      </c>
      <c r="D406" s="247"/>
      <c r="E406" s="247"/>
      <c r="F406" s="247"/>
      <c r="G406" s="247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207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x14ac:dyDescent="0.2">
      <c r="A407" s="228" t="s">
        <v>197</v>
      </c>
      <c r="B407" s="229" t="s">
        <v>137</v>
      </c>
      <c r="C407" s="255" t="s">
        <v>138</v>
      </c>
      <c r="D407" s="230"/>
      <c r="E407" s="231"/>
      <c r="F407" s="232"/>
      <c r="G407" s="232">
        <f>SUMIF(AG408:AG425,"&lt;&gt;NOR",G408:G425)</f>
        <v>0</v>
      </c>
      <c r="H407" s="232"/>
      <c r="I407" s="232">
        <f>SUM(I408:I425)</f>
        <v>0</v>
      </c>
      <c r="J407" s="232"/>
      <c r="K407" s="232">
        <f>SUM(K408:K425)</f>
        <v>0</v>
      </c>
      <c r="L407" s="232"/>
      <c r="M407" s="232">
        <f>SUM(M408:M425)</f>
        <v>0</v>
      </c>
      <c r="N407" s="231"/>
      <c r="O407" s="231">
        <f>SUM(O408:O425)</f>
        <v>0.16999999999999998</v>
      </c>
      <c r="P407" s="231"/>
      <c r="Q407" s="231">
        <f>SUM(Q408:Q425)</f>
        <v>0</v>
      </c>
      <c r="R407" s="232"/>
      <c r="S407" s="232"/>
      <c r="T407" s="233"/>
      <c r="U407" s="227"/>
      <c r="V407" s="227">
        <f>SUM(V408:V425)</f>
        <v>11.059999999999999</v>
      </c>
      <c r="W407" s="227"/>
      <c r="X407" s="227"/>
      <c r="AG407" t="s">
        <v>198</v>
      </c>
    </row>
    <row r="408" spans="1:60" outlineLevel="1" x14ac:dyDescent="0.2">
      <c r="A408" s="235">
        <v>83</v>
      </c>
      <c r="B408" s="236" t="s">
        <v>657</v>
      </c>
      <c r="C408" s="256" t="s">
        <v>658</v>
      </c>
      <c r="D408" s="237" t="s">
        <v>237</v>
      </c>
      <c r="E408" s="238">
        <v>35.835000000000001</v>
      </c>
      <c r="F408" s="239"/>
      <c r="G408" s="240">
        <f>ROUND(E408*F408,2)</f>
        <v>0</v>
      </c>
      <c r="H408" s="239"/>
      <c r="I408" s="240">
        <f>ROUND(E408*H408,2)</f>
        <v>0</v>
      </c>
      <c r="J408" s="239"/>
      <c r="K408" s="240">
        <f>ROUND(E408*J408,2)</f>
        <v>0</v>
      </c>
      <c r="L408" s="240">
        <v>21</v>
      </c>
      <c r="M408" s="240">
        <f>G408*(1+L408/100)</f>
        <v>0</v>
      </c>
      <c r="N408" s="238">
        <v>0</v>
      </c>
      <c r="O408" s="238">
        <f>ROUND(E408*N408,2)</f>
        <v>0</v>
      </c>
      <c r="P408" s="238">
        <v>0</v>
      </c>
      <c r="Q408" s="238">
        <f>ROUND(E408*P408,2)</f>
        <v>0</v>
      </c>
      <c r="R408" s="240" t="s">
        <v>659</v>
      </c>
      <c r="S408" s="240" t="s">
        <v>203</v>
      </c>
      <c r="T408" s="241" t="s">
        <v>219</v>
      </c>
      <c r="U408" s="221">
        <v>0.15</v>
      </c>
      <c r="V408" s="221">
        <f>ROUND(E408*U408,2)</f>
        <v>5.38</v>
      </c>
      <c r="W408" s="221"/>
      <c r="X408" s="221" t="s">
        <v>204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205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58" t="s">
        <v>660</v>
      </c>
      <c r="D409" s="223"/>
      <c r="E409" s="224"/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209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17"/>
      <c r="B410" s="218"/>
      <c r="C410" s="258" t="s">
        <v>435</v>
      </c>
      <c r="D410" s="223"/>
      <c r="E410" s="224">
        <v>35.835000000000001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209</v>
      </c>
      <c r="AH410" s="210">
        <v>5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1" x14ac:dyDescent="0.2">
      <c r="A411" s="235">
        <v>84</v>
      </c>
      <c r="B411" s="236" t="s">
        <v>661</v>
      </c>
      <c r="C411" s="256" t="s">
        <v>662</v>
      </c>
      <c r="D411" s="237" t="s">
        <v>237</v>
      </c>
      <c r="E411" s="238">
        <v>35.835000000000001</v>
      </c>
      <c r="F411" s="239"/>
      <c r="G411" s="240">
        <f>ROUND(E411*F411,2)</f>
        <v>0</v>
      </c>
      <c r="H411" s="239"/>
      <c r="I411" s="240">
        <f>ROUND(E411*H411,2)</f>
        <v>0</v>
      </c>
      <c r="J411" s="239"/>
      <c r="K411" s="240">
        <f>ROUND(E411*J411,2)</f>
        <v>0</v>
      </c>
      <c r="L411" s="240">
        <v>21</v>
      </c>
      <c r="M411" s="240">
        <f>G411*(1+L411/100)</f>
        <v>0</v>
      </c>
      <c r="N411" s="238">
        <v>1.0000000000000001E-5</v>
      </c>
      <c r="O411" s="238">
        <f>ROUND(E411*N411,2)</f>
        <v>0</v>
      </c>
      <c r="P411" s="238">
        <v>0</v>
      </c>
      <c r="Q411" s="238">
        <f>ROUND(E411*P411,2)</f>
        <v>0</v>
      </c>
      <c r="R411" s="240" t="s">
        <v>659</v>
      </c>
      <c r="S411" s="240" t="s">
        <v>203</v>
      </c>
      <c r="T411" s="241" t="s">
        <v>219</v>
      </c>
      <c r="U411" s="221">
        <v>7.0000000000000007E-2</v>
      </c>
      <c r="V411" s="221">
        <f>ROUND(E411*U411,2)</f>
        <v>2.5099999999999998</v>
      </c>
      <c r="W411" s="221"/>
      <c r="X411" s="221" t="s">
        <v>204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205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7"/>
      <c r="B412" s="218"/>
      <c r="C412" s="258" t="s">
        <v>660</v>
      </c>
      <c r="D412" s="223"/>
      <c r="E412" s="224"/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209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7"/>
      <c r="B413" s="218"/>
      <c r="C413" s="258" t="s">
        <v>435</v>
      </c>
      <c r="D413" s="223"/>
      <c r="E413" s="224">
        <v>35.835000000000001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209</v>
      </c>
      <c r="AH413" s="210">
        <v>5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1" x14ac:dyDescent="0.2">
      <c r="A414" s="235">
        <v>85</v>
      </c>
      <c r="B414" s="236" t="s">
        <v>663</v>
      </c>
      <c r="C414" s="256" t="s">
        <v>664</v>
      </c>
      <c r="D414" s="237" t="s">
        <v>245</v>
      </c>
      <c r="E414" s="238">
        <v>63.38</v>
      </c>
      <c r="F414" s="239"/>
      <c r="G414" s="240">
        <f>ROUND(E414*F414,2)</f>
        <v>0</v>
      </c>
      <c r="H414" s="239"/>
      <c r="I414" s="240">
        <f>ROUND(E414*H414,2)</f>
        <v>0</v>
      </c>
      <c r="J414" s="239"/>
      <c r="K414" s="240">
        <f>ROUND(E414*J414,2)</f>
        <v>0</v>
      </c>
      <c r="L414" s="240">
        <v>21</v>
      </c>
      <c r="M414" s="240">
        <f>G414*(1+L414/100)</f>
        <v>0</v>
      </c>
      <c r="N414" s="238">
        <v>0</v>
      </c>
      <c r="O414" s="238">
        <f>ROUND(E414*N414,2)</f>
        <v>0</v>
      </c>
      <c r="P414" s="238">
        <v>0</v>
      </c>
      <c r="Q414" s="238">
        <f>ROUND(E414*P414,2)</f>
        <v>0</v>
      </c>
      <c r="R414" s="240" t="s">
        <v>659</v>
      </c>
      <c r="S414" s="240" t="s">
        <v>203</v>
      </c>
      <c r="T414" s="241" t="s">
        <v>203</v>
      </c>
      <c r="U414" s="221">
        <v>0.05</v>
      </c>
      <c r="V414" s="221">
        <f>ROUND(E414*U414,2)</f>
        <v>3.17</v>
      </c>
      <c r="W414" s="221"/>
      <c r="X414" s="221" t="s">
        <v>204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205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17"/>
      <c r="B415" s="218"/>
      <c r="C415" s="258" t="s">
        <v>665</v>
      </c>
      <c r="D415" s="223"/>
      <c r="E415" s="224"/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10"/>
      <c r="Z415" s="210"/>
      <c r="AA415" s="210"/>
      <c r="AB415" s="210"/>
      <c r="AC415" s="210"/>
      <c r="AD415" s="210"/>
      <c r="AE415" s="210"/>
      <c r="AF415" s="210"/>
      <c r="AG415" s="210" t="s">
        <v>209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17"/>
      <c r="B416" s="218"/>
      <c r="C416" s="258" t="s">
        <v>634</v>
      </c>
      <c r="D416" s="223"/>
      <c r="E416" s="224">
        <v>21.8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209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7"/>
      <c r="B417" s="218"/>
      <c r="C417" s="258" t="s">
        <v>635</v>
      </c>
      <c r="D417" s="223"/>
      <c r="E417" s="224">
        <v>11.2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209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17"/>
      <c r="B418" s="218"/>
      <c r="C418" s="258" t="s">
        <v>666</v>
      </c>
      <c r="D418" s="223"/>
      <c r="E418" s="224">
        <v>30.38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209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1" x14ac:dyDescent="0.2">
      <c r="A419" s="235">
        <v>86</v>
      </c>
      <c r="B419" s="236" t="s">
        <v>667</v>
      </c>
      <c r="C419" s="256" t="s">
        <v>668</v>
      </c>
      <c r="D419" s="237" t="s">
        <v>201</v>
      </c>
      <c r="E419" s="238">
        <v>3.1534800000000001</v>
      </c>
      <c r="F419" s="239"/>
      <c r="G419" s="240">
        <f>ROUND(E419*F419,2)</f>
        <v>0</v>
      </c>
      <c r="H419" s="239"/>
      <c r="I419" s="240">
        <f>ROUND(E419*H419,2)</f>
        <v>0</v>
      </c>
      <c r="J419" s="239"/>
      <c r="K419" s="240">
        <f>ROUND(E419*J419,2)</f>
        <v>0</v>
      </c>
      <c r="L419" s="240">
        <v>21</v>
      </c>
      <c r="M419" s="240">
        <f>G419*(1+L419/100)</f>
        <v>0</v>
      </c>
      <c r="N419" s="238">
        <v>2.5000000000000001E-2</v>
      </c>
      <c r="O419" s="238">
        <f>ROUND(E419*N419,2)</f>
        <v>0.08</v>
      </c>
      <c r="P419" s="238">
        <v>0</v>
      </c>
      <c r="Q419" s="238">
        <f>ROUND(E419*P419,2)</f>
        <v>0</v>
      </c>
      <c r="R419" s="240" t="s">
        <v>295</v>
      </c>
      <c r="S419" s="240" t="s">
        <v>203</v>
      </c>
      <c r="T419" s="241" t="s">
        <v>203</v>
      </c>
      <c r="U419" s="221">
        <v>0</v>
      </c>
      <c r="V419" s="221">
        <f>ROUND(E419*U419,2)</f>
        <v>0</v>
      </c>
      <c r="W419" s="221"/>
      <c r="X419" s="221" t="s">
        <v>296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297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17"/>
      <c r="B420" s="218"/>
      <c r="C420" s="258" t="s">
        <v>669</v>
      </c>
      <c r="D420" s="223"/>
      <c r="E420" s="224">
        <v>2.8668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209</v>
      </c>
      <c r="AH420" s="210">
        <v>5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/>
      <c r="B421" s="218"/>
      <c r="C421" s="261" t="s">
        <v>670</v>
      </c>
      <c r="D421" s="225"/>
      <c r="E421" s="226">
        <v>0.28667999999999999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209</v>
      </c>
      <c r="AH421" s="210">
        <v>4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33.75" outlineLevel="1" x14ac:dyDescent="0.2">
      <c r="A422" s="235">
        <v>87</v>
      </c>
      <c r="B422" s="236" t="s">
        <v>671</v>
      </c>
      <c r="C422" s="256" t="s">
        <v>672</v>
      </c>
      <c r="D422" s="237" t="s">
        <v>237</v>
      </c>
      <c r="E422" s="238">
        <v>39.418500000000002</v>
      </c>
      <c r="F422" s="239"/>
      <c r="G422" s="240">
        <f>ROUND(E422*F422,2)</f>
        <v>0</v>
      </c>
      <c r="H422" s="239"/>
      <c r="I422" s="240">
        <f>ROUND(E422*H422,2)</f>
        <v>0</v>
      </c>
      <c r="J422" s="239"/>
      <c r="K422" s="240">
        <f>ROUND(E422*J422,2)</f>
        <v>0</v>
      </c>
      <c r="L422" s="240">
        <v>21</v>
      </c>
      <c r="M422" s="240">
        <f>G422*(1+L422/100)</f>
        <v>0</v>
      </c>
      <c r="N422" s="238">
        <v>2.3999999999999998E-3</v>
      </c>
      <c r="O422" s="238">
        <f>ROUND(E422*N422,2)</f>
        <v>0.09</v>
      </c>
      <c r="P422" s="238">
        <v>0</v>
      </c>
      <c r="Q422" s="238">
        <f>ROUND(E422*P422,2)</f>
        <v>0</v>
      </c>
      <c r="R422" s="240" t="s">
        <v>295</v>
      </c>
      <c r="S422" s="240" t="s">
        <v>203</v>
      </c>
      <c r="T422" s="241" t="s">
        <v>203</v>
      </c>
      <c r="U422" s="221">
        <v>0</v>
      </c>
      <c r="V422" s="221">
        <f>ROUND(E422*U422,2)</f>
        <v>0</v>
      </c>
      <c r="W422" s="221"/>
      <c r="X422" s="221" t="s">
        <v>296</v>
      </c>
      <c r="Y422" s="210"/>
      <c r="Z422" s="210"/>
      <c r="AA422" s="210"/>
      <c r="AB422" s="210"/>
      <c r="AC422" s="210"/>
      <c r="AD422" s="210"/>
      <c r="AE422" s="210"/>
      <c r="AF422" s="210"/>
      <c r="AG422" s="210" t="s">
        <v>297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17"/>
      <c r="B423" s="218"/>
      <c r="C423" s="258" t="s">
        <v>660</v>
      </c>
      <c r="D423" s="223"/>
      <c r="E423" s="224"/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209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/>
      <c r="B424" s="218"/>
      <c r="C424" s="258" t="s">
        <v>673</v>
      </c>
      <c r="D424" s="223"/>
      <c r="E424" s="224">
        <v>35.835000000000001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209</v>
      </c>
      <c r="AH424" s="210">
        <v>5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7"/>
      <c r="B425" s="218"/>
      <c r="C425" s="261" t="s">
        <v>670</v>
      </c>
      <c r="D425" s="225"/>
      <c r="E425" s="226">
        <v>3.5834999999999999</v>
      </c>
      <c r="F425" s="221"/>
      <c r="G425" s="221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209</v>
      </c>
      <c r="AH425" s="210">
        <v>4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x14ac:dyDescent="0.2">
      <c r="A426" s="228" t="s">
        <v>197</v>
      </c>
      <c r="B426" s="229" t="s">
        <v>153</v>
      </c>
      <c r="C426" s="255" t="s">
        <v>154</v>
      </c>
      <c r="D426" s="230"/>
      <c r="E426" s="231"/>
      <c r="F426" s="232"/>
      <c r="G426" s="232">
        <f>SUMIF(AG427:AG451,"&lt;&gt;NOR",G427:G451)</f>
        <v>0</v>
      </c>
      <c r="H426" s="232"/>
      <c r="I426" s="232">
        <f>SUM(I427:I451)</f>
        <v>0</v>
      </c>
      <c r="J426" s="232"/>
      <c r="K426" s="232">
        <f>SUM(K427:K451)</f>
        <v>0</v>
      </c>
      <c r="L426" s="232"/>
      <c r="M426" s="232">
        <f>SUM(M427:M451)</f>
        <v>0</v>
      </c>
      <c r="N426" s="231"/>
      <c r="O426" s="231">
        <f>SUM(O427:O451)</f>
        <v>0</v>
      </c>
      <c r="P426" s="231"/>
      <c r="Q426" s="231">
        <f>SUM(Q427:Q451)</f>
        <v>0.01</v>
      </c>
      <c r="R426" s="232"/>
      <c r="S426" s="232"/>
      <c r="T426" s="233"/>
      <c r="U426" s="227"/>
      <c r="V426" s="227">
        <f>SUM(V427:V451)</f>
        <v>0.33</v>
      </c>
      <c r="W426" s="227"/>
      <c r="X426" s="227"/>
      <c r="AG426" t="s">
        <v>198</v>
      </c>
    </row>
    <row r="427" spans="1:60" outlineLevel="1" x14ac:dyDescent="0.2">
      <c r="A427" s="235">
        <v>88</v>
      </c>
      <c r="B427" s="236" t="s">
        <v>674</v>
      </c>
      <c r="C427" s="256" t="s">
        <v>675</v>
      </c>
      <c r="D427" s="237" t="s">
        <v>228</v>
      </c>
      <c r="E427" s="238">
        <v>3</v>
      </c>
      <c r="F427" s="239"/>
      <c r="G427" s="240">
        <f>ROUND(E427*F427,2)</f>
        <v>0</v>
      </c>
      <c r="H427" s="239"/>
      <c r="I427" s="240">
        <f>ROUND(E427*H427,2)</f>
        <v>0</v>
      </c>
      <c r="J427" s="239"/>
      <c r="K427" s="240">
        <f>ROUND(E427*J427,2)</f>
        <v>0</v>
      </c>
      <c r="L427" s="240">
        <v>21</v>
      </c>
      <c r="M427" s="240">
        <f>G427*(1+L427/100)</f>
        <v>0</v>
      </c>
      <c r="N427" s="238">
        <v>0</v>
      </c>
      <c r="O427" s="238">
        <f>ROUND(E427*N427,2)</f>
        <v>0</v>
      </c>
      <c r="P427" s="238">
        <v>1.8E-3</v>
      </c>
      <c r="Q427" s="238">
        <f>ROUND(E427*P427,2)</f>
        <v>0.01</v>
      </c>
      <c r="R427" s="240" t="s">
        <v>676</v>
      </c>
      <c r="S427" s="240" t="s">
        <v>203</v>
      </c>
      <c r="T427" s="241" t="s">
        <v>203</v>
      </c>
      <c r="U427" s="221">
        <v>0.11</v>
      </c>
      <c r="V427" s="221">
        <f>ROUND(E427*U427,2)</f>
        <v>0.33</v>
      </c>
      <c r="W427" s="221"/>
      <c r="X427" s="221" t="s">
        <v>204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205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17"/>
      <c r="B428" s="218"/>
      <c r="C428" s="258" t="s">
        <v>677</v>
      </c>
      <c r="D428" s="223"/>
      <c r="E428" s="224">
        <v>1</v>
      </c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209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7"/>
      <c r="B429" s="218"/>
      <c r="C429" s="258" t="s">
        <v>678</v>
      </c>
      <c r="D429" s="223"/>
      <c r="E429" s="224">
        <v>1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209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17"/>
      <c r="B430" s="218"/>
      <c r="C430" s="258" t="s">
        <v>549</v>
      </c>
      <c r="D430" s="223"/>
      <c r="E430" s="224">
        <v>1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209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1" x14ac:dyDescent="0.2">
      <c r="A431" s="235">
        <v>89</v>
      </c>
      <c r="B431" s="236" t="s">
        <v>679</v>
      </c>
      <c r="C431" s="256" t="s">
        <v>680</v>
      </c>
      <c r="D431" s="237" t="s">
        <v>681</v>
      </c>
      <c r="E431" s="238">
        <v>3</v>
      </c>
      <c r="F431" s="239"/>
      <c r="G431" s="240">
        <f>ROUND(E431*F431,2)</f>
        <v>0</v>
      </c>
      <c r="H431" s="239"/>
      <c r="I431" s="240">
        <f>ROUND(E431*H431,2)</f>
        <v>0</v>
      </c>
      <c r="J431" s="239"/>
      <c r="K431" s="240">
        <f>ROUND(E431*J431,2)</f>
        <v>0</v>
      </c>
      <c r="L431" s="240">
        <v>21</v>
      </c>
      <c r="M431" s="240">
        <f>G431*(1+L431/100)</f>
        <v>0</v>
      </c>
      <c r="N431" s="238">
        <v>5.0000000000000001E-4</v>
      </c>
      <c r="O431" s="238">
        <f>ROUND(E431*N431,2)</f>
        <v>0</v>
      </c>
      <c r="P431" s="238">
        <v>0</v>
      </c>
      <c r="Q431" s="238">
        <f>ROUND(E431*P431,2)</f>
        <v>0</v>
      </c>
      <c r="R431" s="240"/>
      <c r="S431" s="240" t="s">
        <v>218</v>
      </c>
      <c r="T431" s="241" t="s">
        <v>219</v>
      </c>
      <c r="U431" s="221">
        <v>0</v>
      </c>
      <c r="V431" s="221">
        <f>ROUND(E431*U431,2)</f>
        <v>0</v>
      </c>
      <c r="W431" s="221"/>
      <c r="X431" s="221" t="s">
        <v>204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205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7"/>
      <c r="B432" s="218"/>
      <c r="C432" s="259" t="s">
        <v>682</v>
      </c>
      <c r="D432" s="243"/>
      <c r="E432" s="243"/>
      <c r="F432" s="243"/>
      <c r="G432" s="243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221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/>
      <c r="B433" s="218"/>
      <c r="C433" s="258" t="s">
        <v>683</v>
      </c>
      <c r="D433" s="223"/>
      <c r="E433" s="224">
        <v>1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209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7"/>
      <c r="B434" s="218"/>
      <c r="C434" s="258" t="s">
        <v>684</v>
      </c>
      <c r="D434" s="223"/>
      <c r="E434" s="224">
        <v>1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209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7"/>
      <c r="B435" s="218"/>
      <c r="C435" s="258" t="s">
        <v>685</v>
      </c>
      <c r="D435" s="223"/>
      <c r="E435" s="224">
        <v>1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209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ht="22.5" outlineLevel="1" x14ac:dyDescent="0.2">
      <c r="A436" s="235">
        <v>90</v>
      </c>
      <c r="B436" s="236" t="s">
        <v>686</v>
      </c>
      <c r="C436" s="256" t="s">
        <v>687</v>
      </c>
      <c r="D436" s="237" t="s">
        <v>228</v>
      </c>
      <c r="E436" s="238">
        <v>1</v>
      </c>
      <c r="F436" s="239"/>
      <c r="G436" s="240">
        <f>ROUND(E436*F436,2)</f>
        <v>0</v>
      </c>
      <c r="H436" s="239"/>
      <c r="I436" s="240">
        <f>ROUND(E436*H436,2)</f>
        <v>0</v>
      </c>
      <c r="J436" s="239"/>
      <c r="K436" s="240">
        <f>ROUND(E436*J436,2)</f>
        <v>0</v>
      </c>
      <c r="L436" s="240">
        <v>21</v>
      </c>
      <c r="M436" s="240">
        <f>G436*(1+L436/100)</f>
        <v>0</v>
      </c>
      <c r="N436" s="238">
        <v>0</v>
      </c>
      <c r="O436" s="238">
        <f>ROUND(E436*N436,2)</f>
        <v>0</v>
      </c>
      <c r="P436" s="238">
        <v>0</v>
      </c>
      <c r="Q436" s="238">
        <f>ROUND(E436*P436,2)</f>
        <v>0</v>
      </c>
      <c r="R436" s="240"/>
      <c r="S436" s="240" t="s">
        <v>218</v>
      </c>
      <c r="T436" s="241" t="s">
        <v>219</v>
      </c>
      <c r="U436" s="221">
        <v>0</v>
      </c>
      <c r="V436" s="221">
        <f>ROUND(E436*U436,2)</f>
        <v>0</v>
      </c>
      <c r="W436" s="221"/>
      <c r="X436" s="221" t="s">
        <v>296</v>
      </c>
      <c r="Y436" s="210"/>
      <c r="Z436" s="210"/>
      <c r="AA436" s="210"/>
      <c r="AB436" s="210"/>
      <c r="AC436" s="210"/>
      <c r="AD436" s="210"/>
      <c r="AE436" s="210"/>
      <c r="AF436" s="210"/>
      <c r="AG436" s="210" t="s">
        <v>688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7"/>
      <c r="B437" s="218"/>
      <c r="C437" s="258" t="s">
        <v>431</v>
      </c>
      <c r="D437" s="223"/>
      <c r="E437" s="224"/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209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7"/>
      <c r="B438" s="218"/>
      <c r="C438" s="258" t="s">
        <v>689</v>
      </c>
      <c r="D438" s="223"/>
      <c r="E438" s="224">
        <v>1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209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22.5" outlineLevel="1" x14ac:dyDescent="0.2">
      <c r="A439" s="235">
        <v>91</v>
      </c>
      <c r="B439" s="236" t="s">
        <v>690</v>
      </c>
      <c r="C439" s="256" t="s">
        <v>691</v>
      </c>
      <c r="D439" s="237" t="s">
        <v>228</v>
      </c>
      <c r="E439" s="238">
        <v>2</v>
      </c>
      <c r="F439" s="239"/>
      <c r="G439" s="240">
        <f>ROUND(E439*F439,2)</f>
        <v>0</v>
      </c>
      <c r="H439" s="239"/>
      <c r="I439" s="240">
        <f>ROUND(E439*H439,2)</f>
        <v>0</v>
      </c>
      <c r="J439" s="239"/>
      <c r="K439" s="240">
        <f>ROUND(E439*J439,2)</f>
        <v>0</v>
      </c>
      <c r="L439" s="240">
        <v>21</v>
      </c>
      <c r="M439" s="240">
        <f>G439*(1+L439/100)</f>
        <v>0</v>
      </c>
      <c r="N439" s="238">
        <v>0</v>
      </c>
      <c r="O439" s="238">
        <f>ROUND(E439*N439,2)</f>
        <v>0</v>
      </c>
      <c r="P439" s="238">
        <v>0</v>
      </c>
      <c r="Q439" s="238">
        <f>ROUND(E439*P439,2)</f>
        <v>0</v>
      </c>
      <c r="R439" s="240"/>
      <c r="S439" s="240" t="s">
        <v>218</v>
      </c>
      <c r="T439" s="241" t="s">
        <v>219</v>
      </c>
      <c r="U439" s="221">
        <v>0</v>
      </c>
      <c r="V439" s="221">
        <f>ROUND(E439*U439,2)</f>
        <v>0</v>
      </c>
      <c r="W439" s="221"/>
      <c r="X439" s="221" t="s">
        <v>296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688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7"/>
      <c r="B440" s="218"/>
      <c r="C440" s="258" t="s">
        <v>432</v>
      </c>
      <c r="D440" s="223"/>
      <c r="E440" s="224"/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209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17"/>
      <c r="B441" s="218"/>
      <c r="C441" s="258" t="s">
        <v>692</v>
      </c>
      <c r="D441" s="223"/>
      <c r="E441" s="224">
        <v>1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209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7"/>
      <c r="B442" s="218"/>
      <c r="C442" s="258" t="s">
        <v>433</v>
      </c>
      <c r="D442" s="223"/>
      <c r="E442" s="224"/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209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17"/>
      <c r="B443" s="218"/>
      <c r="C443" s="258" t="s">
        <v>692</v>
      </c>
      <c r="D443" s="223"/>
      <c r="E443" s="224">
        <v>1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209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ht="22.5" outlineLevel="1" x14ac:dyDescent="0.2">
      <c r="A444" s="235">
        <v>92</v>
      </c>
      <c r="B444" s="236" t="s">
        <v>693</v>
      </c>
      <c r="C444" s="256" t="s">
        <v>694</v>
      </c>
      <c r="D444" s="237" t="s">
        <v>228</v>
      </c>
      <c r="E444" s="238">
        <v>1</v>
      </c>
      <c r="F444" s="239"/>
      <c r="G444" s="240">
        <f>ROUND(E444*F444,2)</f>
        <v>0</v>
      </c>
      <c r="H444" s="239"/>
      <c r="I444" s="240">
        <f>ROUND(E444*H444,2)</f>
        <v>0</v>
      </c>
      <c r="J444" s="239"/>
      <c r="K444" s="240">
        <f>ROUND(E444*J444,2)</f>
        <v>0</v>
      </c>
      <c r="L444" s="240">
        <v>21</v>
      </c>
      <c r="M444" s="240">
        <f>G444*(1+L444/100)</f>
        <v>0</v>
      </c>
      <c r="N444" s="238">
        <v>0</v>
      </c>
      <c r="O444" s="238">
        <f>ROUND(E444*N444,2)</f>
        <v>0</v>
      </c>
      <c r="P444" s="238">
        <v>0</v>
      </c>
      <c r="Q444" s="238">
        <f>ROUND(E444*P444,2)</f>
        <v>0</v>
      </c>
      <c r="R444" s="240"/>
      <c r="S444" s="240" t="s">
        <v>218</v>
      </c>
      <c r="T444" s="241" t="s">
        <v>219</v>
      </c>
      <c r="U444" s="221">
        <v>0</v>
      </c>
      <c r="V444" s="221">
        <f>ROUND(E444*U444,2)</f>
        <v>0</v>
      </c>
      <c r="W444" s="221"/>
      <c r="X444" s="221" t="s">
        <v>296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688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7"/>
      <c r="B445" s="218"/>
      <c r="C445" s="258" t="s">
        <v>695</v>
      </c>
      <c r="D445" s="223"/>
      <c r="E445" s="224"/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209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17"/>
      <c r="B446" s="218"/>
      <c r="C446" s="258" t="s">
        <v>689</v>
      </c>
      <c r="D446" s="223"/>
      <c r="E446" s="224">
        <v>1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209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ht="22.5" outlineLevel="1" x14ac:dyDescent="0.2">
      <c r="A447" s="235">
        <v>93</v>
      </c>
      <c r="B447" s="236" t="s">
        <v>696</v>
      </c>
      <c r="C447" s="256" t="s">
        <v>697</v>
      </c>
      <c r="D447" s="237" t="s">
        <v>228</v>
      </c>
      <c r="E447" s="238">
        <v>1</v>
      </c>
      <c r="F447" s="239"/>
      <c r="G447" s="240">
        <f>ROUND(E447*F447,2)</f>
        <v>0</v>
      </c>
      <c r="H447" s="239"/>
      <c r="I447" s="240">
        <f>ROUND(E447*H447,2)</f>
        <v>0</v>
      </c>
      <c r="J447" s="239"/>
      <c r="K447" s="240">
        <f>ROUND(E447*J447,2)</f>
        <v>0</v>
      </c>
      <c r="L447" s="240">
        <v>21</v>
      </c>
      <c r="M447" s="240">
        <f>G447*(1+L447/100)</f>
        <v>0</v>
      </c>
      <c r="N447" s="238">
        <v>0</v>
      </c>
      <c r="O447" s="238">
        <f>ROUND(E447*N447,2)</f>
        <v>0</v>
      </c>
      <c r="P447" s="238">
        <v>0</v>
      </c>
      <c r="Q447" s="238">
        <f>ROUND(E447*P447,2)</f>
        <v>0</v>
      </c>
      <c r="R447" s="240"/>
      <c r="S447" s="240" t="s">
        <v>218</v>
      </c>
      <c r="T447" s="241" t="s">
        <v>219</v>
      </c>
      <c r="U447" s="221">
        <v>0</v>
      </c>
      <c r="V447" s="221">
        <f>ROUND(E447*U447,2)</f>
        <v>0</v>
      </c>
      <c r="W447" s="221"/>
      <c r="X447" s="221" t="s">
        <v>296</v>
      </c>
      <c r="Y447" s="210"/>
      <c r="Z447" s="210"/>
      <c r="AA447" s="210"/>
      <c r="AB447" s="210"/>
      <c r="AC447" s="210"/>
      <c r="AD447" s="210"/>
      <c r="AE447" s="210"/>
      <c r="AF447" s="210"/>
      <c r="AG447" s="210" t="s">
        <v>688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17"/>
      <c r="B448" s="218"/>
      <c r="C448" s="258" t="s">
        <v>433</v>
      </c>
      <c r="D448" s="223"/>
      <c r="E448" s="224"/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209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7"/>
      <c r="B449" s="218"/>
      <c r="C449" s="258" t="s">
        <v>689</v>
      </c>
      <c r="D449" s="223"/>
      <c r="E449" s="224">
        <v>1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209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17">
        <v>94</v>
      </c>
      <c r="B450" s="218" t="s">
        <v>698</v>
      </c>
      <c r="C450" s="262" t="s">
        <v>699</v>
      </c>
      <c r="D450" s="219" t="s">
        <v>0</v>
      </c>
      <c r="E450" s="246"/>
      <c r="F450" s="222"/>
      <c r="G450" s="221">
        <f>ROUND(E450*F450,2)</f>
        <v>0</v>
      </c>
      <c r="H450" s="222"/>
      <c r="I450" s="221">
        <f>ROUND(E450*H450,2)</f>
        <v>0</v>
      </c>
      <c r="J450" s="222"/>
      <c r="K450" s="221">
        <f>ROUND(E450*J450,2)</f>
        <v>0</v>
      </c>
      <c r="L450" s="221">
        <v>21</v>
      </c>
      <c r="M450" s="221">
        <f>G450*(1+L450/100)</f>
        <v>0</v>
      </c>
      <c r="N450" s="220">
        <v>0</v>
      </c>
      <c r="O450" s="220">
        <f>ROUND(E450*N450,2)</f>
        <v>0</v>
      </c>
      <c r="P450" s="220">
        <v>0</v>
      </c>
      <c r="Q450" s="220">
        <f>ROUND(E450*P450,2)</f>
        <v>0</v>
      </c>
      <c r="R450" s="221" t="s">
        <v>676</v>
      </c>
      <c r="S450" s="221" t="s">
        <v>203</v>
      </c>
      <c r="T450" s="221" t="s">
        <v>203</v>
      </c>
      <c r="U450" s="221">
        <v>0</v>
      </c>
      <c r="V450" s="221">
        <f>ROUND(E450*U450,2)</f>
        <v>0</v>
      </c>
      <c r="W450" s="221"/>
      <c r="X450" s="221" t="s">
        <v>589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590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17"/>
      <c r="B451" s="218"/>
      <c r="C451" s="263" t="s">
        <v>700</v>
      </c>
      <c r="D451" s="247"/>
      <c r="E451" s="247"/>
      <c r="F451" s="247"/>
      <c r="G451" s="247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207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x14ac:dyDescent="0.2">
      <c r="A452" s="228" t="s">
        <v>197</v>
      </c>
      <c r="B452" s="229" t="s">
        <v>155</v>
      </c>
      <c r="C452" s="255" t="s">
        <v>156</v>
      </c>
      <c r="D452" s="230"/>
      <c r="E452" s="231"/>
      <c r="F452" s="232"/>
      <c r="G452" s="232">
        <f>SUMIF(AG453:AG486,"&lt;&gt;NOR",G453:G486)</f>
        <v>0</v>
      </c>
      <c r="H452" s="232"/>
      <c r="I452" s="232">
        <f>SUM(I453:I486)</f>
        <v>0</v>
      </c>
      <c r="J452" s="232"/>
      <c r="K452" s="232">
        <f>SUM(K453:K486)</f>
        <v>0</v>
      </c>
      <c r="L452" s="232"/>
      <c r="M452" s="232">
        <f>SUM(M453:M486)</f>
        <v>0</v>
      </c>
      <c r="N452" s="231"/>
      <c r="O452" s="231">
        <f>SUM(O453:O486)</f>
        <v>0.12</v>
      </c>
      <c r="P452" s="231"/>
      <c r="Q452" s="231">
        <f>SUM(Q453:Q486)</f>
        <v>0</v>
      </c>
      <c r="R452" s="232"/>
      <c r="S452" s="232"/>
      <c r="T452" s="233"/>
      <c r="U452" s="227"/>
      <c r="V452" s="227">
        <f>SUM(V453:V486)</f>
        <v>13.47</v>
      </c>
      <c r="W452" s="227"/>
      <c r="X452" s="227"/>
      <c r="AG452" t="s">
        <v>198</v>
      </c>
    </row>
    <row r="453" spans="1:60" ht="22.5" outlineLevel="1" x14ac:dyDescent="0.2">
      <c r="A453" s="235">
        <v>95</v>
      </c>
      <c r="B453" s="236" t="s">
        <v>701</v>
      </c>
      <c r="C453" s="256" t="s">
        <v>702</v>
      </c>
      <c r="D453" s="237" t="s">
        <v>237</v>
      </c>
      <c r="E453" s="238">
        <v>25.916</v>
      </c>
      <c r="F453" s="239"/>
      <c r="G453" s="240">
        <f>ROUND(E453*F453,2)</f>
        <v>0</v>
      </c>
      <c r="H453" s="239"/>
      <c r="I453" s="240">
        <f>ROUND(E453*H453,2)</f>
        <v>0</v>
      </c>
      <c r="J453" s="239"/>
      <c r="K453" s="240">
        <f>ROUND(E453*J453,2)</f>
        <v>0</v>
      </c>
      <c r="L453" s="240">
        <v>21</v>
      </c>
      <c r="M453" s="240">
        <f>G453*(1+L453/100)</f>
        <v>0</v>
      </c>
      <c r="N453" s="238">
        <v>4.1999999999999997E-3</v>
      </c>
      <c r="O453" s="238">
        <f>ROUND(E453*N453,2)</f>
        <v>0.11</v>
      </c>
      <c r="P453" s="238">
        <v>0</v>
      </c>
      <c r="Q453" s="238">
        <f>ROUND(E453*P453,2)</f>
        <v>0</v>
      </c>
      <c r="R453" s="240" t="s">
        <v>703</v>
      </c>
      <c r="S453" s="240" t="s">
        <v>203</v>
      </c>
      <c r="T453" s="241" t="s">
        <v>203</v>
      </c>
      <c r="U453" s="221">
        <v>0.48499999999999999</v>
      </c>
      <c r="V453" s="221">
        <f>ROUND(E453*U453,2)</f>
        <v>12.57</v>
      </c>
      <c r="W453" s="221"/>
      <c r="X453" s="221" t="s">
        <v>204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205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7"/>
      <c r="B454" s="218"/>
      <c r="C454" s="258" t="s">
        <v>451</v>
      </c>
      <c r="D454" s="223"/>
      <c r="E454" s="224">
        <v>25.916</v>
      </c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209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35">
        <v>96</v>
      </c>
      <c r="B455" s="236" t="s">
        <v>704</v>
      </c>
      <c r="C455" s="256" t="s">
        <v>705</v>
      </c>
      <c r="D455" s="237" t="s">
        <v>228</v>
      </c>
      <c r="E455" s="238">
        <v>2</v>
      </c>
      <c r="F455" s="239"/>
      <c r="G455" s="240">
        <f>ROUND(E455*F455,2)</f>
        <v>0</v>
      </c>
      <c r="H455" s="239"/>
      <c r="I455" s="240">
        <f>ROUND(E455*H455,2)</f>
        <v>0</v>
      </c>
      <c r="J455" s="239"/>
      <c r="K455" s="240">
        <f>ROUND(E455*J455,2)</f>
        <v>0</v>
      </c>
      <c r="L455" s="240">
        <v>21</v>
      </c>
      <c r="M455" s="240">
        <f>G455*(1+L455/100)</f>
        <v>0</v>
      </c>
      <c r="N455" s="238">
        <v>1.0000000000000001E-5</v>
      </c>
      <c r="O455" s="238">
        <f>ROUND(E455*N455,2)</f>
        <v>0</v>
      </c>
      <c r="P455" s="238">
        <v>0</v>
      </c>
      <c r="Q455" s="238">
        <f>ROUND(E455*P455,2)</f>
        <v>0</v>
      </c>
      <c r="R455" s="240" t="s">
        <v>703</v>
      </c>
      <c r="S455" s="240" t="s">
        <v>203</v>
      </c>
      <c r="T455" s="241" t="s">
        <v>203</v>
      </c>
      <c r="U455" s="221">
        <v>0.45</v>
      </c>
      <c r="V455" s="221">
        <f>ROUND(E455*U455,2)</f>
        <v>0.9</v>
      </c>
      <c r="W455" s="221"/>
      <c r="X455" s="221" t="s">
        <v>204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205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17"/>
      <c r="B456" s="218"/>
      <c r="C456" s="258" t="s">
        <v>706</v>
      </c>
      <c r="D456" s="223"/>
      <c r="E456" s="224">
        <v>2</v>
      </c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209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35">
        <v>97</v>
      </c>
      <c r="B457" s="236" t="s">
        <v>707</v>
      </c>
      <c r="C457" s="256" t="s">
        <v>708</v>
      </c>
      <c r="D457" s="237" t="s">
        <v>228</v>
      </c>
      <c r="E457" s="238">
        <v>2</v>
      </c>
      <c r="F457" s="239"/>
      <c r="G457" s="240">
        <f>ROUND(E457*F457,2)</f>
        <v>0</v>
      </c>
      <c r="H457" s="239"/>
      <c r="I457" s="240">
        <f>ROUND(E457*H457,2)</f>
        <v>0</v>
      </c>
      <c r="J457" s="239"/>
      <c r="K457" s="240">
        <f>ROUND(E457*J457,2)</f>
        <v>0</v>
      </c>
      <c r="L457" s="240">
        <v>21</v>
      </c>
      <c r="M457" s="240">
        <f>G457*(1+L457/100)</f>
        <v>0</v>
      </c>
      <c r="N457" s="238">
        <v>2.7000000000000001E-3</v>
      </c>
      <c r="O457" s="238">
        <f>ROUND(E457*N457,2)</f>
        <v>0.01</v>
      </c>
      <c r="P457" s="238">
        <v>0</v>
      </c>
      <c r="Q457" s="238">
        <f>ROUND(E457*P457,2)</f>
        <v>0</v>
      </c>
      <c r="R457" s="240" t="s">
        <v>295</v>
      </c>
      <c r="S457" s="240" t="s">
        <v>203</v>
      </c>
      <c r="T457" s="241" t="s">
        <v>203</v>
      </c>
      <c r="U457" s="221">
        <v>0</v>
      </c>
      <c r="V457" s="221">
        <f>ROUND(E457*U457,2)</f>
        <v>0</v>
      </c>
      <c r="W457" s="221"/>
      <c r="X457" s="221" t="s">
        <v>296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297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17"/>
      <c r="B458" s="218"/>
      <c r="C458" s="258" t="s">
        <v>709</v>
      </c>
      <c r="D458" s="223"/>
      <c r="E458" s="224">
        <v>2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209</v>
      </c>
      <c r="AH458" s="210">
        <v>5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5">
        <v>98</v>
      </c>
      <c r="B459" s="236" t="s">
        <v>710</v>
      </c>
      <c r="C459" s="256" t="s">
        <v>711</v>
      </c>
      <c r="D459" s="237" t="s">
        <v>237</v>
      </c>
      <c r="E459" s="238">
        <v>9.66</v>
      </c>
      <c r="F459" s="239"/>
      <c r="G459" s="240">
        <f>ROUND(E459*F459,2)</f>
        <v>0</v>
      </c>
      <c r="H459" s="239"/>
      <c r="I459" s="240">
        <f>ROUND(E459*H459,2)</f>
        <v>0</v>
      </c>
      <c r="J459" s="239"/>
      <c r="K459" s="240">
        <f>ROUND(E459*J459,2)</f>
        <v>0</v>
      </c>
      <c r="L459" s="240">
        <v>21</v>
      </c>
      <c r="M459" s="240">
        <f>G459*(1+L459/100)</f>
        <v>0</v>
      </c>
      <c r="N459" s="238">
        <v>0</v>
      </c>
      <c r="O459" s="238">
        <f>ROUND(E459*N459,2)</f>
        <v>0</v>
      </c>
      <c r="P459" s="238">
        <v>0</v>
      </c>
      <c r="Q459" s="238">
        <f>ROUND(E459*P459,2)</f>
        <v>0</v>
      </c>
      <c r="R459" s="240"/>
      <c r="S459" s="240" t="s">
        <v>218</v>
      </c>
      <c r="T459" s="241" t="s">
        <v>219</v>
      </c>
      <c r="U459" s="221">
        <v>0</v>
      </c>
      <c r="V459" s="221">
        <f>ROUND(E459*U459,2)</f>
        <v>0</v>
      </c>
      <c r="W459" s="221"/>
      <c r="X459" s="221" t="s">
        <v>296</v>
      </c>
      <c r="Y459" s="210"/>
      <c r="Z459" s="210"/>
      <c r="AA459" s="210"/>
      <c r="AB459" s="210"/>
      <c r="AC459" s="210"/>
      <c r="AD459" s="210"/>
      <c r="AE459" s="210"/>
      <c r="AF459" s="210"/>
      <c r="AG459" s="210" t="s">
        <v>688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17"/>
      <c r="B460" s="218"/>
      <c r="C460" s="258" t="s">
        <v>712</v>
      </c>
      <c r="D460" s="223"/>
      <c r="E460" s="224">
        <v>6.09</v>
      </c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209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17"/>
      <c r="B461" s="218"/>
      <c r="C461" s="258" t="s">
        <v>713</v>
      </c>
      <c r="D461" s="223"/>
      <c r="E461" s="224">
        <v>3.57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209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5">
        <v>99</v>
      </c>
      <c r="B462" s="236" t="s">
        <v>714</v>
      </c>
      <c r="C462" s="256" t="s">
        <v>715</v>
      </c>
      <c r="D462" s="237" t="s">
        <v>228</v>
      </c>
      <c r="E462" s="238">
        <v>2</v>
      </c>
      <c r="F462" s="239"/>
      <c r="G462" s="240">
        <f>ROUND(E462*F462,2)</f>
        <v>0</v>
      </c>
      <c r="H462" s="239"/>
      <c r="I462" s="240">
        <f>ROUND(E462*H462,2)</f>
        <v>0</v>
      </c>
      <c r="J462" s="239"/>
      <c r="K462" s="240">
        <f>ROUND(E462*J462,2)</f>
        <v>0</v>
      </c>
      <c r="L462" s="240">
        <v>21</v>
      </c>
      <c r="M462" s="240">
        <f>G462*(1+L462/100)</f>
        <v>0</v>
      </c>
      <c r="N462" s="238">
        <v>0</v>
      </c>
      <c r="O462" s="238">
        <f>ROUND(E462*N462,2)</f>
        <v>0</v>
      </c>
      <c r="P462" s="238">
        <v>0</v>
      </c>
      <c r="Q462" s="238">
        <f>ROUND(E462*P462,2)</f>
        <v>0</v>
      </c>
      <c r="R462" s="240"/>
      <c r="S462" s="240" t="s">
        <v>218</v>
      </c>
      <c r="T462" s="241" t="s">
        <v>219</v>
      </c>
      <c r="U462" s="221">
        <v>0</v>
      </c>
      <c r="V462" s="221">
        <f>ROUND(E462*U462,2)</f>
        <v>0</v>
      </c>
      <c r="W462" s="221"/>
      <c r="X462" s="221" t="s">
        <v>296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688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17"/>
      <c r="B463" s="218"/>
      <c r="C463" s="258" t="s">
        <v>716</v>
      </c>
      <c r="D463" s="223"/>
      <c r="E463" s="224">
        <v>2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209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35">
        <v>100</v>
      </c>
      <c r="B464" s="236" t="s">
        <v>717</v>
      </c>
      <c r="C464" s="256" t="s">
        <v>718</v>
      </c>
      <c r="D464" s="237" t="s">
        <v>228</v>
      </c>
      <c r="E464" s="238">
        <v>4</v>
      </c>
      <c r="F464" s="239"/>
      <c r="G464" s="240">
        <f>ROUND(E464*F464,2)</f>
        <v>0</v>
      </c>
      <c r="H464" s="239"/>
      <c r="I464" s="240">
        <f>ROUND(E464*H464,2)</f>
        <v>0</v>
      </c>
      <c r="J464" s="239"/>
      <c r="K464" s="240">
        <f>ROUND(E464*J464,2)</f>
        <v>0</v>
      </c>
      <c r="L464" s="240">
        <v>21</v>
      </c>
      <c r="M464" s="240">
        <f>G464*(1+L464/100)</f>
        <v>0</v>
      </c>
      <c r="N464" s="238">
        <v>0</v>
      </c>
      <c r="O464" s="238">
        <f>ROUND(E464*N464,2)</f>
        <v>0</v>
      </c>
      <c r="P464" s="238">
        <v>0</v>
      </c>
      <c r="Q464" s="238">
        <f>ROUND(E464*P464,2)</f>
        <v>0</v>
      </c>
      <c r="R464" s="240"/>
      <c r="S464" s="240" t="s">
        <v>218</v>
      </c>
      <c r="T464" s="241" t="s">
        <v>219</v>
      </c>
      <c r="U464" s="221">
        <v>0</v>
      </c>
      <c r="V464" s="221">
        <f>ROUND(E464*U464,2)</f>
        <v>0</v>
      </c>
      <c r="W464" s="221"/>
      <c r="X464" s="221" t="s">
        <v>296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688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17"/>
      <c r="B465" s="218"/>
      <c r="C465" s="258" t="s">
        <v>719</v>
      </c>
      <c r="D465" s="223"/>
      <c r="E465" s="224">
        <v>1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209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17"/>
      <c r="B466" s="218"/>
      <c r="C466" s="258" t="s">
        <v>720</v>
      </c>
      <c r="D466" s="223"/>
      <c r="E466" s="224">
        <v>1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209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17"/>
      <c r="B467" s="218"/>
      <c r="C467" s="258" t="s">
        <v>716</v>
      </c>
      <c r="D467" s="223"/>
      <c r="E467" s="224">
        <v>2</v>
      </c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209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17"/>
      <c r="B468" s="218"/>
      <c r="C468" s="258" t="s">
        <v>434</v>
      </c>
      <c r="D468" s="223"/>
      <c r="E468" s="224"/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209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35">
        <v>101</v>
      </c>
      <c r="B469" s="236" t="s">
        <v>721</v>
      </c>
      <c r="C469" s="256" t="s">
        <v>722</v>
      </c>
      <c r="D469" s="237" t="s">
        <v>228</v>
      </c>
      <c r="E469" s="238">
        <v>3</v>
      </c>
      <c r="F469" s="239"/>
      <c r="G469" s="240">
        <f>ROUND(E469*F469,2)</f>
        <v>0</v>
      </c>
      <c r="H469" s="239"/>
      <c r="I469" s="240">
        <f>ROUND(E469*H469,2)</f>
        <v>0</v>
      </c>
      <c r="J469" s="239"/>
      <c r="K469" s="240">
        <f>ROUND(E469*J469,2)</f>
        <v>0</v>
      </c>
      <c r="L469" s="240">
        <v>21</v>
      </c>
      <c r="M469" s="240">
        <f>G469*(1+L469/100)</f>
        <v>0</v>
      </c>
      <c r="N469" s="238">
        <v>0</v>
      </c>
      <c r="O469" s="238">
        <f>ROUND(E469*N469,2)</f>
        <v>0</v>
      </c>
      <c r="P469" s="238">
        <v>0</v>
      </c>
      <c r="Q469" s="238">
        <f>ROUND(E469*P469,2)</f>
        <v>0</v>
      </c>
      <c r="R469" s="240"/>
      <c r="S469" s="240" t="s">
        <v>218</v>
      </c>
      <c r="T469" s="241" t="s">
        <v>219</v>
      </c>
      <c r="U469" s="221">
        <v>0</v>
      </c>
      <c r="V469" s="221">
        <f>ROUND(E469*U469,2)</f>
        <v>0</v>
      </c>
      <c r="W469" s="221"/>
      <c r="X469" s="221" t="s">
        <v>296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688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17"/>
      <c r="B470" s="218"/>
      <c r="C470" s="258" t="s">
        <v>723</v>
      </c>
      <c r="D470" s="223"/>
      <c r="E470" s="224">
        <v>2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209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17"/>
      <c r="B471" s="218"/>
      <c r="C471" s="258" t="s">
        <v>724</v>
      </c>
      <c r="D471" s="223"/>
      <c r="E471" s="224">
        <v>1</v>
      </c>
      <c r="F471" s="221"/>
      <c r="G471" s="221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209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5">
        <v>102</v>
      </c>
      <c r="B472" s="236" t="s">
        <v>725</v>
      </c>
      <c r="C472" s="256" t="s">
        <v>726</v>
      </c>
      <c r="D472" s="237" t="s">
        <v>228</v>
      </c>
      <c r="E472" s="238">
        <v>6</v>
      </c>
      <c r="F472" s="239"/>
      <c r="G472" s="240">
        <f>ROUND(E472*F472,2)</f>
        <v>0</v>
      </c>
      <c r="H472" s="239"/>
      <c r="I472" s="240">
        <f>ROUND(E472*H472,2)</f>
        <v>0</v>
      </c>
      <c r="J472" s="239"/>
      <c r="K472" s="240">
        <f>ROUND(E472*J472,2)</f>
        <v>0</v>
      </c>
      <c r="L472" s="240">
        <v>21</v>
      </c>
      <c r="M472" s="240">
        <f>G472*(1+L472/100)</f>
        <v>0</v>
      </c>
      <c r="N472" s="238">
        <v>0</v>
      </c>
      <c r="O472" s="238">
        <f>ROUND(E472*N472,2)</f>
        <v>0</v>
      </c>
      <c r="P472" s="238">
        <v>0</v>
      </c>
      <c r="Q472" s="238">
        <f>ROUND(E472*P472,2)</f>
        <v>0</v>
      </c>
      <c r="R472" s="240"/>
      <c r="S472" s="240" t="s">
        <v>218</v>
      </c>
      <c r="T472" s="241" t="s">
        <v>219</v>
      </c>
      <c r="U472" s="221">
        <v>0</v>
      </c>
      <c r="V472" s="221">
        <f>ROUND(E472*U472,2)</f>
        <v>0</v>
      </c>
      <c r="W472" s="221"/>
      <c r="X472" s="221" t="s">
        <v>296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688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17"/>
      <c r="B473" s="218"/>
      <c r="C473" s="258" t="s">
        <v>727</v>
      </c>
      <c r="D473" s="223"/>
      <c r="E473" s="224">
        <v>2</v>
      </c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209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17"/>
      <c r="B474" s="218"/>
      <c r="C474" s="258" t="s">
        <v>723</v>
      </c>
      <c r="D474" s="223"/>
      <c r="E474" s="224">
        <v>2</v>
      </c>
      <c r="F474" s="221"/>
      <c r="G474" s="221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209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17"/>
      <c r="B475" s="218"/>
      <c r="C475" s="258" t="s">
        <v>716</v>
      </c>
      <c r="D475" s="223"/>
      <c r="E475" s="224">
        <v>2</v>
      </c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209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35">
        <v>103</v>
      </c>
      <c r="B476" s="236" t="s">
        <v>728</v>
      </c>
      <c r="C476" s="256" t="s">
        <v>729</v>
      </c>
      <c r="D476" s="237" t="s">
        <v>228</v>
      </c>
      <c r="E476" s="238">
        <v>4</v>
      </c>
      <c r="F476" s="239"/>
      <c r="G476" s="240">
        <f>ROUND(E476*F476,2)</f>
        <v>0</v>
      </c>
      <c r="H476" s="239"/>
      <c r="I476" s="240">
        <f>ROUND(E476*H476,2)</f>
        <v>0</v>
      </c>
      <c r="J476" s="239"/>
      <c r="K476" s="240">
        <f>ROUND(E476*J476,2)</f>
        <v>0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/>
      <c r="S476" s="240" t="s">
        <v>218</v>
      </c>
      <c r="T476" s="241" t="s">
        <v>219</v>
      </c>
      <c r="U476" s="221">
        <v>0</v>
      </c>
      <c r="V476" s="221">
        <f>ROUND(E476*U476,2)</f>
        <v>0</v>
      </c>
      <c r="W476" s="221"/>
      <c r="X476" s="221" t="s">
        <v>296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688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17"/>
      <c r="B477" s="218"/>
      <c r="C477" s="258" t="s">
        <v>719</v>
      </c>
      <c r="D477" s="223"/>
      <c r="E477" s="224">
        <v>1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209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7"/>
      <c r="B478" s="218"/>
      <c r="C478" s="258" t="s">
        <v>720</v>
      </c>
      <c r="D478" s="223"/>
      <c r="E478" s="224">
        <v>1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209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17"/>
      <c r="B479" s="218"/>
      <c r="C479" s="258" t="s">
        <v>716</v>
      </c>
      <c r="D479" s="223"/>
      <c r="E479" s="224">
        <v>2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209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35">
        <v>104</v>
      </c>
      <c r="B480" s="236" t="s">
        <v>730</v>
      </c>
      <c r="C480" s="256" t="s">
        <v>731</v>
      </c>
      <c r="D480" s="237" t="s">
        <v>228</v>
      </c>
      <c r="E480" s="238">
        <v>3</v>
      </c>
      <c r="F480" s="239"/>
      <c r="G480" s="240">
        <f>ROUND(E480*F480,2)</f>
        <v>0</v>
      </c>
      <c r="H480" s="239"/>
      <c r="I480" s="240">
        <f>ROUND(E480*H480,2)</f>
        <v>0</v>
      </c>
      <c r="J480" s="239"/>
      <c r="K480" s="240">
        <f>ROUND(E480*J480,2)</f>
        <v>0</v>
      </c>
      <c r="L480" s="240">
        <v>21</v>
      </c>
      <c r="M480" s="240">
        <f>G480*(1+L480/100)</f>
        <v>0</v>
      </c>
      <c r="N480" s="238">
        <v>0</v>
      </c>
      <c r="O480" s="238">
        <f>ROUND(E480*N480,2)</f>
        <v>0</v>
      </c>
      <c r="P480" s="238">
        <v>0</v>
      </c>
      <c r="Q480" s="238">
        <f>ROUND(E480*P480,2)</f>
        <v>0</v>
      </c>
      <c r="R480" s="240"/>
      <c r="S480" s="240" t="s">
        <v>218</v>
      </c>
      <c r="T480" s="241" t="s">
        <v>219</v>
      </c>
      <c r="U480" s="221">
        <v>0</v>
      </c>
      <c r="V480" s="221">
        <f>ROUND(E480*U480,2)</f>
        <v>0</v>
      </c>
      <c r="W480" s="221"/>
      <c r="X480" s="221" t="s">
        <v>296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688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17"/>
      <c r="B481" s="218"/>
      <c r="C481" s="258" t="s">
        <v>723</v>
      </c>
      <c r="D481" s="223"/>
      <c r="E481" s="224">
        <v>2</v>
      </c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209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7"/>
      <c r="B482" s="218"/>
      <c r="C482" s="258" t="s">
        <v>724</v>
      </c>
      <c r="D482" s="223"/>
      <c r="E482" s="224">
        <v>1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209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35">
        <v>105</v>
      </c>
      <c r="B483" s="236" t="s">
        <v>732</v>
      </c>
      <c r="C483" s="256" t="s">
        <v>733</v>
      </c>
      <c r="D483" s="237" t="s">
        <v>228</v>
      </c>
      <c r="E483" s="238">
        <v>2</v>
      </c>
      <c r="F483" s="239"/>
      <c r="G483" s="240">
        <f>ROUND(E483*F483,2)</f>
        <v>0</v>
      </c>
      <c r="H483" s="239"/>
      <c r="I483" s="240">
        <f>ROUND(E483*H483,2)</f>
        <v>0</v>
      </c>
      <c r="J483" s="239"/>
      <c r="K483" s="240">
        <f>ROUND(E483*J483,2)</f>
        <v>0</v>
      </c>
      <c r="L483" s="240">
        <v>21</v>
      </c>
      <c r="M483" s="240">
        <f>G483*(1+L483/100)</f>
        <v>0</v>
      </c>
      <c r="N483" s="238">
        <v>0</v>
      </c>
      <c r="O483" s="238">
        <f>ROUND(E483*N483,2)</f>
        <v>0</v>
      </c>
      <c r="P483" s="238">
        <v>0</v>
      </c>
      <c r="Q483" s="238">
        <f>ROUND(E483*P483,2)</f>
        <v>0</v>
      </c>
      <c r="R483" s="240"/>
      <c r="S483" s="240" t="s">
        <v>218</v>
      </c>
      <c r="T483" s="241" t="s">
        <v>219</v>
      </c>
      <c r="U483" s="221">
        <v>0</v>
      </c>
      <c r="V483" s="221">
        <f>ROUND(E483*U483,2)</f>
        <v>0</v>
      </c>
      <c r="W483" s="221"/>
      <c r="X483" s="221" t="s">
        <v>296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688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17"/>
      <c r="B484" s="218"/>
      <c r="C484" s="258" t="s">
        <v>723</v>
      </c>
      <c r="D484" s="223"/>
      <c r="E484" s="224">
        <v>2</v>
      </c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209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7">
        <v>106</v>
      </c>
      <c r="B485" s="218" t="s">
        <v>734</v>
      </c>
      <c r="C485" s="262" t="s">
        <v>735</v>
      </c>
      <c r="D485" s="219" t="s">
        <v>0</v>
      </c>
      <c r="E485" s="246"/>
      <c r="F485" s="222"/>
      <c r="G485" s="221">
        <f>ROUND(E485*F485,2)</f>
        <v>0</v>
      </c>
      <c r="H485" s="222"/>
      <c r="I485" s="221">
        <f>ROUND(E485*H485,2)</f>
        <v>0</v>
      </c>
      <c r="J485" s="222"/>
      <c r="K485" s="221">
        <f>ROUND(E485*J485,2)</f>
        <v>0</v>
      </c>
      <c r="L485" s="221">
        <v>21</v>
      </c>
      <c r="M485" s="221">
        <f>G485*(1+L485/100)</f>
        <v>0</v>
      </c>
      <c r="N485" s="220">
        <v>0</v>
      </c>
      <c r="O485" s="220">
        <f>ROUND(E485*N485,2)</f>
        <v>0</v>
      </c>
      <c r="P485" s="220">
        <v>0</v>
      </c>
      <c r="Q485" s="220">
        <f>ROUND(E485*P485,2)</f>
        <v>0</v>
      </c>
      <c r="R485" s="221" t="s">
        <v>703</v>
      </c>
      <c r="S485" s="221" t="s">
        <v>203</v>
      </c>
      <c r="T485" s="221" t="s">
        <v>203</v>
      </c>
      <c r="U485" s="221">
        <v>0</v>
      </c>
      <c r="V485" s="221">
        <f>ROUND(E485*U485,2)</f>
        <v>0</v>
      </c>
      <c r="W485" s="221"/>
      <c r="X485" s="221" t="s">
        <v>589</v>
      </c>
      <c r="Y485" s="210"/>
      <c r="Z485" s="210"/>
      <c r="AA485" s="210"/>
      <c r="AB485" s="210"/>
      <c r="AC485" s="210"/>
      <c r="AD485" s="210"/>
      <c r="AE485" s="210"/>
      <c r="AF485" s="210"/>
      <c r="AG485" s="210" t="s">
        <v>590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17"/>
      <c r="B486" s="218"/>
      <c r="C486" s="263" t="s">
        <v>700</v>
      </c>
      <c r="D486" s="247"/>
      <c r="E486" s="247"/>
      <c r="F486" s="247"/>
      <c r="G486" s="247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207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x14ac:dyDescent="0.2">
      <c r="A487" s="228" t="s">
        <v>197</v>
      </c>
      <c r="B487" s="229" t="s">
        <v>158</v>
      </c>
      <c r="C487" s="255" t="s">
        <v>159</v>
      </c>
      <c r="D487" s="230"/>
      <c r="E487" s="231"/>
      <c r="F487" s="232"/>
      <c r="G487" s="232">
        <f>SUMIF(AG488:AG521,"&lt;&gt;NOR",G488:G521)</f>
        <v>0</v>
      </c>
      <c r="H487" s="232"/>
      <c r="I487" s="232">
        <f>SUM(I488:I521)</f>
        <v>0</v>
      </c>
      <c r="J487" s="232"/>
      <c r="K487" s="232">
        <f>SUM(K488:K521)</f>
        <v>0</v>
      </c>
      <c r="L487" s="232"/>
      <c r="M487" s="232">
        <f>SUM(M488:M521)</f>
        <v>0</v>
      </c>
      <c r="N487" s="231"/>
      <c r="O487" s="231">
        <f>SUM(O488:O521)</f>
        <v>0.79</v>
      </c>
      <c r="P487" s="231"/>
      <c r="Q487" s="231">
        <f>SUM(Q488:Q521)</f>
        <v>0</v>
      </c>
      <c r="R487" s="232"/>
      <c r="S487" s="232"/>
      <c r="T487" s="233"/>
      <c r="U487" s="227"/>
      <c r="V487" s="227">
        <f>SUM(V488:V521)</f>
        <v>44.06</v>
      </c>
      <c r="W487" s="227"/>
      <c r="X487" s="227"/>
      <c r="AG487" t="s">
        <v>198</v>
      </c>
    </row>
    <row r="488" spans="1:60" ht="22.5" outlineLevel="1" x14ac:dyDescent="0.2">
      <c r="A488" s="235">
        <v>107</v>
      </c>
      <c r="B488" s="236" t="s">
        <v>736</v>
      </c>
      <c r="C488" s="256" t="s">
        <v>737</v>
      </c>
      <c r="D488" s="237" t="s">
        <v>237</v>
      </c>
      <c r="E488" s="238">
        <v>35.164999999999999</v>
      </c>
      <c r="F488" s="239"/>
      <c r="G488" s="240">
        <f>ROUND(E488*F488,2)</f>
        <v>0</v>
      </c>
      <c r="H488" s="239"/>
      <c r="I488" s="240">
        <f>ROUND(E488*H488,2)</f>
        <v>0</v>
      </c>
      <c r="J488" s="239"/>
      <c r="K488" s="240">
        <f>ROUND(E488*J488,2)</f>
        <v>0</v>
      </c>
      <c r="L488" s="240">
        <v>21</v>
      </c>
      <c r="M488" s="240">
        <f>G488*(1+L488/100)</f>
        <v>0</v>
      </c>
      <c r="N488" s="238">
        <v>0</v>
      </c>
      <c r="O488" s="238">
        <f>ROUND(E488*N488,2)</f>
        <v>0</v>
      </c>
      <c r="P488" s="238">
        <v>0</v>
      </c>
      <c r="Q488" s="238">
        <f>ROUND(E488*P488,2)</f>
        <v>0</v>
      </c>
      <c r="R488" s="240" t="s">
        <v>738</v>
      </c>
      <c r="S488" s="240" t="s">
        <v>203</v>
      </c>
      <c r="T488" s="241" t="s">
        <v>203</v>
      </c>
      <c r="U488" s="221">
        <v>1.6E-2</v>
      </c>
      <c r="V488" s="221">
        <f>ROUND(E488*U488,2)</f>
        <v>0.56000000000000005</v>
      </c>
      <c r="W488" s="221"/>
      <c r="X488" s="221" t="s">
        <v>204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205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17"/>
      <c r="B489" s="218"/>
      <c r="C489" s="258" t="s">
        <v>739</v>
      </c>
      <c r="D489" s="223"/>
      <c r="E489" s="224">
        <v>35.164999999999999</v>
      </c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209</v>
      </c>
      <c r="AH489" s="210">
        <v>5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35">
        <v>108</v>
      </c>
      <c r="B490" s="236" t="s">
        <v>740</v>
      </c>
      <c r="C490" s="256" t="s">
        <v>741</v>
      </c>
      <c r="D490" s="237" t="s">
        <v>237</v>
      </c>
      <c r="E490" s="238">
        <v>35.164999999999999</v>
      </c>
      <c r="F490" s="239"/>
      <c r="G490" s="240">
        <f>ROUND(E490*F490,2)</f>
        <v>0</v>
      </c>
      <c r="H490" s="239"/>
      <c r="I490" s="240">
        <f>ROUND(E490*H490,2)</f>
        <v>0</v>
      </c>
      <c r="J490" s="239"/>
      <c r="K490" s="240">
        <f>ROUND(E490*J490,2)</f>
        <v>0</v>
      </c>
      <c r="L490" s="240">
        <v>21</v>
      </c>
      <c r="M490" s="240">
        <f>G490*(1+L490/100)</f>
        <v>0</v>
      </c>
      <c r="N490" s="238">
        <v>2.1000000000000001E-4</v>
      </c>
      <c r="O490" s="238">
        <f>ROUND(E490*N490,2)</f>
        <v>0.01</v>
      </c>
      <c r="P490" s="238">
        <v>0</v>
      </c>
      <c r="Q490" s="238">
        <f>ROUND(E490*P490,2)</f>
        <v>0</v>
      </c>
      <c r="R490" s="240" t="s">
        <v>738</v>
      </c>
      <c r="S490" s="240" t="s">
        <v>203</v>
      </c>
      <c r="T490" s="241" t="s">
        <v>203</v>
      </c>
      <c r="U490" s="221">
        <v>0.05</v>
      </c>
      <c r="V490" s="221">
        <f>ROUND(E490*U490,2)</f>
        <v>1.76</v>
      </c>
      <c r="W490" s="221"/>
      <c r="X490" s="221" t="s">
        <v>204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205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7"/>
      <c r="B491" s="218"/>
      <c r="C491" s="258" t="s">
        <v>739</v>
      </c>
      <c r="D491" s="223"/>
      <c r="E491" s="224">
        <v>35.164999999999999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209</v>
      </c>
      <c r="AH491" s="210">
        <v>5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5">
        <v>109</v>
      </c>
      <c r="B492" s="236" t="s">
        <v>742</v>
      </c>
      <c r="C492" s="256" t="s">
        <v>743</v>
      </c>
      <c r="D492" s="237" t="s">
        <v>237</v>
      </c>
      <c r="E492" s="238">
        <v>35.164999999999999</v>
      </c>
      <c r="F492" s="239"/>
      <c r="G492" s="240">
        <f>ROUND(E492*F492,2)</f>
        <v>0</v>
      </c>
      <c r="H492" s="239"/>
      <c r="I492" s="240">
        <f>ROUND(E492*H492,2)</f>
        <v>0</v>
      </c>
      <c r="J492" s="239"/>
      <c r="K492" s="240">
        <f>ROUND(E492*J492,2)</f>
        <v>0</v>
      </c>
      <c r="L492" s="240">
        <v>21</v>
      </c>
      <c r="M492" s="240">
        <f>G492*(1+L492/100)</f>
        <v>0</v>
      </c>
      <c r="N492" s="238">
        <v>0</v>
      </c>
      <c r="O492" s="238">
        <f>ROUND(E492*N492,2)</f>
        <v>0</v>
      </c>
      <c r="P492" s="238">
        <v>0</v>
      </c>
      <c r="Q492" s="238">
        <f>ROUND(E492*P492,2)</f>
        <v>0</v>
      </c>
      <c r="R492" s="240" t="s">
        <v>738</v>
      </c>
      <c r="S492" s="240" t="s">
        <v>203</v>
      </c>
      <c r="T492" s="241" t="s">
        <v>203</v>
      </c>
      <c r="U492" s="221">
        <v>0.97799999999999998</v>
      </c>
      <c r="V492" s="221">
        <f>ROUND(E492*U492,2)</f>
        <v>34.39</v>
      </c>
      <c r="W492" s="221"/>
      <c r="X492" s="221" t="s">
        <v>204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205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17"/>
      <c r="B493" s="218"/>
      <c r="C493" s="257" t="s">
        <v>744</v>
      </c>
      <c r="D493" s="242"/>
      <c r="E493" s="242"/>
      <c r="F493" s="242"/>
      <c r="G493" s="242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207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17"/>
      <c r="B494" s="218"/>
      <c r="C494" s="258" t="s">
        <v>596</v>
      </c>
      <c r="D494" s="223"/>
      <c r="E494" s="224">
        <v>17.100000000000001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209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17"/>
      <c r="B495" s="218"/>
      <c r="C495" s="258" t="s">
        <v>745</v>
      </c>
      <c r="D495" s="223"/>
      <c r="E495" s="224">
        <v>6.46</v>
      </c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209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17"/>
      <c r="B496" s="218"/>
      <c r="C496" s="258" t="s">
        <v>746</v>
      </c>
      <c r="D496" s="223"/>
      <c r="E496" s="224">
        <v>10.404999999999999</v>
      </c>
      <c r="F496" s="221"/>
      <c r="G496" s="221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209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17"/>
      <c r="B497" s="218"/>
      <c r="C497" s="258" t="s">
        <v>747</v>
      </c>
      <c r="D497" s="223"/>
      <c r="E497" s="224">
        <v>1.2</v>
      </c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209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35">
        <v>110</v>
      </c>
      <c r="B498" s="236" t="s">
        <v>748</v>
      </c>
      <c r="C498" s="256" t="s">
        <v>749</v>
      </c>
      <c r="D498" s="237" t="s">
        <v>245</v>
      </c>
      <c r="E498" s="238">
        <v>17.82</v>
      </c>
      <c r="F498" s="239"/>
      <c r="G498" s="240">
        <f>ROUND(E498*F498,2)</f>
        <v>0</v>
      </c>
      <c r="H498" s="239"/>
      <c r="I498" s="240">
        <f>ROUND(E498*H498,2)</f>
        <v>0</v>
      </c>
      <c r="J498" s="239"/>
      <c r="K498" s="240">
        <f>ROUND(E498*J498,2)</f>
        <v>0</v>
      </c>
      <c r="L498" s="240">
        <v>21</v>
      </c>
      <c r="M498" s="240">
        <f>G498*(1+L498/100)</f>
        <v>0</v>
      </c>
      <c r="N498" s="238">
        <v>0</v>
      </c>
      <c r="O498" s="238">
        <f>ROUND(E498*N498,2)</f>
        <v>0</v>
      </c>
      <c r="P498" s="238">
        <v>0</v>
      </c>
      <c r="Q498" s="238">
        <f>ROUND(E498*P498,2)</f>
        <v>0</v>
      </c>
      <c r="R498" s="240" t="s">
        <v>738</v>
      </c>
      <c r="S498" s="240" t="s">
        <v>203</v>
      </c>
      <c r="T498" s="241" t="s">
        <v>203</v>
      </c>
      <c r="U498" s="221">
        <v>0.154</v>
      </c>
      <c r="V498" s="221">
        <f>ROUND(E498*U498,2)</f>
        <v>2.74</v>
      </c>
      <c r="W498" s="221"/>
      <c r="X498" s="221" t="s">
        <v>204</v>
      </c>
      <c r="Y498" s="210"/>
      <c r="Z498" s="210"/>
      <c r="AA498" s="210"/>
      <c r="AB498" s="210"/>
      <c r="AC498" s="210"/>
      <c r="AD498" s="210"/>
      <c r="AE498" s="210"/>
      <c r="AF498" s="210"/>
      <c r="AG498" s="210" t="s">
        <v>205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17"/>
      <c r="B499" s="218"/>
      <c r="C499" s="258" t="s">
        <v>750</v>
      </c>
      <c r="D499" s="223"/>
      <c r="E499" s="224">
        <v>16.2</v>
      </c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209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17"/>
      <c r="B500" s="218"/>
      <c r="C500" s="261" t="s">
        <v>751</v>
      </c>
      <c r="D500" s="225"/>
      <c r="E500" s="226">
        <v>1.62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209</v>
      </c>
      <c r="AH500" s="210">
        <v>4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ht="33.75" outlineLevel="1" x14ac:dyDescent="0.2">
      <c r="A501" s="235">
        <v>111</v>
      </c>
      <c r="B501" s="236" t="s">
        <v>752</v>
      </c>
      <c r="C501" s="256" t="s">
        <v>753</v>
      </c>
      <c r="D501" s="237" t="s">
        <v>245</v>
      </c>
      <c r="E501" s="238">
        <v>2.2999999999999998</v>
      </c>
      <c r="F501" s="239"/>
      <c r="G501" s="240">
        <f>ROUND(E501*F501,2)</f>
        <v>0</v>
      </c>
      <c r="H501" s="239"/>
      <c r="I501" s="240">
        <f>ROUND(E501*H501,2)</f>
        <v>0</v>
      </c>
      <c r="J501" s="239"/>
      <c r="K501" s="240">
        <f>ROUND(E501*J501,2)</f>
        <v>0</v>
      </c>
      <c r="L501" s="240">
        <v>21</v>
      </c>
      <c r="M501" s="240">
        <f>G501*(1+L501/100)</f>
        <v>0</v>
      </c>
      <c r="N501" s="238">
        <v>3.4000000000000002E-4</v>
      </c>
      <c r="O501" s="238">
        <f>ROUND(E501*N501,2)</f>
        <v>0</v>
      </c>
      <c r="P501" s="238">
        <v>0</v>
      </c>
      <c r="Q501" s="238">
        <f>ROUND(E501*P501,2)</f>
        <v>0</v>
      </c>
      <c r="R501" s="240" t="s">
        <v>738</v>
      </c>
      <c r="S501" s="240" t="s">
        <v>203</v>
      </c>
      <c r="T501" s="241" t="s">
        <v>203</v>
      </c>
      <c r="U501" s="221">
        <v>0.28000000000000003</v>
      </c>
      <c r="V501" s="221">
        <f>ROUND(E501*U501,2)</f>
        <v>0.64</v>
      </c>
      <c r="W501" s="221"/>
      <c r="X501" s="221" t="s">
        <v>204</v>
      </c>
      <c r="Y501" s="210"/>
      <c r="Z501" s="210"/>
      <c r="AA501" s="210"/>
      <c r="AB501" s="210"/>
      <c r="AC501" s="210"/>
      <c r="AD501" s="210"/>
      <c r="AE501" s="210"/>
      <c r="AF501" s="210"/>
      <c r="AG501" s="210" t="s">
        <v>205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17"/>
      <c r="B502" s="218"/>
      <c r="C502" s="258" t="s">
        <v>754</v>
      </c>
      <c r="D502" s="223"/>
      <c r="E502" s="224"/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10"/>
      <c r="Z502" s="210"/>
      <c r="AA502" s="210"/>
      <c r="AB502" s="210"/>
      <c r="AC502" s="210"/>
      <c r="AD502" s="210"/>
      <c r="AE502" s="210"/>
      <c r="AF502" s="210"/>
      <c r="AG502" s="210" t="s">
        <v>209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17"/>
      <c r="B503" s="218"/>
      <c r="C503" s="258" t="s">
        <v>755</v>
      </c>
      <c r="D503" s="223"/>
      <c r="E503" s="224">
        <v>1.6</v>
      </c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209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17"/>
      <c r="B504" s="218"/>
      <c r="C504" s="258" t="s">
        <v>756</v>
      </c>
      <c r="D504" s="223"/>
      <c r="E504" s="224">
        <v>0.7</v>
      </c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209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">
      <c r="A505" s="235">
        <v>112</v>
      </c>
      <c r="B505" s="236" t="s">
        <v>757</v>
      </c>
      <c r="C505" s="256" t="s">
        <v>758</v>
      </c>
      <c r="D505" s="237" t="s">
        <v>245</v>
      </c>
      <c r="E505" s="238">
        <v>56.7</v>
      </c>
      <c r="F505" s="239"/>
      <c r="G505" s="240">
        <f>ROUND(E505*F505,2)</f>
        <v>0</v>
      </c>
      <c r="H505" s="239"/>
      <c r="I505" s="240">
        <f>ROUND(E505*H505,2)</f>
        <v>0</v>
      </c>
      <c r="J505" s="239"/>
      <c r="K505" s="240">
        <f>ROUND(E505*J505,2)</f>
        <v>0</v>
      </c>
      <c r="L505" s="240">
        <v>21</v>
      </c>
      <c r="M505" s="240">
        <f>G505*(1+L505/100)</f>
        <v>0</v>
      </c>
      <c r="N505" s="238">
        <v>4.0000000000000003E-5</v>
      </c>
      <c r="O505" s="238">
        <f>ROUND(E505*N505,2)</f>
        <v>0</v>
      </c>
      <c r="P505" s="238">
        <v>0</v>
      </c>
      <c r="Q505" s="238">
        <f>ROUND(E505*P505,2)</f>
        <v>0</v>
      </c>
      <c r="R505" s="240" t="s">
        <v>738</v>
      </c>
      <c r="S505" s="240" t="s">
        <v>203</v>
      </c>
      <c r="T505" s="241" t="s">
        <v>203</v>
      </c>
      <c r="U505" s="221">
        <v>7.0000000000000007E-2</v>
      </c>
      <c r="V505" s="221">
        <f>ROUND(E505*U505,2)</f>
        <v>3.97</v>
      </c>
      <c r="W505" s="221"/>
      <c r="X505" s="221" t="s">
        <v>204</v>
      </c>
      <c r="Y505" s="210"/>
      <c r="Z505" s="210"/>
      <c r="AA505" s="210"/>
      <c r="AB505" s="210"/>
      <c r="AC505" s="210"/>
      <c r="AD505" s="210"/>
      <c r="AE505" s="210"/>
      <c r="AF505" s="210"/>
      <c r="AG505" s="210" t="s">
        <v>205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17"/>
      <c r="B506" s="218"/>
      <c r="C506" s="258" t="s">
        <v>759</v>
      </c>
      <c r="D506" s="223"/>
      <c r="E506" s="224">
        <v>19.899999999999999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209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17"/>
      <c r="B507" s="218"/>
      <c r="C507" s="258" t="s">
        <v>760</v>
      </c>
      <c r="D507" s="223"/>
      <c r="E507" s="224">
        <v>11.2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209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17"/>
      <c r="B508" s="218"/>
      <c r="C508" s="258" t="s">
        <v>761</v>
      </c>
      <c r="D508" s="223"/>
      <c r="E508" s="224">
        <v>21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209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17"/>
      <c r="B509" s="218"/>
      <c r="C509" s="258" t="s">
        <v>762</v>
      </c>
      <c r="D509" s="223"/>
      <c r="E509" s="224">
        <v>4.5999999999999996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209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35">
        <v>113</v>
      </c>
      <c r="B510" s="236" t="s">
        <v>763</v>
      </c>
      <c r="C510" s="256" t="s">
        <v>764</v>
      </c>
      <c r="D510" s="237" t="s">
        <v>237</v>
      </c>
      <c r="E510" s="238">
        <v>35.164999999999999</v>
      </c>
      <c r="F510" s="239"/>
      <c r="G510" s="240">
        <f>ROUND(E510*F510,2)</f>
        <v>0</v>
      </c>
      <c r="H510" s="239"/>
      <c r="I510" s="240">
        <f>ROUND(E510*H510,2)</f>
        <v>0</v>
      </c>
      <c r="J510" s="239"/>
      <c r="K510" s="240">
        <f>ROUND(E510*J510,2)</f>
        <v>0</v>
      </c>
      <c r="L510" s="240">
        <v>21</v>
      </c>
      <c r="M510" s="240">
        <f>G510*(1+L510/100)</f>
        <v>0</v>
      </c>
      <c r="N510" s="238">
        <v>8.0000000000000004E-4</v>
      </c>
      <c r="O510" s="238">
        <f>ROUND(E510*N510,2)</f>
        <v>0.03</v>
      </c>
      <c r="P510" s="238">
        <v>0</v>
      </c>
      <c r="Q510" s="238">
        <f>ROUND(E510*P510,2)</f>
        <v>0</v>
      </c>
      <c r="R510" s="240" t="s">
        <v>738</v>
      </c>
      <c r="S510" s="240" t="s">
        <v>765</v>
      </c>
      <c r="T510" s="241" t="s">
        <v>765</v>
      </c>
      <c r="U510" s="221">
        <v>0</v>
      </c>
      <c r="V510" s="221">
        <f>ROUND(E510*U510,2)</f>
        <v>0</v>
      </c>
      <c r="W510" s="221"/>
      <c r="X510" s="221" t="s">
        <v>204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205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17"/>
      <c r="B511" s="218"/>
      <c r="C511" s="258" t="s">
        <v>739</v>
      </c>
      <c r="D511" s="223"/>
      <c r="E511" s="224">
        <v>35.164999999999999</v>
      </c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209</v>
      </c>
      <c r="AH511" s="210">
        <v>5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35">
        <v>114</v>
      </c>
      <c r="B512" s="236" t="s">
        <v>766</v>
      </c>
      <c r="C512" s="256" t="s">
        <v>767</v>
      </c>
      <c r="D512" s="237" t="s">
        <v>237</v>
      </c>
      <c r="E512" s="238">
        <v>41.6218</v>
      </c>
      <c r="F512" s="239"/>
      <c r="G512" s="240">
        <f>ROUND(E512*F512,2)</f>
        <v>0</v>
      </c>
      <c r="H512" s="239"/>
      <c r="I512" s="240">
        <f>ROUND(E512*H512,2)</f>
        <v>0</v>
      </c>
      <c r="J512" s="239"/>
      <c r="K512" s="240">
        <f>ROUND(E512*J512,2)</f>
        <v>0</v>
      </c>
      <c r="L512" s="240">
        <v>21</v>
      </c>
      <c r="M512" s="240">
        <f>G512*(1+L512/100)</f>
        <v>0</v>
      </c>
      <c r="N512" s="238">
        <v>1.7999999999999999E-2</v>
      </c>
      <c r="O512" s="238">
        <f>ROUND(E512*N512,2)</f>
        <v>0.75</v>
      </c>
      <c r="P512" s="238">
        <v>0</v>
      </c>
      <c r="Q512" s="238">
        <f>ROUND(E512*P512,2)</f>
        <v>0</v>
      </c>
      <c r="R512" s="240"/>
      <c r="S512" s="240" t="s">
        <v>218</v>
      </c>
      <c r="T512" s="241" t="s">
        <v>219</v>
      </c>
      <c r="U512" s="221">
        <v>0</v>
      </c>
      <c r="V512" s="221">
        <f>ROUND(E512*U512,2)</f>
        <v>0</v>
      </c>
      <c r="W512" s="221"/>
      <c r="X512" s="221" t="s">
        <v>296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297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17"/>
      <c r="B513" s="218"/>
      <c r="C513" s="259" t="s">
        <v>768</v>
      </c>
      <c r="D513" s="243"/>
      <c r="E513" s="243"/>
      <c r="F513" s="243"/>
      <c r="G513" s="243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221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17"/>
      <c r="B514" s="218"/>
      <c r="C514" s="258" t="s">
        <v>769</v>
      </c>
      <c r="D514" s="223"/>
      <c r="E514" s="224"/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209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17"/>
      <c r="B515" s="218"/>
      <c r="C515" s="258" t="s">
        <v>739</v>
      </c>
      <c r="D515" s="223"/>
      <c r="E515" s="224">
        <v>35.164999999999999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209</v>
      </c>
      <c r="AH515" s="210">
        <v>5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17"/>
      <c r="B516" s="218"/>
      <c r="C516" s="261" t="s">
        <v>770</v>
      </c>
      <c r="D516" s="225"/>
      <c r="E516" s="226">
        <v>3.5165000000000002</v>
      </c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209</v>
      </c>
      <c r="AH516" s="210">
        <v>4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17"/>
      <c r="B517" s="218"/>
      <c r="C517" s="258" t="s">
        <v>771</v>
      </c>
      <c r="D517" s="223"/>
      <c r="E517" s="224"/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209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17"/>
      <c r="B518" s="218"/>
      <c r="C518" s="258" t="s">
        <v>772</v>
      </c>
      <c r="D518" s="223"/>
      <c r="E518" s="224">
        <v>2.673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10"/>
      <c r="Z518" s="210"/>
      <c r="AA518" s="210"/>
      <c r="AB518" s="210"/>
      <c r="AC518" s="210"/>
      <c r="AD518" s="210"/>
      <c r="AE518" s="210"/>
      <c r="AF518" s="210"/>
      <c r="AG518" s="210" t="s">
        <v>209</v>
      </c>
      <c r="AH518" s="210">
        <v>5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17"/>
      <c r="B519" s="218"/>
      <c r="C519" s="261" t="s">
        <v>770</v>
      </c>
      <c r="D519" s="225"/>
      <c r="E519" s="226">
        <v>0.26729999999999998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209</v>
      </c>
      <c r="AH519" s="210">
        <v>4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17">
        <v>115</v>
      </c>
      <c r="B520" s="218" t="s">
        <v>773</v>
      </c>
      <c r="C520" s="262" t="s">
        <v>774</v>
      </c>
      <c r="D520" s="219" t="s">
        <v>0</v>
      </c>
      <c r="E520" s="246"/>
      <c r="F520" s="222"/>
      <c r="G520" s="221">
        <f>ROUND(E520*F520,2)</f>
        <v>0</v>
      </c>
      <c r="H520" s="222"/>
      <c r="I520" s="221">
        <f>ROUND(E520*H520,2)</f>
        <v>0</v>
      </c>
      <c r="J520" s="222"/>
      <c r="K520" s="221">
        <f>ROUND(E520*J520,2)</f>
        <v>0</v>
      </c>
      <c r="L520" s="221">
        <v>21</v>
      </c>
      <c r="M520" s="221">
        <f>G520*(1+L520/100)</f>
        <v>0</v>
      </c>
      <c r="N520" s="220">
        <v>0</v>
      </c>
      <c r="O520" s="220">
        <f>ROUND(E520*N520,2)</f>
        <v>0</v>
      </c>
      <c r="P520" s="220">
        <v>0</v>
      </c>
      <c r="Q520" s="220">
        <f>ROUND(E520*P520,2)</f>
        <v>0</v>
      </c>
      <c r="R520" s="221" t="s">
        <v>738</v>
      </c>
      <c r="S520" s="221" t="s">
        <v>203</v>
      </c>
      <c r="T520" s="221" t="s">
        <v>203</v>
      </c>
      <c r="U520" s="221">
        <v>0</v>
      </c>
      <c r="V520" s="221">
        <f>ROUND(E520*U520,2)</f>
        <v>0</v>
      </c>
      <c r="W520" s="221"/>
      <c r="X520" s="221" t="s">
        <v>589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590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17"/>
      <c r="B521" s="218"/>
      <c r="C521" s="263" t="s">
        <v>700</v>
      </c>
      <c r="D521" s="247"/>
      <c r="E521" s="247"/>
      <c r="F521" s="247"/>
      <c r="G521" s="247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10"/>
      <c r="Z521" s="210"/>
      <c r="AA521" s="210"/>
      <c r="AB521" s="210"/>
      <c r="AC521" s="210"/>
      <c r="AD521" s="210"/>
      <c r="AE521" s="210"/>
      <c r="AF521" s="210"/>
      <c r="AG521" s="210" t="s">
        <v>207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x14ac:dyDescent="0.2">
      <c r="A522" s="228" t="s">
        <v>197</v>
      </c>
      <c r="B522" s="229" t="s">
        <v>160</v>
      </c>
      <c r="C522" s="255" t="s">
        <v>161</v>
      </c>
      <c r="D522" s="230"/>
      <c r="E522" s="231"/>
      <c r="F522" s="232"/>
      <c r="G522" s="232">
        <f>SUMIF(AG523:AG574,"&lt;&gt;NOR",G523:G574)</f>
        <v>0</v>
      </c>
      <c r="H522" s="232"/>
      <c r="I522" s="232">
        <f>SUM(I523:I574)</f>
        <v>0</v>
      </c>
      <c r="J522" s="232"/>
      <c r="K522" s="232">
        <f>SUM(K523:K574)</f>
        <v>0</v>
      </c>
      <c r="L522" s="232"/>
      <c r="M522" s="232">
        <f>SUM(M523:M574)</f>
        <v>0</v>
      </c>
      <c r="N522" s="231"/>
      <c r="O522" s="231">
        <f>SUM(O523:O574)</f>
        <v>2.17</v>
      </c>
      <c r="P522" s="231"/>
      <c r="Q522" s="231">
        <f>SUM(Q523:Q574)</f>
        <v>0</v>
      </c>
      <c r="R522" s="232"/>
      <c r="S522" s="232"/>
      <c r="T522" s="233"/>
      <c r="U522" s="227"/>
      <c r="V522" s="227">
        <f>SUM(V523:V574)</f>
        <v>105.02000000000001</v>
      </c>
      <c r="W522" s="227"/>
      <c r="X522" s="227"/>
      <c r="AG522" t="s">
        <v>198</v>
      </c>
    </row>
    <row r="523" spans="1:60" ht="22.5" outlineLevel="1" x14ac:dyDescent="0.2">
      <c r="A523" s="235">
        <v>116</v>
      </c>
      <c r="B523" s="236" t="s">
        <v>775</v>
      </c>
      <c r="C523" s="256" t="s">
        <v>776</v>
      </c>
      <c r="D523" s="237" t="s">
        <v>237</v>
      </c>
      <c r="E523" s="238">
        <v>87.79</v>
      </c>
      <c r="F523" s="239"/>
      <c r="G523" s="240">
        <f>ROUND(E523*F523,2)</f>
        <v>0</v>
      </c>
      <c r="H523" s="239"/>
      <c r="I523" s="240">
        <f>ROUND(E523*H523,2)</f>
        <v>0</v>
      </c>
      <c r="J523" s="239"/>
      <c r="K523" s="240">
        <f>ROUND(E523*J523,2)</f>
        <v>0</v>
      </c>
      <c r="L523" s="240">
        <v>21</v>
      </c>
      <c r="M523" s="240">
        <f>G523*(1+L523/100)</f>
        <v>0</v>
      </c>
      <c r="N523" s="238">
        <v>0</v>
      </c>
      <c r="O523" s="238">
        <f>ROUND(E523*N523,2)</f>
        <v>0</v>
      </c>
      <c r="P523" s="238">
        <v>0</v>
      </c>
      <c r="Q523" s="238">
        <f>ROUND(E523*P523,2)</f>
        <v>0</v>
      </c>
      <c r="R523" s="240" t="s">
        <v>738</v>
      </c>
      <c r="S523" s="240" t="s">
        <v>203</v>
      </c>
      <c r="T523" s="241" t="s">
        <v>203</v>
      </c>
      <c r="U523" s="221">
        <v>0.13</v>
      </c>
      <c r="V523" s="221">
        <f>ROUND(E523*U523,2)</f>
        <v>11.41</v>
      </c>
      <c r="W523" s="221"/>
      <c r="X523" s="221" t="s">
        <v>204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205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17"/>
      <c r="B524" s="218"/>
      <c r="C524" s="258" t="s">
        <v>777</v>
      </c>
      <c r="D524" s="223"/>
      <c r="E524" s="224">
        <v>87.79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209</v>
      </c>
      <c r="AH524" s="210">
        <v>5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35">
        <v>117</v>
      </c>
      <c r="B525" s="236" t="s">
        <v>778</v>
      </c>
      <c r="C525" s="256" t="s">
        <v>779</v>
      </c>
      <c r="D525" s="237" t="s">
        <v>245</v>
      </c>
      <c r="E525" s="238">
        <v>78.900000000000006</v>
      </c>
      <c r="F525" s="239"/>
      <c r="G525" s="240">
        <f>ROUND(E525*F525,2)</f>
        <v>0</v>
      </c>
      <c r="H525" s="239"/>
      <c r="I525" s="240">
        <f>ROUND(E525*H525,2)</f>
        <v>0</v>
      </c>
      <c r="J525" s="239"/>
      <c r="K525" s="240">
        <f>ROUND(E525*J525,2)</f>
        <v>0</v>
      </c>
      <c r="L525" s="240">
        <v>21</v>
      </c>
      <c r="M525" s="240">
        <f>G525*(1+L525/100)</f>
        <v>0</v>
      </c>
      <c r="N525" s="238">
        <v>1.2999999999999999E-4</v>
      </c>
      <c r="O525" s="238">
        <f>ROUND(E525*N525,2)</f>
        <v>0.01</v>
      </c>
      <c r="P525" s="238">
        <v>0</v>
      </c>
      <c r="Q525" s="238">
        <f>ROUND(E525*P525,2)</f>
        <v>0</v>
      </c>
      <c r="R525" s="240" t="s">
        <v>738</v>
      </c>
      <c r="S525" s="240" t="s">
        <v>203</v>
      </c>
      <c r="T525" s="241" t="s">
        <v>203</v>
      </c>
      <c r="U525" s="221">
        <v>0.12</v>
      </c>
      <c r="V525" s="221">
        <f>ROUND(E525*U525,2)</f>
        <v>9.4700000000000006</v>
      </c>
      <c r="W525" s="221"/>
      <c r="X525" s="221" t="s">
        <v>204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205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17"/>
      <c r="B526" s="218"/>
      <c r="C526" s="258" t="s">
        <v>780</v>
      </c>
      <c r="D526" s="223"/>
      <c r="E526" s="224">
        <v>3.7</v>
      </c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10"/>
      <c r="Z526" s="210"/>
      <c r="AA526" s="210"/>
      <c r="AB526" s="210"/>
      <c r="AC526" s="210"/>
      <c r="AD526" s="210"/>
      <c r="AE526" s="210"/>
      <c r="AF526" s="210"/>
      <c r="AG526" s="210" t="s">
        <v>209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17"/>
      <c r="B527" s="218"/>
      <c r="C527" s="258" t="s">
        <v>760</v>
      </c>
      <c r="D527" s="223"/>
      <c r="E527" s="224">
        <v>11.2</v>
      </c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209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17"/>
      <c r="B528" s="218"/>
      <c r="C528" s="258" t="s">
        <v>781</v>
      </c>
      <c r="D528" s="223"/>
      <c r="E528" s="224">
        <v>5.0999999999999996</v>
      </c>
      <c r="F528" s="221"/>
      <c r="G528" s="221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10"/>
      <c r="Z528" s="210"/>
      <c r="AA528" s="210"/>
      <c r="AB528" s="210"/>
      <c r="AC528" s="210"/>
      <c r="AD528" s="210"/>
      <c r="AE528" s="210"/>
      <c r="AF528" s="210"/>
      <c r="AG528" s="210" t="s">
        <v>209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17"/>
      <c r="B529" s="218"/>
      <c r="C529" s="258" t="s">
        <v>782</v>
      </c>
      <c r="D529" s="223"/>
      <c r="E529" s="224">
        <v>4.9000000000000004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209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17"/>
      <c r="B530" s="218"/>
      <c r="C530" s="258" t="s">
        <v>761</v>
      </c>
      <c r="D530" s="223"/>
      <c r="E530" s="224">
        <v>21</v>
      </c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10"/>
      <c r="Z530" s="210"/>
      <c r="AA530" s="210"/>
      <c r="AB530" s="210"/>
      <c r="AC530" s="210"/>
      <c r="AD530" s="210"/>
      <c r="AE530" s="210"/>
      <c r="AF530" s="210"/>
      <c r="AG530" s="210" t="s">
        <v>209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17"/>
      <c r="B531" s="218"/>
      <c r="C531" s="258" t="s">
        <v>783</v>
      </c>
      <c r="D531" s="223"/>
      <c r="E531" s="224">
        <v>9.1</v>
      </c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209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17"/>
      <c r="B532" s="218"/>
      <c r="C532" s="258" t="s">
        <v>784</v>
      </c>
      <c r="D532" s="223"/>
      <c r="E532" s="224">
        <v>14.5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209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17"/>
      <c r="B533" s="218"/>
      <c r="C533" s="258" t="s">
        <v>762</v>
      </c>
      <c r="D533" s="223"/>
      <c r="E533" s="224">
        <v>4.5999999999999996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10"/>
      <c r="Z533" s="210"/>
      <c r="AA533" s="210"/>
      <c r="AB533" s="210"/>
      <c r="AC533" s="210"/>
      <c r="AD533" s="210"/>
      <c r="AE533" s="210"/>
      <c r="AF533" s="210"/>
      <c r="AG533" s="210" t="s">
        <v>209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17"/>
      <c r="B534" s="218"/>
      <c r="C534" s="258" t="s">
        <v>785</v>
      </c>
      <c r="D534" s="223"/>
      <c r="E534" s="224">
        <v>4.8</v>
      </c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209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35">
        <v>118</v>
      </c>
      <c r="B535" s="236" t="s">
        <v>786</v>
      </c>
      <c r="C535" s="256" t="s">
        <v>787</v>
      </c>
      <c r="D535" s="237" t="s">
        <v>237</v>
      </c>
      <c r="E535" s="238">
        <v>87.79</v>
      </c>
      <c r="F535" s="239"/>
      <c r="G535" s="240">
        <f>ROUND(E535*F535,2)</f>
        <v>0</v>
      </c>
      <c r="H535" s="239"/>
      <c r="I535" s="240">
        <f>ROUND(E535*H535,2)</f>
        <v>0</v>
      </c>
      <c r="J535" s="239"/>
      <c r="K535" s="240">
        <f>ROUND(E535*J535,2)</f>
        <v>0</v>
      </c>
      <c r="L535" s="240">
        <v>21</v>
      </c>
      <c r="M535" s="240">
        <f>G535*(1+L535/100)</f>
        <v>0</v>
      </c>
      <c r="N535" s="238">
        <v>5.2399999999999999E-3</v>
      </c>
      <c r="O535" s="238">
        <f>ROUND(E535*N535,2)</f>
        <v>0.46</v>
      </c>
      <c r="P535" s="238">
        <v>0</v>
      </c>
      <c r="Q535" s="238">
        <f>ROUND(E535*P535,2)</f>
        <v>0</v>
      </c>
      <c r="R535" s="240"/>
      <c r="S535" s="240" t="s">
        <v>218</v>
      </c>
      <c r="T535" s="241" t="s">
        <v>279</v>
      </c>
      <c r="U535" s="221">
        <v>0.95840000000000003</v>
      </c>
      <c r="V535" s="221">
        <f>ROUND(E535*U535,2)</f>
        <v>84.14</v>
      </c>
      <c r="W535" s="221"/>
      <c r="X535" s="221" t="s">
        <v>204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205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17"/>
      <c r="B536" s="218"/>
      <c r="C536" s="258" t="s">
        <v>788</v>
      </c>
      <c r="D536" s="223"/>
      <c r="E536" s="224"/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10"/>
      <c r="Z536" s="210"/>
      <c r="AA536" s="210"/>
      <c r="AB536" s="210"/>
      <c r="AC536" s="210"/>
      <c r="AD536" s="210"/>
      <c r="AE536" s="210"/>
      <c r="AF536" s="210"/>
      <c r="AG536" s="210" t="s">
        <v>209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17"/>
      <c r="B537" s="218"/>
      <c r="C537" s="258" t="s">
        <v>789</v>
      </c>
      <c r="D537" s="223"/>
      <c r="E537" s="224">
        <v>8.0299999999999994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209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17"/>
      <c r="B538" s="218"/>
      <c r="C538" s="258" t="s">
        <v>790</v>
      </c>
      <c r="D538" s="223"/>
      <c r="E538" s="224">
        <v>24.2</v>
      </c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209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17"/>
      <c r="B539" s="218"/>
      <c r="C539" s="258" t="s">
        <v>791</v>
      </c>
      <c r="D539" s="223"/>
      <c r="E539" s="224">
        <v>0.255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209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17"/>
      <c r="B540" s="218"/>
      <c r="C540" s="258" t="s">
        <v>792</v>
      </c>
      <c r="D540" s="223"/>
      <c r="E540" s="224">
        <v>-1.6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10"/>
      <c r="Z540" s="210"/>
      <c r="AA540" s="210"/>
      <c r="AB540" s="210"/>
      <c r="AC540" s="210"/>
      <c r="AD540" s="210"/>
      <c r="AE540" s="210"/>
      <c r="AF540" s="210"/>
      <c r="AG540" s="210" t="s">
        <v>209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7"/>
      <c r="B541" s="218"/>
      <c r="C541" s="258" t="s">
        <v>793</v>
      </c>
      <c r="D541" s="223"/>
      <c r="E541" s="224">
        <v>44.44</v>
      </c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10"/>
      <c r="Z541" s="210"/>
      <c r="AA541" s="210"/>
      <c r="AB541" s="210"/>
      <c r="AC541" s="210"/>
      <c r="AD541" s="210"/>
      <c r="AE541" s="210"/>
      <c r="AF541" s="210"/>
      <c r="AG541" s="210" t="s">
        <v>209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17"/>
      <c r="B542" s="218"/>
      <c r="C542" s="258" t="s">
        <v>794</v>
      </c>
      <c r="D542" s="223"/>
      <c r="E542" s="224">
        <v>0.13500000000000001</v>
      </c>
      <c r="F542" s="221"/>
      <c r="G542" s="221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10"/>
      <c r="Z542" s="210"/>
      <c r="AA542" s="210"/>
      <c r="AB542" s="210"/>
      <c r="AC542" s="210"/>
      <c r="AD542" s="210"/>
      <c r="AE542" s="210"/>
      <c r="AF542" s="210"/>
      <c r="AG542" s="210" t="s">
        <v>209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17"/>
      <c r="B543" s="218"/>
      <c r="C543" s="258" t="s">
        <v>795</v>
      </c>
      <c r="D543" s="223"/>
      <c r="E543" s="224">
        <v>-4.4000000000000004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10"/>
      <c r="Z543" s="210"/>
      <c r="AA543" s="210"/>
      <c r="AB543" s="210"/>
      <c r="AC543" s="210"/>
      <c r="AD543" s="210"/>
      <c r="AE543" s="210"/>
      <c r="AF543" s="210"/>
      <c r="AG543" s="210" t="s">
        <v>209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17"/>
      <c r="B544" s="218"/>
      <c r="C544" s="258" t="s">
        <v>796</v>
      </c>
      <c r="D544" s="223"/>
      <c r="E544" s="224">
        <v>10.119999999999999</v>
      </c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209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17"/>
      <c r="B545" s="218"/>
      <c r="C545" s="258" t="s">
        <v>797</v>
      </c>
      <c r="D545" s="223"/>
      <c r="E545" s="224">
        <v>0.12</v>
      </c>
      <c r="F545" s="221"/>
      <c r="G545" s="221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209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17"/>
      <c r="B546" s="218"/>
      <c r="C546" s="258" t="s">
        <v>798</v>
      </c>
      <c r="D546" s="223"/>
      <c r="E546" s="224">
        <v>-1.4</v>
      </c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209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17"/>
      <c r="B547" s="218"/>
      <c r="C547" s="258" t="s">
        <v>799</v>
      </c>
      <c r="D547" s="223"/>
      <c r="E547" s="224"/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209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17"/>
      <c r="B548" s="218"/>
      <c r="C548" s="258" t="s">
        <v>800</v>
      </c>
      <c r="D548" s="223"/>
      <c r="E548" s="224">
        <v>0.73</v>
      </c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10"/>
      <c r="Z548" s="210"/>
      <c r="AA548" s="210"/>
      <c r="AB548" s="210"/>
      <c r="AC548" s="210"/>
      <c r="AD548" s="210"/>
      <c r="AE548" s="210"/>
      <c r="AF548" s="210"/>
      <c r="AG548" s="210" t="s">
        <v>209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">
      <c r="A549" s="217"/>
      <c r="B549" s="218"/>
      <c r="C549" s="258" t="s">
        <v>801</v>
      </c>
      <c r="D549" s="223"/>
      <c r="E549" s="224">
        <v>2.2000000000000002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10"/>
      <c r="Z549" s="210"/>
      <c r="AA549" s="210"/>
      <c r="AB549" s="210"/>
      <c r="AC549" s="210"/>
      <c r="AD549" s="210"/>
      <c r="AE549" s="210"/>
      <c r="AF549" s="210"/>
      <c r="AG549" s="210" t="s">
        <v>209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17"/>
      <c r="B550" s="218"/>
      <c r="C550" s="258" t="s">
        <v>802</v>
      </c>
      <c r="D550" s="223"/>
      <c r="E550" s="224">
        <v>4.04</v>
      </c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10"/>
      <c r="Z550" s="210"/>
      <c r="AA550" s="210"/>
      <c r="AB550" s="210"/>
      <c r="AC550" s="210"/>
      <c r="AD550" s="210"/>
      <c r="AE550" s="210"/>
      <c r="AF550" s="210"/>
      <c r="AG550" s="210" t="s">
        <v>209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17"/>
      <c r="B551" s="218"/>
      <c r="C551" s="258" t="s">
        <v>803</v>
      </c>
      <c r="D551" s="223"/>
      <c r="E551" s="224">
        <v>0.92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10"/>
      <c r="Z551" s="210"/>
      <c r="AA551" s="210"/>
      <c r="AB551" s="210"/>
      <c r="AC551" s="210"/>
      <c r="AD551" s="210"/>
      <c r="AE551" s="210"/>
      <c r="AF551" s="210"/>
      <c r="AG551" s="210" t="s">
        <v>209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35">
        <v>119</v>
      </c>
      <c r="B552" s="236" t="s">
        <v>804</v>
      </c>
      <c r="C552" s="256" t="s">
        <v>805</v>
      </c>
      <c r="D552" s="237" t="s">
        <v>237</v>
      </c>
      <c r="E552" s="238">
        <v>83.894999999999996</v>
      </c>
      <c r="F552" s="239"/>
      <c r="G552" s="240">
        <f>ROUND(E552*F552,2)</f>
        <v>0</v>
      </c>
      <c r="H552" s="239"/>
      <c r="I552" s="240">
        <f>ROUND(E552*H552,2)</f>
        <v>0</v>
      </c>
      <c r="J552" s="239"/>
      <c r="K552" s="240">
        <f>ROUND(E552*J552,2)</f>
        <v>0</v>
      </c>
      <c r="L552" s="240">
        <v>21</v>
      </c>
      <c r="M552" s="240">
        <f>G552*(1+L552/100)</f>
        <v>0</v>
      </c>
      <c r="N552" s="238">
        <v>1.8499999999999999E-2</v>
      </c>
      <c r="O552" s="238">
        <f>ROUND(E552*N552,2)</f>
        <v>1.55</v>
      </c>
      <c r="P552" s="238">
        <v>0</v>
      </c>
      <c r="Q552" s="238">
        <f>ROUND(E552*P552,2)</f>
        <v>0</v>
      </c>
      <c r="R552" s="240"/>
      <c r="S552" s="240" t="s">
        <v>218</v>
      </c>
      <c r="T552" s="241" t="s">
        <v>219</v>
      </c>
      <c r="U552" s="221">
        <v>0</v>
      </c>
      <c r="V552" s="221">
        <f>ROUND(E552*U552,2)</f>
        <v>0</v>
      </c>
      <c r="W552" s="221"/>
      <c r="X552" s="221" t="s">
        <v>296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297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7"/>
      <c r="B553" s="218"/>
      <c r="C553" s="258" t="s">
        <v>788</v>
      </c>
      <c r="D553" s="223"/>
      <c r="E553" s="224"/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209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17"/>
      <c r="B554" s="218"/>
      <c r="C554" s="258" t="s">
        <v>789</v>
      </c>
      <c r="D554" s="223"/>
      <c r="E554" s="224">
        <v>8.0299999999999994</v>
      </c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10"/>
      <c r="Z554" s="210"/>
      <c r="AA554" s="210"/>
      <c r="AB554" s="210"/>
      <c r="AC554" s="210"/>
      <c r="AD554" s="210"/>
      <c r="AE554" s="210"/>
      <c r="AF554" s="210"/>
      <c r="AG554" s="210" t="s">
        <v>209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17"/>
      <c r="B555" s="218"/>
      <c r="C555" s="258" t="s">
        <v>790</v>
      </c>
      <c r="D555" s="223"/>
      <c r="E555" s="224">
        <v>24.2</v>
      </c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10"/>
      <c r="Z555" s="210"/>
      <c r="AA555" s="210"/>
      <c r="AB555" s="210"/>
      <c r="AC555" s="210"/>
      <c r="AD555" s="210"/>
      <c r="AE555" s="210"/>
      <c r="AF555" s="210"/>
      <c r="AG555" s="210" t="s">
        <v>209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17"/>
      <c r="B556" s="218"/>
      <c r="C556" s="258" t="s">
        <v>791</v>
      </c>
      <c r="D556" s="223"/>
      <c r="E556" s="224">
        <v>0.255</v>
      </c>
      <c r="F556" s="221"/>
      <c r="G556" s="221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209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17"/>
      <c r="B557" s="218"/>
      <c r="C557" s="258" t="s">
        <v>792</v>
      </c>
      <c r="D557" s="223"/>
      <c r="E557" s="224">
        <v>-1.6</v>
      </c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209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17"/>
      <c r="B558" s="218"/>
      <c r="C558" s="258" t="s">
        <v>793</v>
      </c>
      <c r="D558" s="223"/>
      <c r="E558" s="224">
        <v>44.44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209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17"/>
      <c r="B559" s="218"/>
      <c r="C559" s="258" t="s">
        <v>794</v>
      </c>
      <c r="D559" s="223"/>
      <c r="E559" s="224">
        <v>0.13500000000000001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10"/>
      <c r="Z559" s="210"/>
      <c r="AA559" s="210"/>
      <c r="AB559" s="210"/>
      <c r="AC559" s="210"/>
      <c r="AD559" s="210"/>
      <c r="AE559" s="210"/>
      <c r="AF559" s="210"/>
      <c r="AG559" s="210" t="s">
        <v>209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17"/>
      <c r="B560" s="218"/>
      <c r="C560" s="258" t="s">
        <v>795</v>
      </c>
      <c r="D560" s="223"/>
      <c r="E560" s="224">
        <v>-4.4000000000000004</v>
      </c>
      <c r="F560" s="221"/>
      <c r="G560" s="221"/>
      <c r="H560" s="221"/>
      <c r="I560" s="221"/>
      <c r="J560" s="221"/>
      <c r="K560" s="221"/>
      <c r="L560" s="221"/>
      <c r="M560" s="221"/>
      <c r="N560" s="220"/>
      <c r="O560" s="220"/>
      <c r="P560" s="220"/>
      <c r="Q560" s="220"/>
      <c r="R560" s="221"/>
      <c r="S560" s="221"/>
      <c r="T560" s="221"/>
      <c r="U560" s="221"/>
      <c r="V560" s="221"/>
      <c r="W560" s="221"/>
      <c r="X560" s="221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209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17"/>
      <c r="B561" s="218"/>
      <c r="C561" s="258" t="s">
        <v>796</v>
      </c>
      <c r="D561" s="223"/>
      <c r="E561" s="224">
        <v>10.119999999999999</v>
      </c>
      <c r="F561" s="221"/>
      <c r="G561" s="221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10"/>
      <c r="Z561" s="210"/>
      <c r="AA561" s="210"/>
      <c r="AB561" s="210"/>
      <c r="AC561" s="210"/>
      <c r="AD561" s="210"/>
      <c r="AE561" s="210"/>
      <c r="AF561" s="210"/>
      <c r="AG561" s="210" t="s">
        <v>209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17"/>
      <c r="B562" s="218"/>
      <c r="C562" s="258" t="s">
        <v>797</v>
      </c>
      <c r="D562" s="223"/>
      <c r="E562" s="224">
        <v>0.12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209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17"/>
      <c r="B563" s="218"/>
      <c r="C563" s="258" t="s">
        <v>798</v>
      </c>
      <c r="D563" s="223"/>
      <c r="E563" s="224">
        <v>-1.4</v>
      </c>
      <c r="F563" s="221"/>
      <c r="G563" s="221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10"/>
      <c r="Z563" s="210"/>
      <c r="AA563" s="210"/>
      <c r="AB563" s="210"/>
      <c r="AC563" s="210"/>
      <c r="AD563" s="210"/>
      <c r="AE563" s="210"/>
      <c r="AF563" s="210"/>
      <c r="AG563" s="210" t="s">
        <v>209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17"/>
      <c r="B564" s="218"/>
      <c r="C564" s="261" t="s">
        <v>806</v>
      </c>
      <c r="D564" s="225"/>
      <c r="E564" s="226">
        <v>3.9950000000000001</v>
      </c>
      <c r="F564" s="221"/>
      <c r="G564" s="221"/>
      <c r="H564" s="221"/>
      <c r="I564" s="221"/>
      <c r="J564" s="221"/>
      <c r="K564" s="221"/>
      <c r="L564" s="221"/>
      <c r="M564" s="221"/>
      <c r="N564" s="220"/>
      <c r="O564" s="220"/>
      <c r="P564" s="220"/>
      <c r="Q564" s="220"/>
      <c r="R564" s="221"/>
      <c r="S564" s="221"/>
      <c r="T564" s="221"/>
      <c r="U564" s="221"/>
      <c r="V564" s="221"/>
      <c r="W564" s="221"/>
      <c r="X564" s="221"/>
      <c r="Y564" s="210"/>
      <c r="Z564" s="210"/>
      <c r="AA564" s="210"/>
      <c r="AB564" s="210"/>
      <c r="AC564" s="210"/>
      <c r="AD564" s="210"/>
      <c r="AE564" s="210"/>
      <c r="AF564" s="210"/>
      <c r="AG564" s="210" t="s">
        <v>209</v>
      </c>
      <c r="AH564" s="210">
        <v>4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35">
        <v>120</v>
      </c>
      <c r="B565" s="236" t="s">
        <v>807</v>
      </c>
      <c r="C565" s="256" t="s">
        <v>808</v>
      </c>
      <c r="D565" s="237" t="s">
        <v>237</v>
      </c>
      <c r="E565" s="238">
        <v>8.2844999999999995</v>
      </c>
      <c r="F565" s="239"/>
      <c r="G565" s="240">
        <f>ROUND(E565*F565,2)</f>
        <v>0</v>
      </c>
      <c r="H565" s="239"/>
      <c r="I565" s="240">
        <f>ROUND(E565*H565,2)</f>
        <v>0</v>
      </c>
      <c r="J565" s="239"/>
      <c r="K565" s="240">
        <f>ROUND(E565*J565,2)</f>
        <v>0</v>
      </c>
      <c r="L565" s="240">
        <v>21</v>
      </c>
      <c r="M565" s="240">
        <f>G565*(1+L565/100)</f>
        <v>0</v>
      </c>
      <c r="N565" s="238">
        <v>1.8499999999999999E-2</v>
      </c>
      <c r="O565" s="238">
        <f>ROUND(E565*N565,2)</f>
        <v>0.15</v>
      </c>
      <c r="P565" s="238">
        <v>0</v>
      </c>
      <c r="Q565" s="238">
        <f>ROUND(E565*P565,2)</f>
        <v>0</v>
      </c>
      <c r="R565" s="240"/>
      <c r="S565" s="240" t="s">
        <v>218</v>
      </c>
      <c r="T565" s="241" t="s">
        <v>219</v>
      </c>
      <c r="U565" s="221">
        <v>0</v>
      </c>
      <c r="V565" s="221">
        <f>ROUND(E565*U565,2)</f>
        <v>0</v>
      </c>
      <c r="W565" s="221"/>
      <c r="X565" s="221" t="s">
        <v>296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297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17"/>
      <c r="B566" s="218"/>
      <c r="C566" s="259" t="s">
        <v>809</v>
      </c>
      <c r="D566" s="243"/>
      <c r="E566" s="243"/>
      <c r="F566" s="243"/>
      <c r="G566" s="243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10"/>
      <c r="Z566" s="210"/>
      <c r="AA566" s="210"/>
      <c r="AB566" s="210"/>
      <c r="AC566" s="210"/>
      <c r="AD566" s="210"/>
      <c r="AE566" s="210"/>
      <c r="AF566" s="210"/>
      <c r="AG566" s="210" t="s">
        <v>221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17"/>
      <c r="B567" s="218"/>
      <c r="C567" s="260" t="s">
        <v>810</v>
      </c>
      <c r="D567" s="244"/>
      <c r="E567" s="244"/>
      <c r="F567" s="244"/>
      <c r="G567" s="244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221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17"/>
      <c r="B568" s="218"/>
      <c r="C568" s="258" t="s">
        <v>799</v>
      </c>
      <c r="D568" s="223"/>
      <c r="E568" s="224"/>
      <c r="F568" s="221"/>
      <c r="G568" s="221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209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17"/>
      <c r="B569" s="218"/>
      <c r="C569" s="258" t="s">
        <v>800</v>
      </c>
      <c r="D569" s="223"/>
      <c r="E569" s="224">
        <v>0.73</v>
      </c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10"/>
      <c r="Z569" s="210"/>
      <c r="AA569" s="210"/>
      <c r="AB569" s="210"/>
      <c r="AC569" s="210"/>
      <c r="AD569" s="210"/>
      <c r="AE569" s="210"/>
      <c r="AF569" s="210"/>
      <c r="AG569" s="210" t="s">
        <v>209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17"/>
      <c r="B570" s="218"/>
      <c r="C570" s="258" t="s">
        <v>801</v>
      </c>
      <c r="D570" s="223"/>
      <c r="E570" s="224">
        <v>2.2000000000000002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209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17"/>
      <c r="B571" s="218"/>
      <c r="C571" s="258" t="s">
        <v>802</v>
      </c>
      <c r="D571" s="223"/>
      <c r="E571" s="224">
        <v>4.04</v>
      </c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10"/>
      <c r="Z571" s="210"/>
      <c r="AA571" s="210"/>
      <c r="AB571" s="210"/>
      <c r="AC571" s="210"/>
      <c r="AD571" s="210"/>
      <c r="AE571" s="210"/>
      <c r="AF571" s="210"/>
      <c r="AG571" s="210" t="s">
        <v>209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17"/>
      <c r="B572" s="218"/>
      <c r="C572" s="258" t="s">
        <v>803</v>
      </c>
      <c r="D572" s="223"/>
      <c r="E572" s="224">
        <v>0.92</v>
      </c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10"/>
      <c r="Z572" s="210"/>
      <c r="AA572" s="210"/>
      <c r="AB572" s="210"/>
      <c r="AC572" s="210"/>
      <c r="AD572" s="210"/>
      <c r="AE572" s="210"/>
      <c r="AF572" s="210"/>
      <c r="AG572" s="210" t="s">
        <v>209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17"/>
      <c r="B573" s="218"/>
      <c r="C573" s="261" t="s">
        <v>806</v>
      </c>
      <c r="D573" s="225"/>
      <c r="E573" s="226">
        <v>0.39450000000000002</v>
      </c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10"/>
      <c r="Z573" s="210"/>
      <c r="AA573" s="210"/>
      <c r="AB573" s="210"/>
      <c r="AC573" s="210"/>
      <c r="AD573" s="210"/>
      <c r="AE573" s="210"/>
      <c r="AF573" s="210"/>
      <c r="AG573" s="210" t="s">
        <v>209</v>
      </c>
      <c r="AH573" s="210">
        <v>4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17">
        <v>121</v>
      </c>
      <c r="B574" s="218" t="s">
        <v>811</v>
      </c>
      <c r="C574" s="262" t="s">
        <v>812</v>
      </c>
      <c r="D574" s="219" t="s">
        <v>0</v>
      </c>
      <c r="E574" s="246"/>
      <c r="F574" s="222"/>
      <c r="G574" s="221">
        <f>ROUND(E574*F574,2)</f>
        <v>0</v>
      </c>
      <c r="H574" s="222"/>
      <c r="I574" s="221">
        <f>ROUND(E574*H574,2)</f>
        <v>0</v>
      </c>
      <c r="J574" s="222"/>
      <c r="K574" s="221">
        <f>ROUND(E574*J574,2)</f>
        <v>0</v>
      </c>
      <c r="L574" s="221">
        <v>21</v>
      </c>
      <c r="M574" s="221">
        <f>G574*(1+L574/100)</f>
        <v>0</v>
      </c>
      <c r="N574" s="220">
        <v>0</v>
      </c>
      <c r="O574" s="220">
        <f>ROUND(E574*N574,2)</f>
        <v>0</v>
      </c>
      <c r="P574" s="220">
        <v>0</v>
      </c>
      <c r="Q574" s="220">
        <f>ROUND(E574*P574,2)</f>
        <v>0</v>
      </c>
      <c r="R574" s="221" t="s">
        <v>738</v>
      </c>
      <c r="S574" s="221" t="s">
        <v>203</v>
      </c>
      <c r="T574" s="221" t="s">
        <v>203</v>
      </c>
      <c r="U574" s="221">
        <v>0</v>
      </c>
      <c r="V574" s="221">
        <f>ROUND(E574*U574,2)</f>
        <v>0</v>
      </c>
      <c r="W574" s="221"/>
      <c r="X574" s="221" t="s">
        <v>589</v>
      </c>
      <c r="Y574" s="210"/>
      <c r="Z574" s="210"/>
      <c r="AA574" s="210"/>
      <c r="AB574" s="210"/>
      <c r="AC574" s="210"/>
      <c r="AD574" s="210"/>
      <c r="AE574" s="210"/>
      <c r="AF574" s="210"/>
      <c r="AG574" s="210" t="s">
        <v>590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x14ac:dyDescent="0.2">
      <c r="A575" s="228" t="s">
        <v>197</v>
      </c>
      <c r="B575" s="229" t="s">
        <v>162</v>
      </c>
      <c r="C575" s="255" t="s">
        <v>163</v>
      </c>
      <c r="D575" s="230"/>
      <c r="E575" s="231"/>
      <c r="F575" s="232"/>
      <c r="G575" s="232">
        <f>SUMIF(AG576:AG591,"&lt;&gt;NOR",G576:G591)</f>
        <v>0</v>
      </c>
      <c r="H575" s="232"/>
      <c r="I575" s="232">
        <f>SUM(I576:I591)</f>
        <v>0</v>
      </c>
      <c r="J575" s="232"/>
      <c r="K575" s="232">
        <f>SUM(K576:K591)</f>
        <v>0</v>
      </c>
      <c r="L575" s="232"/>
      <c r="M575" s="232">
        <f>SUM(M576:M591)</f>
        <v>0</v>
      </c>
      <c r="N575" s="231"/>
      <c r="O575" s="231">
        <f>SUM(O576:O591)</f>
        <v>0.1</v>
      </c>
      <c r="P575" s="231"/>
      <c r="Q575" s="231">
        <f>SUM(Q576:Q591)</f>
        <v>0</v>
      </c>
      <c r="R575" s="232"/>
      <c r="S575" s="232"/>
      <c r="T575" s="233"/>
      <c r="U575" s="227"/>
      <c r="V575" s="227">
        <f>SUM(V576:V591)</f>
        <v>22.27</v>
      </c>
      <c r="W575" s="227"/>
      <c r="X575" s="227"/>
      <c r="AG575" t="s">
        <v>198</v>
      </c>
    </row>
    <row r="576" spans="1:60" outlineLevel="1" x14ac:dyDescent="0.2">
      <c r="A576" s="235">
        <v>122</v>
      </c>
      <c r="B576" s="236" t="s">
        <v>813</v>
      </c>
      <c r="C576" s="256" t="s">
        <v>814</v>
      </c>
      <c r="D576" s="237" t="s">
        <v>237</v>
      </c>
      <c r="E576" s="238">
        <v>163.03</v>
      </c>
      <c r="F576" s="239"/>
      <c r="G576" s="240">
        <f>ROUND(E576*F576,2)</f>
        <v>0</v>
      </c>
      <c r="H576" s="239"/>
      <c r="I576" s="240">
        <f>ROUND(E576*H576,2)</f>
        <v>0</v>
      </c>
      <c r="J576" s="239"/>
      <c r="K576" s="240">
        <f>ROUND(E576*J576,2)</f>
        <v>0</v>
      </c>
      <c r="L576" s="240">
        <v>21</v>
      </c>
      <c r="M576" s="240">
        <f>G576*(1+L576/100)</f>
        <v>0</v>
      </c>
      <c r="N576" s="238">
        <v>1.7000000000000001E-4</v>
      </c>
      <c r="O576" s="238">
        <f>ROUND(E576*N576,2)</f>
        <v>0.03</v>
      </c>
      <c r="P576" s="238">
        <v>0</v>
      </c>
      <c r="Q576" s="238">
        <f>ROUND(E576*P576,2)</f>
        <v>0</v>
      </c>
      <c r="R576" s="240" t="s">
        <v>815</v>
      </c>
      <c r="S576" s="240" t="s">
        <v>203</v>
      </c>
      <c r="T576" s="241" t="s">
        <v>203</v>
      </c>
      <c r="U576" s="221">
        <v>3.2480000000000002E-2</v>
      </c>
      <c r="V576" s="221">
        <f>ROUND(E576*U576,2)</f>
        <v>5.3</v>
      </c>
      <c r="W576" s="221"/>
      <c r="X576" s="221" t="s">
        <v>204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205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17"/>
      <c r="B577" s="218"/>
      <c r="C577" s="258" t="s">
        <v>816</v>
      </c>
      <c r="D577" s="223"/>
      <c r="E577" s="224"/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209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17"/>
      <c r="B578" s="218"/>
      <c r="C578" s="258" t="s">
        <v>817</v>
      </c>
      <c r="D578" s="223"/>
      <c r="E578" s="224">
        <v>113.03</v>
      </c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209</v>
      </c>
      <c r="AH578" s="210">
        <v>5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17"/>
      <c r="B579" s="218"/>
      <c r="C579" s="258" t="s">
        <v>818</v>
      </c>
      <c r="D579" s="223"/>
      <c r="E579" s="224"/>
      <c r="F579" s="221"/>
      <c r="G579" s="221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209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17"/>
      <c r="B580" s="218"/>
      <c r="C580" s="258" t="s">
        <v>819</v>
      </c>
      <c r="D580" s="223"/>
      <c r="E580" s="224">
        <v>50</v>
      </c>
      <c r="F580" s="221"/>
      <c r="G580" s="221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209</v>
      </c>
      <c r="AH580" s="210">
        <v>5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35">
        <v>123</v>
      </c>
      <c r="B581" s="236" t="s">
        <v>820</v>
      </c>
      <c r="C581" s="256" t="s">
        <v>821</v>
      </c>
      <c r="D581" s="237" t="s">
        <v>237</v>
      </c>
      <c r="E581" s="238">
        <v>113.03</v>
      </c>
      <c r="F581" s="239"/>
      <c r="G581" s="240">
        <f>ROUND(E581*F581,2)</f>
        <v>0</v>
      </c>
      <c r="H581" s="239"/>
      <c r="I581" s="240">
        <f>ROUND(E581*H581,2)</f>
        <v>0</v>
      </c>
      <c r="J581" s="239"/>
      <c r="K581" s="240">
        <f>ROUND(E581*J581,2)</f>
        <v>0</v>
      </c>
      <c r="L581" s="240">
        <v>21</v>
      </c>
      <c r="M581" s="240">
        <f>G581*(1+L581/100)</f>
        <v>0</v>
      </c>
      <c r="N581" s="238">
        <v>4.6000000000000001E-4</v>
      </c>
      <c r="O581" s="238">
        <f>ROUND(E581*N581,2)</f>
        <v>0.05</v>
      </c>
      <c r="P581" s="238">
        <v>0</v>
      </c>
      <c r="Q581" s="238">
        <f>ROUND(E581*P581,2)</f>
        <v>0</v>
      </c>
      <c r="R581" s="240" t="s">
        <v>815</v>
      </c>
      <c r="S581" s="240" t="s">
        <v>203</v>
      </c>
      <c r="T581" s="241" t="s">
        <v>203</v>
      </c>
      <c r="U581" s="221">
        <v>0.10191</v>
      </c>
      <c r="V581" s="221">
        <f>ROUND(E581*U581,2)</f>
        <v>11.52</v>
      </c>
      <c r="W581" s="221"/>
      <c r="X581" s="221" t="s">
        <v>204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205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17"/>
      <c r="B582" s="218"/>
      <c r="C582" s="258" t="s">
        <v>822</v>
      </c>
      <c r="D582" s="223"/>
      <c r="E582" s="224"/>
      <c r="F582" s="221"/>
      <c r="G582" s="221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10"/>
      <c r="Z582" s="210"/>
      <c r="AA582" s="210"/>
      <c r="AB582" s="210"/>
      <c r="AC582" s="210"/>
      <c r="AD582" s="210"/>
      <c r="AE582" s="210"/>
      <c r="AF582" s="210"/>
      <c r="AG582" s="210" t="s">
        <v>209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17"/>
      <c r="B583" s="218"/>
      <c r="C583" s="258" t="s">
        <v>358</v>
      </c>
      <c r="D583" s="223"/>
      <c r="E583" s="224">
        <v>41.02</v>
      </c>
      <c r="F583" s="221"/>
      <c r="G583" s="221"/>
      <c r="H583" s="221"/>
      <c r="I583" s="221"/>
      <c r="J583" s="221"/>
      <c r="K583" s="221"/>
      <c r="L583" s="221"/>
      <c r="M583" s="221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209</v>
      </c>
      <c r="AH583" s="210">
        <v>5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17"/>
      <c r="B584" s="218"/>
      <c r="C584" s="258" t="s">
        <v>823</v>
      </c>
      <c r="D584" s="223"/>
      <c r="E584" s="224"/>
      <c r="F584" s="221"/>
      <c r="G584" s="221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209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17"/>
      <c r="B585" s="218"/>
      <c r="C585" s="258" t="s">
        <v>824</v>
      </c>
      <c r="D585" s="223"/>
      <c r="E585" s="224">
        <v>4.03</v>
      </c>
      <c r="F585" s="221"/>
      <c r="G585" s="221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10"/>
      <c r="Z585" s="210"/>
      <c r="AA585" s="210"/>
      <c r="AB585" s="210"/>
      <c r="AC585" s="210"/>
      <c r="AD585" s="210"/>
      <c r="AE585" s="210"/>
      <c r="AF585" s="210"/>
      <c r="AG585" s="210" t="s">
        <v>209</v>
      </c>
      <c r="AH585" s="210">
        <v>5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17"/>
      <c r="B586" s="218"/>
      <c r="C586" s="258" t="s">
        <v>825</v>
      </c>
      <c r="D586" s="223"/>
      <c r="E586" s="224"/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209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17"/>
      <c r="B587" s="218"/>
      <c r="C587" s="258" t="s">
        <v>826</v>
      </c>
      <c r="D587" s="223"/>
      <c r="E587" s="224">
        <v>4.42</v>
      </c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209</v>
      </c>
      <c r="AH587" s="210">
        <v>5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17"/>
      <c r="B588" s="218"/>
      <c r="C588" s="258" t="s">
        <v>827</v>
      </c>
      <c r="D588" s="223"/>
      <c r="E588" s="224">
        <v>13.56</v>
      </c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209</v>
      </c>
      <c r="AH588" s="210">
        <v>5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17"/>
      <c r="B589" s="218"/>
      <c r="C589" s="258" t="s">
        <v>828</v>
      </c>
      <c r="D589" s="223"/>
      <c r="E589" s="224">
        <v>50</v>
      </c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10"/>
      <c r="Z589" s="210"/>
      <c r="AA589" s="210"/>
      <c r="AB589" s="210"/>
      <c r="AC589" s="210"/>
      <c r="AD589" s="210"/>
      <c r="AE589" s="210"/>
      <c r="AF589" s="210"/>
      <c r="AG589" s="210" t="s">
        <v>209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35">
        <v>124</v>
      </c>
      <c r="B590" s="236" t="s">
        <v>829</v>
      </c>
      <c r="C590" s="256" t="s">
        <v>830</v>
      </c>
      <c r="D590" s="237" t="s">
        <v>237</v>
      </c>
      <c r="E590" s="238">
        <v>50</v>
      </c>
      <c r="F590" s="239"/>
      <c r="G590" s="240">
        <f>ROUND(E590*F590,2)</f>
        <v>0</v>
      </c>
      <c r="H590" s="239"/>
      <c r="I590" s="240">
        <f>ROUND(E590*H590,2)</f>
        <v>0</v>
      </c>
      <c r="J590" s="239"/>
      <c r="K590" s="240">
        <f>ROUND(E590*J590,2)</f>
        <v>0</v>
      </c>
      <c r="L590" s="240">
        <v>21</v>
      </c>
      <c r="M590" s="240">
        <f>G590*(1+L590/100)</f>
        <v>0</v>
      </c>
      <c r="N590" s="238">
        <v>4.8000000000000001E-4</v>
      </c>
      <c r="O590" s="238">
        <f>ROUND(E590*N590,2)</f>
        <v>0.02</v>
      </c>
      <c r="P590" s="238">
        <v>0</v>
      </c>
      <c r="Q590" s="238">
        <f>ROUND(E590*P590,2)</f>
        <v>0</v>
      </c>
      <c r="R590" s="240" t="s">
        <v>815</v>
      </c>
      <c r="S590" s="240" t="s">
        <v>203</v>
      </c>
      <c r="T590" s="241" t="s">
        <v>203</v>
      </c>
      <c r="U590" s="221">
        <v>0.10902000000000001</v>
      </c>
      <c r="V590" s="221">
        <f>ROUND(E590*U590,2)</f>
        <v>5.45</v>
      </c>
      <c r="W590" s="221"/>
      <c r="X590" s="221" t="s">
        <v>204</v>
      </c>
      <c r="Y590" s="210"/>
      <c r="Z590" s="210"/>
      <c r="AA590" s="210"/>
      <c r="AB590" s="210"/>
      <c r="AC590" s="210"/>
      <c r="AD590" s="210"/>
      <c r="AE590" s="210"/>
      <c r="AF590" s="210"/>
      <c r="AG590" s="210" t="s">
        <v>205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17"/>
      <c r="B591" s="218"/>
      <c r="C591" s="258" t="s">
        <v>831</v>
      </c>
      <c r="D591" s="223"/>
      <c r="E591" s="224">
        <v>50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10"/>
      <c r="Z591" s="210"/>
      <c r="AA591" s="210"/>
      <c r="AB591" s="210"/>
      <c r="AC591" s="210"/>
      <c r="AD591" s="210"/>
      <c r="AE591" s="210"/>
      <c r="AF591" s="210"/>
      <c r="AG591" s="210" t="s">
        <v>209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x14ac:dyDescent="0.2">
      <c r="A592" s="228" t="s">
        <v>197</v>
      </c>
      <c r="B592" s="229" t="s">
        <v>164</v>
      </c>
      <c r="C592" s="255" t="s">
        <v>165</v>
      </c>
      <c r="D592" s="230"/>
      <c r="E592" s="231"/>
      <c r="F592" s="232"/>
      <c r="G592" s="232">
        <f>SUMIF(AG593:AG594,"&lt;&gt;NOR",G593:G594)</f>
        <v>0</v>
      </c>
      <c r="H592" s="232"/>
      <c r="I592" s="232">
        <f>SUM(I593:I594)</f>
        <v>0</v>
      </c>
      <c r="J592" s="232"/>
      <c r="K592" s="232">
        <f>SUM(K593:K594)</f>
        <v>0</v>
      </c>
      <c r="L592" s="232"/>
      <c r="M592" s="232">
        <f>SUM(M593:M594)</f>
        <v>0</v>
      </c>
      <c r="N592" s="231"/>
      <c r="O592" s="231">
        <f>SUM(O593:O594)</f>
        <v>0.02</v>
      </c>
      <c r="P592" s="231"/>
      <c r="Q592" s="231">
        <f>SUM(Q593:Q594)</f>
        <v>0</v>
      </c>
      <c r="R592" s="232"/>
      <c r="S592" s="232"/>
      <c r="T592" s="233"/>
      <c r="U592" s="227"/>
      <c r="V592" s="227">
        <f>SUM(V593:V594)</f>
        <v>5.76</v>
      </c>
      <c r="W592" s="227"/>
      <c r="X592" s="227"/>
      <c r="AG592" t="s">
        <v>198</v>
      </c>
    </row>
    <row r="593" spans="1:60" outlineLevel="1" x14ac:dyDescent="0.2">
      <c r="A593" s="235">
        <v>125</v>
      </c>
      <c r="B593" s="236" t="s">
        <v>832</v>
      </c>
      <c r="C593" s="256" t="s">
        <v>833</v>
      </c>
      <c r="D593" s="237" t="s">
        <v>228</v>
      </c>
      <c r="E593" s="238">
        <v>3</v>
      </c>
      <c r="F593" s="239"/>
      <c r="G593" s="240">
        <f>ROUND(E593*F593,2)</f>
        <v>0</v>
      </c>
      <c r="H593" s="239"/>
      <c r="I593" s="240">
        <f>ROUND(E593*H593,2)</f>
        <v>0</v>
      </c>
      <c r="J593" s="239"/>
      <c r="K593" s="240">
        <f>ROUND(E593*J593,2)</f>
        <v>0</v>
      </c>
      <c r="L593" s="240">
        <v>21</v>
      </c>
      <c r="M593" s="240">
        <f>G593*(1+L593/100)</f>
        <v>0</v>
      </c>
      <c r="N593" s="238">
        <v>7.79E-3</v>
      </c>
      <c r="O593" s="238">
        <f>ROUND(E593*N593,2)</f>
        <v>0.02</v>
      </c>
      <c r="P593" s="238">
        <v>0</v>
      </c>
      <c r="Q593" s="238">
        <f>ROUND(E593*P593,2)</f>
        <v>0</v>
      </c>
      <c r="R593" s="240"/>
      <c r="S593" s="240" t="s">
        <v>203</v>
      </c>
      <c r="T593" s="241" t="s">
        <v>203</v>
      </c>
      <c r="U593" s="221">
        <v>1.921</v>
      </c>
      <c r="V593" s="221">
        <f>ROUND(E593*U593,2)</f>
        <v>5.76</v>
      </c>
      <c r="W593" s="221"/>
      <c r="X593" s="221" t="s">
        <v>204</v>
      </c>
      <c r="Y593" s="210"/>
      <c r="Z593" s="210"/>
      <c r="AA593" s="210"/>
      <c r="AB593" s="210"/>
      <c r="AC593" s="210"/>
      <c r="AD593" s="210"/>
      <c r="AE593" s="210"/>
      <c r="AF593" s="210"/>
      <c r="AG593" s="210" t="s">
        <v>205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17"/>
      <c r="B594" s="218"/>
      <c r="C594" s="258" t="s">
        <v>834</v>
      </c>
      <c r="D594" s="223"/>
      <c r="E594" s="224">
        <v>3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209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x14ac:dyDescent="0.2">
      <c r="A595" s="228" t="s">
        <v>197</v>
      </c>
      <c r="B595" s="229" t="s">
        <v>166</v>
      </c>
      <c r="C595" s="255" t="s">
        <v>167</v>
      </c>
      <c r="D595" s="230"/>
      <c r="E595" s="231"/>
      <c r="F595" s="232"/>
      <c r="G595" s="232">
        <f>SUMIF(AG596:AG601,"&lt;&gt;NOR",G596:G601)</f>
        <v>0</v>
      </c>
      <c r="H595" s="232"/>
      <c r="I595" s="232">
        <f>SUM(I596:I601)</f>
        <v>0</v>
      </c>
      <c r="J595" s="232"/>
      <c r="K595" s="232">
        <f>SUM(K596:K601)</f>
        <v>0</v>
      </c>
      <c r="L595" s="232"/>
      <c r="M595" s="232">
        <f>SUM(M596:M601)</f>
        <v>0</v>
      </c>
      <c r="N595" s="231"/>
      <c r="O595" s="231">
        <f>SUM(O596:O601)</f>
        <v>0</v>
      </c>
      <c r="P595" s="231"/>
      <c r="Q595" s="231">
        <f>SUM(Q596:Q601)</f>
        <v>0</v>
      </c>
      <c r="R595" s="232"/>
      <c r="S595" s="232"/>
      <c r="T595" s="233"/>
      <c r="U595" s="227"/>
      <c r="V595" s="227">
        <f>SUM(V596:V601)</f>
        <v>929.79</v>
      </c>
      <c r="W595" s="227"/>
      <c r="X595" s="227"/>
      <c r="AG595" t="s">
        <v>198</v>
      </c>
    </row>
    <row r="596" spans="1:60" ht="22.5" outlineLevel="1" x14ac:dyDescent="0.2">
      <c r="A596" s="248">
        <v>126</v>
      </c>
      <c r="B596" s="249" t="s">
        <v>835</v>
      </c>
      <c r="C596" s="264" t="s">
        <v>836</v>
      </c>
      <c r="D596" s="250" t="s">
        <v>413</v>
      </c>
      <c r="E596" s="251">
        <v>47.305439999999997</v>
      </c>
      <c r="F596" s="252"/>
      <c r="G596" s="253">
        <f>ROUND(E596*F596,2)</f>
        <v>0</v>
      </c>
      <c r="H596" s="252"/>
      <c r="I596" s="253">
        <f>ROUND(E596*H596,2)</f>
        <v>0</v>
      </c>
      <c r="J596" s="252"/>
      <c r="K596" s="253">
        <f>ROUND(E596*J596,2)</f>
        <v>0</v>
      </c>
      <c r="L596" s="253">
        <v>21</v>
      </c>
      <c r="M596" s="253">
        <f>G596*(1+L596/100)</f>
        <v>0</v>
      </c>
      <c r="N596" s="251">
        <v>0</v>
      </c>
      <c r="O596" s="251">
        <f>ROUND(E596*N596,2)</f>
        <v>0</v>
      </c>
      <c r="P596" s="251">
        <v>0</v>
      </c>
      <c r="Q596" s="251">
        <f>ROUND(E596*P596,2)</f>
        <v>0</v>
      </c>
      <c r="R596" s="253" t="s">
        <v>470</v>
      </c>
      <c r="S596" s="253" t="s">
        <v>203</v>
      </c>
      <c r="T596" s="254" t="s">
        <v>203</v>
      </c>
      <c r="U596" s="221">
        <v>7.4640000000000004</v>
      </c>
      <c r="V596" s="221">
        <f>ROUND(E596*U596,2)</f>
        <v>353.09</v>
      </c>
      <c r="W596" s="221"/>
      <c r="X596" s="221" t="s">
        <v>837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838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48">
        <v>127</v>
      </c>
      <c r="B597" s="249" t="s">
        <v>839</v>
      </c>
      <c r="C597" s="264" t="s">
        <v>840</v>
      </c>
      <c r="D597" s="250" t="s">
        <v>413</v>
      </c>
      <c r="E597" s="251">
        <v>47.305439999999997</v>
      </c>
      <c r="F597" s="252"/>
      <c r="G597" s="253">
        <f>ROUND(E597*F597,2)</f>
        <v>0</v>
      </c>
      <c r="H597" s="252"/>
      <c r="I597" s="253">
        <f>ROUND(E597*H597,2)</f>
        <v>0</v>
      </c>
      <c r="J597" s="252"/>
      <c r="K597" s="253">
        <f>ROUND(E597*J597,2)</f>
        <v>0</v>
      </c>
      <c r="L597" s="253">
        <v>21</v>
      </c>
      <c r="M597" s="253">
        <f>G597*(1+L597/100)</f>
        <v>0</v>
      </c>
      <c r="N597" s="251">
        <v>0</v>
      </c>
      <c r="O597" s="251">
        <f>ROUND(E597*N597,2)</f>
        <v>0</v>
      </c>
      <c r="P597" s="251">
        <v>0</v>
      </c>
      <c r="Q597" s="251">
        <f>ROUND(E597*P597,2)</f>
        <v>0</v>
      </c>
      <c r="R597" s="253" t="s">
        <v>470</v>
      </c>
      <c r="S597" s="253" t="s">
        <v>203</v>
      </c>
      <c r="T597" s="254" t="s">
        <v>203</v>
      </c>
      <c r="U597" s="221">
        <v>3.92</v>
      </c>
      <c r="V597" s="221">
        <f>ROUND(E597*U597,2)</f>
        <v>185.44</v>
      </c>
      <c r="W597" s="221"/>
      <c r="X597" s="221" t="s">
        <v>837</v>
      </c>
      <c r="Y597" s="210"/>
      <c r="Z597" s="210"/>
      <c r="AA597" s="210"/>
      <c r="AB597" s="210"/>
      <c r="AC597" s="210"/>
      <c r="AD597" s="210"/>
      <c r="AE597" s="210"/>
      <c r="AF597" s="210"/>
      <c r="AG597" s="210" t="s">
        <v>838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48">
        <v>128</v>
      </c>
      <c r="B598" s="249" t="s">
        <v>841</v>
      </c>
      <c r="C598" s="264" t="s">
        <v>842</v>
      </c>
      <c r="D598" s="250" t="s">
        <v>413</v>
      </c>
      <c r="E598" s="251">
        <v>756.88702999999998</v>
      </c>
      <c r="F598" s="252"/>
      <c r="G598" s="253">
        <f>ROUND(E598*F598,2)</f>
        <v>0</v>
      </c>
      <c r="H598" s="252"/>
      <c r="I598" s="253">
        <f>ROUND(E598*H598,2)</f>
        <v>0</v>
      </c>
      <c r="J598" s="252"/>
      <c r="K598" s="253">
        <f>ROUND(E598*J598,2)</f>
        <v>0</v>
      </c>
      <c r="L598" s="253">
        <v>21</v>
      </c>
      <c r="M598" s="253">
        <f>G598*(1+L598/100)</f>
        <v>0</v>
      </c>
      <c r="N598" s="251">
        <v>0</v>
      </c>
      <c r="O598" s="251">
        <f>ROUND(E598*N598,2)</f>
        <v>0</v>
      </c>
      <c r="P598" s="251">
        <v>0</v>
      </c>
      <c r="Q598" s="251">
        <f>ROUND(E598*P598,2)</f>
        <v>0</v>
      </c>
      <c r="R598" s="253" t="s">
        <v>470</v>
      </c>
      <c r="S598" s="253" t="s">
        <v>203</v>
      </c>
      <c r="T598" s="254" t="s">
        <v>203</v>
      </c>
      <c r="U598" s="221">
        <v>0</v>
      </c>
      <c r="V598" s="221">
        <f>ROUND(E598*U598,2)</f>
        <v>0</v>
      </c>
      <c r="W598" s="221"/>
      <c r="X598" s="221" t="s">
        <v>837</v>
      </c>
      <c r="Y598" s="210"/>
      <c r="Z598" s="210"/>
      <c r="AA598" s="210"/>
      <c r="AB598" s="210"/>
      <c r="AC598" s="210"/>
      <c r="AD598" s="210"/>
      <c r="AE598" s="210"/>
      <c r="AF598" s="210"/>
      <c r="AG598" s="210" t="s">
        <v>838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48">
        <v>129</v>
      </c>
      <c r="B599" s="249" t="s">
        <v>843</v>
      </c>
      <c r="C599" s="264" t="s">
        <v>844</v>
      </c>
      <c r="D599" s="250" t="s">
        <v>413</v>
      </c>
      <c r="E599" s="251">
        <v>47.305439999999997</v>
      </c>
      <c r="F599" s="252"/>
      <c r="G599" s="253">
        <f>ROUND(E599*F599,2)</f>
        <v>0</v>
      </c>
      <c r="H599" s="252"/>
      <c r="I599" s="253">
        <f>ROUND(E599*H599,2)</f>
        <v>0</v>
      </c>
      <c r="J599" s="252"/>
      <c r="K599" s="253">
        <f>ROUND(E599*J599,2)</f>
        <v>0</v>
      </c>
      <c r="L599" s="253">
        <v>21</v>
      </c>
      <c r="M599" s="253">
        <f>G599*(1+L599/100)</f>
        <v>0</v>
      </c>
      <c r="N599" s="251">
        <v>0</v>
      </c>
      <c r="O599" s="251">
        <f>ROUND(E599*N599,2)</f>
        <v>0</v>
      </c>
      <c r="P599" s="251">
        <v>0</v>
      </c>
      <c r="Q599" s="251">
        <f>ROUND(E599*P599,2)</f>
        <v>0</v>
      </c>
      <c r="R599" s="253" t="s">
        <v>470</v>
      </c>
      <c r="S599" s="253" t="s">
        <v>203</v>
      </c>
      <c r="T599" s="254" t="s">
        <v>203</v>
      </c>
      <c r="U599" s="221">
        <v>7.5359999999999996</v>
      </c>
      <c r="V599" s="221">
        <f>ROUND(E599*U599,2)</f>
        <v>356.49</v>
      </c>
      <c r="W599" s="221"/>
      <c r="X599" s="221" t="s">
        <v>837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838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22.5" outlineLevel="1" x14ac:dyDescent="0.2">
      <c r="A600" s="248">
        <v>130</v>
      </c>
      <c r="B600" s="249" t="s">
        <v>845</v>
      </c>
      <c r="C600" s="264" t="s">
        <v>846</v>
      </c>
      <c r="D600" s="250" t="s">
        <v>413</v>
      </c>
      <c r="E600" s="251">
        <v>47.305439999999997</v>
      </c>
      <c r="F600" s="252"/>
      <c r="G600" s="253">
        <f>ROUND(E600*F600,2)</f>
        <v>0</v>
      </c>
      <c r="H600" s="252"/>
      <c r="I600" s="253">
        <f>ROUND(E600*H600,2)</f>
        <v>0</v>
      </c>
      <c r="J600" s="252"/>
      <c r="K600" s="253">
        <f>ROUND(E600*J600,2)</f>
        <v>0</v>
      </c>
      <c r="L600" s="253">
        <v>21</v>
      </c>
      <c r="M600" s="253">
        <f>G600*(1+L600/100)</f>
        <v>0</v>
      </c>
      <c r="N600" s="251">
        <v>0</v>
      </c>
      <c r="O600" s="251">
        <f>ROUND(E600*N600,2)</f>
        <v>0</v>
      </c>
      <c r="P600" s="251">
        <v>0</v>
      </c>
      <c r="Q600" s="251">
        <f>ROUND(E600*P600,2)</f>
        <v>0</v>
      </c>
      <c r="R600" s="253" t="s">
        <v>470</v>
      </c>
      <c r="S600" s="253" t="s">
        <v>203</v>
      </c>
      <c r="T600" s="254" t="s">
        <v>203</v>
      </c>
      <c r="U600" s="221">
        <v>0.73499999999999999</v>
      </c>
      <c r="V600" s="221">
        <f>ROUND(E600*U600,2)</f>
        <v>34.770000000000003</v>
      </c>
      <c r="W600" s="221"/>
      <c r="X600" s="221" t="s">
        <v>837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838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35">
        <v>131</v>
      </c>
      <c r="B601" s="236" t="s">
        <v>847</v>
      </c>
      <c r="C601" s="256" t="s">
        <v>848</v>
      </c>
      <c r="D601" s="237" t="s">
        <v>413</v>
      </c>
      <c r="E601" s="238">
        <v>47.305439999999997</v>
      </c>
      <c r="F601" s="239"/>
      <c r="G601" s="240">
        <f>ROUND(E601*F601,2)</f>
        <v>0</v>
      </c>
      <c r="H601" s="239"/>
      <c r="I601" s="240">
        <f>ROUND(E601*H601,2)</f>
        <v>0</v>
      </c>
      <c r="J601" s="239"/>
      <c r="K601" s="240">
        <f>ROUND(E601*J601,2)</f>
        <v>0</v>
      </c>
      <c r="L601" s="240">
        <v>21</v>
      </c>
      <c r="M601" s="240">
        <f>G601*(1+L601/100)</f>
        <v>0</v>
      </c>
      <c r="N601" s="238">
        <v>0</v>
      </c>
      <c r="O601" s="238">
        <f>ROUND(E601*N601,2)</f>
        <v>0</v>
      </c>
      <c r="P601" s="238">
        <v>0</v>
      </c>
      <c r="Q601" s="238">
        <f>ROUND(E601*P601,2)</f>
        <v>0</v>
      </c>
      <c r="R601" s="240" t="s">
        <v>470</v>
      </c>
      <c r="S601" s="240" t="s">
        <v>230</v>
      </c>
      <c r="T601" s="241" t="s">
        <v>849</v>
      </c>
      <c r="U601" s="221">
        <v>0</v>
      </c>
      <c r="V601" s="221">
        <f>ROUND(E601*U601,2)</f>
        <v>0</v>
      </c>
      <c r="W601" s="221"/>
      <c r="X601" s="221" t="s">
        <v>837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838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x14ac:dyDescent="0.2">
      <c r="A602" s="3"/>
      <c r="B602" s="4"/>
      <c r="C602" s="265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AE602">
        <v>15</v>
      </c>
      <c r="AF602">
        <v>21</v>
      </c>
      <c r="AG602" t="s">
        <v>184</v>
      </c>
    </row>
    <row r="603" spans="1:60" x14ac:dyDescent="0.2">
      <c r="A603" s="213"/>
      <c r="B603" s="214" t="s">
        <v>29</v>
      </c>
      <c r="C603" s="266"/>
      <c r="D603" s="215"/>
      <c r="E603" s="216"/>
      <c r="F603" s="216"/>
      <c r="G603" s="234">
        <f>G8+G23+G88+G95+G104+G122+G165+G199+G210+G217+G229+G337+G340+G407+G426+G452+G487+G522+G575+G592+G595</f>
        <v>0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AE603">
        <f>SUMIF(L7:L601,AE602,G7:G601)</f>
        <v>0</v>
      </c>
      <c r="AF603">
        <f>SUMIF(L7:L601,AF602,G7:G601)</f>
        <v>0</v>
      </c>
      <c r="AG603" t="s">
        <v>850</v>
      </c>
    </row>
    <row r="604" spans="1:60" x14ac:dyDescent="0.2">
      <c r="C604" s="267"/>
      <c r="D604" s="10"/>
      <c r="AG604" t="s">
        <v>851</v>
      </c>
    </row>
    <row r="605" spans="1:60" x14ac:dyDescent="0.2">
      <c r="D605" s="10"/>
    </row>
    <row r="606" spans="1:60" x14ac:dyDescent="0.2">
      <c r="D606" s="10"/>
    </row>
    <row r="607" spans="1:60" x14ac:dyDescent="0.2">
      <c r="D607" s="10"/>
    </row>
    <row r="608" spans="1:60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LpA8+V4FRnNyz3JARmn2I60t222GqdqvLR3F522VXVHXK+5ON5Fk2I/wCzOtu2qSsfPSISU6AMao4W+ZhWLsg==" saltValue="Y4iChXOcQiSSIBmshHZWXg==" spinCount="100000" sheet="1"/>
  <mergeCells count="63">
    <mergeCell ref="C521:G521"/>
    <mergeCell ref="C566:G566"/>
    <mergeCell ref="C567:G567"/>
    <mergeCell ref="C406:G406"/>
    <mergeCell ref="C432:G432"/>
    <mergeCell ref="C451:G451"/>
    <mergeCell ref="C486:G486"/>
    <mergeCell ref="C493:G493"/>
    <mergeCell ref="C513:G513"/>
    <mergeCell ref="C289:G289"/>
    <mergeCell ref="C296:G296"/>
    <mergeCell ref="C299:G299"/>
    <mergeCell ref="C302:G302"/>
    <mergeCell ref="C322:G322"/>
    <mergeCell ref="C339:G339"/>
    <mergeCell ref="C231:G231"/>
    <mergeCell ref="C234:G234"/>
    <mergeCell ref="C247:G247"/>
    <mergeCell ref="C254:G254"/>
    <mergeCell ref="C257:G257"/>
    <mergeCell ref="C281:G281"/>
    <mergeCell ref="C173:G173"/>
    <mergeCell ref="C176:G176"/>
    <mergeCell ref="C179:G179"/>
    <mergeCell ref="C186:G186"/>
    <mergeCell ref="C192:G192"/>
    <mergeCell ref="C201:G201"/>
    <mergeCell ref="C135:G135"/>
    <mergeCell ref="C145:G145"/>
    <mergeCell ref="C151:G151"/>
    <mergeCell ref="C154:G154"/>
    <mergeCell ref="C161:G161"/>
    <mergeCell ref="C167:G167"/>
    <mergeCell ref="C90:G90"/>
    <mergeCell ref="C106:G106"/>
    <mergeCell ref="C110:G110"/>
    <mergeCell ref="C114:G114"/>
    <mergeCell ref="C128:G128"/>
    <mergeCell ref="C131:G131"/>
    <mergeCell ref="C80:G80"/>
    <mergeCell ref="C81:G81"/>
    <mergeCell ref="C83:G83"/>
    <mergeCell ref="C84:G84"/>
    <mergeCell ref="C86:G86"/>
    <mergeCell ref="C87:G87"/>
    <mergeCell ref="C67:G67"/>
    <mergeCell ref="C68:G68"/>
    <mergeCell ref="C69:G69"/>
    <mergeCell ref="C70:G70"/>
    <mergeCell ref="C71:G71"/>
    <mergeCell ref="C72:G72"/>
    <mergeCell ref="C19:G19"/>
    <mergeCell ref="C20:G20"/>
    <mergeCell ref="C30:G30"/>
    <mergeCell ref="C39:G39"/>
    <mergeCell ref="C46:G46"/>
    <mergeCell ref="C49:G49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04B6-7C65-42BF-BA9D-0438B0DDBD2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96</v>
      </c>
      <c r="C8" s="255" t="s">
        <v>97</v>
      </c>
      <c r="D8" s="230"/>
      <c r="E8" s="231"/>
      <c r="F8" s="232"/>
      <c r="G8" s="232">
        <f>SUMIF(AG9:AG76,"&lt;&gt;NOR",G9:G76)</f>
        <v>0</v>
      </c>
      <c r="H8" s="232"/>
      <c r="I8" s="232">
        <f>SUM(I9:I76)</f>
        <v>0</v>
      </c>
      <c r="J8" s="232"/>
      <c r="K8" s="232">
        <f>SUM(K9:K76)</f>
        <v>0</v>
      </c>
      <c r="L8" s="232"/>
      <c r="M8" s="232">
        <f>SUM(M9:M76)</f>
        <v>0</v>
      </c>
      <c r="N8" s="231"/>
      <c r="O8" s="231">
        <f>SUM(O9:O76)</f>
        <v>38.69</v>
      </c>
      <c r="P8" s="231"/>
      <c r="Q8" s="231">
        <f>SUM(Q9:Q76)</f>
        <v>7.55</v>
      </c>
      <c r="R8" s="232"/>
      <c r="S8" s="232"/>
      <c r="T8" s="233"/>
      <c r="U8" s="227"/>
      <c r="V8" s="227">
        <f>SUM(V9:V76)</f>
        <v>242.15999999999994</v>
      </c>
      <c r="W8" s="227"/>
      <c r="X8" s="227"/>
      <c r="AG8" t="s">
        <v>198</v>
      </c>
    </row>
    <row r="9" spans="1:60" outlineLevel="1" x14ac:dyDescent="0.2">
      <c r="A9" s="235">
        <v>1</v>
      </c>
      <c r="B9" s="236" t="s">
        <v>852</v>
      </c>
      <c r="C9" s="256" t="s">
        <v>853</v>
      </c>
      <c r="D9" s="237" t="s">
        <v>237</v>
      </c>
      <c r="E9" s="238">
        <v>45.42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202</v>
      </c>
      <c r="S9" s="240" t="s">
        <v>203</v>
      </c>
      <c r="T9" s="241" t="s">
        <v>203</v>
      </c>
      <c r="U9" s="221">
        <v>0.26</v>
      </c>
      <c r="V9" s="221">
        <f>ROUND(E9*U9,2)</f>
        <v>11.81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854</v>
      </c>
      <c r="D10" s="242"/>
      <c r="E10" s="242"/>
      <c r="F10" s="242"/>
      <c r="G10" s="242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8" t="s">
        <v>855</v>
      </c>
      <c r="D11" s="223"/>
      <c r="E11" s="224">
        <v>13.2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8" t="s">
        <v>856</v>
      </c>
      <c r="D12" s="223"/>
      <c r="E12" s="224"/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17"/>
      <c r="B13" s="218"/>
      <c r="C13" s="258" t="s">
        <v>857</v>
      </c>
      <c r="D13" s="223"/>
      <c r="E13" s="224">
        <v>30.42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8" t="s">
        <v>858</v>
      </c>
      <c r="D14" s="223"/>
      <c r="E14" s="224">
        <v>1.8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5">
        <v>2</v>
      </c>
      <c r="B15" s="236" t="s">
        <v>859</v>
      </c>
      <c r="C15" s="256" t="s">
        <v>860</v>
      </c>
      <c r="D15" s="237" t="s">
        <v>237</v>
      </c>
      <c r="E15" s="238">
        <v>48.33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0.13800000000000001</v>
      </c>
      <c r="Q15" s="238">
        <f>ROUND(E15*P15,2)</f>
        <v>6.67</v>
      </c>
      <c r="R15" s="240" t="s">
        <v>861</v>
      </c>
      <c r="S15" s="240" t="s">
        <v>203</v>
      </c>
      <c r="T15" s="241" t="s">
        <v>203</v>
      </c>
      <c r="U15" s="221">
        <v>0.16</v>
      </c>
      <c r="V15" s="221">
        <f>ROUND(E15*U15,2)</f>
        <v>7.73</v>
      </c>
      <c r="W15" s="221"/>
      <c r="X15" s="221" t="s">
        <v>204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862</v>
      </c>
      <c r="D16" s="242"/>
      <c r="E16" s="242"/>
      <c r="F16" s="242"/>
      <c r="G16" s="242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58" t="s">
        <v>863</v>
      </c>
      <c r="D17" s="223"/>
      <c r="E17" s="224">
        <v>45.63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8" t="s">
        <v>864</v>
      </c>
      <c r="D18" s="223"/>
      <c r="E18" s="224">
        <v>2.7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5">
        <v>3</v>
      </c>
      <c r="B19" s="236" t="s">
        <v>865</v>
      </c>
      <c r="C19" s="256" t="s">
        <v>866</v>
      </c>
      <c r="D19" s="237" t="s">
        <v>245</v>
      </c>
      <c r="E19" s="238">
        <v>4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0.22</v>
      </c>
      <c r="Q19" s="238">
        <f>ROUND(E19*P19,2)</f>
        <v>0.88</v>
      </c>
      <c r="R19" s="240" t="s">
        <v>861</v>
      </c>
      <c r="S19" s="240" t="s">
        <v>203</v>
      </c>
      <c r="T19" s="241" t="s">
        <v>203</v>
      </c>
      <c r="U19" s="221">
        <v>0.14299999999999999</v>
      </c>
      <c r="V19" s="221">
        <f>ROUND(E19*U19,2)</f>
        <v>0.56999999999999995</v>
      </c>
      <c r="W19" s="221"/>
      <c r="X19" s="221" t="s">
        <v>204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7" t="s">
        <v>867</v>
      </c>
      <c r="D20" s="242"/>
      <c r="E20" s="242"/>
      <c r="F20" s="242"/>
      <c r="G20" s="242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5" t="str">
        <f>C20</f>
        <v>s vybouráním lože, s přemístěním hmot na skládku na vzdálenost do 3 m nebo naložením na dopravní prostředek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58" t="s">
        <v>868</v>
      </c>
      <c r="D21" s="223"/>
      <c r="E21" s="224">
        <v>4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5">
        <v>4</v>
      </c>
      <c r="B22" s="236" t="s">
        <v>869</v>
      </c>
      <c r="C22" s="256" t="s">
        <v>870</v>
      </c>
      <c r="D22" s="237" t="s">
        <v>245</v>
      </c>
      <c r="E22" s="238">
        <v>53.7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 t="s">
        <v>202</v>
      </c>
      <c r="S22" s="240" t="s">
        <v>203</v>
      </c>
      <c r="T22" s="241" t="s">
        <v>203</v>
      </c>
      <c r="U22" s="221">
        <v>0.13500000000000001</v>
      </c>
      <c r="V22" s="221">
        <f>ROUND(E22*U22,2)</f>
        <v>7.25</v>
      </c>
      <c r="W22" s="221"/>
      <c r="X22" s="221" t="s">
        <v>204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7" t="s">
        <v>871</v>
      </c>
      <c r="D23" s="242"/>
      <c r="E23" s="242"/>
      <c r="F23" s="242"/>
      <c r="G23" s="242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5" t="str">
        <f>C23</f>
        <v>při snižování hladiny podzemní vody soustavou čerpacích jehel, s tvarovkami pro všechny druhy potrubí a způsoby uložení,</v>
      </c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17"/>
      <c r="B24" s="218"/>
      <c r="C24" s="258" t="s">
        <v>872</v>
      </c>
      <c r="D24" s="223"/>
      <c r="E24" s="224">
        <v>50.7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8" t="s">
        <v>873</v>
      </c>
      <c r="D25" s="223"/>
      <c r="E25" s="224">
        <v>3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5">
        <v>5</v>
      </c>
      <c r="B26" s="236" t="s">
        <v>874</v>
      </c>
      <c r="C26" s="256" t="s">
        <v>875</v>
      </c>
      <c r="D26" s="237" t="s">
        <v>201</v>
      </c>
      <c r="E26" s="238">
        <v>1.3142499999999999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 t="s">
        <v>202</v>
      </c>
      <c r="S26" s="240" t="s">
        <v>203</v>
      </c>
      <c r="T26" s="241" t="s">
        <v>203</v>
      </c>
      <c r="U26" s="221">
        <v>18.216000000000001</v>
      </c>
      <c r="V26" s="221">
        <f>ROUND(E26*U26,2)</f>
        <v>23.94</v>
      </c>
      <c r="W26" s="221"/>
      <c r="X26" s="221" t="s">
        <v>204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7" t="s">
        <v>876</v>
      </c>
      <c r="D27" s="242"/>
      <c r="E27" s="242"/>
      <c r="F27" s="242"/>
      <c r="G27" s="242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207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58" t="s">
        <v>877</v>
      </c>
      <c r="D28" s="223"/>
      <c r="E28" s="224">
        <v>3.7499999999999999E-2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209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8" t="s">
        <v>878</v>
      </c>
      <c r="D29" s="223"/>
      <c r="E29" s="224">
        <v>0.108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8" t="s">
        <v>879</v>
      </c>
      <c r="D30" s="223"/>
      <c r="E30" s="224">
        <v>0.16875000000000001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209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8" t="s">
        <v>880</v>
      </c>
      <c r="D31" s="223"/>
      <c r="E31" s="224">
        <v>1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5">
        <v>6</v>
      </c>
      <c r="B32" s="236" t="s">
        <v>881</v>
      </c>
      <c r="C32" s="256" t="s">
        <v>882</v>
      </c>
      <c r="D32" s="237" t="s">
        <v>201</v>
      </c>
      <c r="E32" s="238">
        <v>51.863999999999997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 t="s">
        <v>202</v>
      </c>
      <c r="S32" s="240" t="s">
        <v>203</v>
      </c>
      <c r="T32" s="241" t="s">
        <v>203</v>
      </c>
      <c r="U32" s="221">
        <v>2.335</v>
      </c>
      <c r="V32" s="221">
        <f>ROUND(E32*U32,2)</f>
        <v>121.1</v>
      </c>
      <c r="W32" s="221"/>
      <c r="X32" s="221" t="s">
        <v>204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7" t="s">
        <v>206</v>
      </c>
      <c r="D33" s="242"/>
      <c r="E33" s="242"/>
      <c r="F33" s="242"/>
      <c r="G33" s="242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207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58" t="s">
        <v>883</v>
      </c>
      <c r="D34" s="223"/>
      <c r="E34" s="224">
        <v>13.2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8" t="s">
        <v>856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17"/>
      <c r="B36" s="218"/>
      <c r="C36" s="258" t="s">
        <v>884</v>
      </c>
      <c r="D36" s="223"/>
      <c r="E36" s="224">
        <v>36.503999999999998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8" t="s">
        <v>885</v>
      </c>
      <c r="D37" s="223"/>
      <c r="E37" s="224">
        <v>2.16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5">
        <v>7</v>
      </c>
      <c r="B38" s="236" t="s">
        <v>886</v>
      </c>
      <c r="C38" s="256" t="s">
        <v>887</v>
      </c>
      <c r="D38" s="237" t="s">
        <v>201</v>
      </c>
      <c r="E38" s="238">
        <v>25.931999999999999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202</v>
      </c>
      <c r="S38" s="240" t="s">
        <v>203</v>
      </c>
      <c r="T38" s="241" t="s">
        <v>203</v>
      </c>
      <c r="U38" s="221">
        <v>0.34499999999999997</v>
      </c>
      <c r="V38" s="221">
        <f>ROUND(E38*U38,2)</f>
        <v>8.9499999999999993</v>
      </c>
      <c r="W38" s="221"/>
      <c r="X38" s="221" t="s">
        <v>204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7" t="s">
        <v>888</v>
      </c>
      <c r="D39" s="242"/>
      <c r="E39" s="242"/>
      <c r="F39" s="242"/>
      <c r="G39" s="242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207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5" t="str">
        <f>C39</f>
        <v>bez naložení do dopravní nádoby, ale s vyprázdněním dopravní nádoby na hromadu nebo na dopravní prostředek,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8" t="s">
        <v>889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8" t="s">
        <v>890</v>
      </c>
      <c r="D41" s="223"/>
      <c r="E41" s="224">
        <v>25.931999999999999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5">
        <v>8</v>
      </c>
      <c r="B42" s="236" t="s">
        <v>891</v>
      </c>
      <c r="C42" s="256" t="s">
        <v>892</v>
      </c>
      <c r="D42" s="237" t="s">
        <v>201</v>
      </c>
      <c r="E42" s="238">
        <v>34.143000000000001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 t="s">
        <v>202</v>
      </c>
      <c r="S42" s="240" t="s">
        <v>203</v>
      </c>
      <c r="T42" s="241" t="s">
        <v>203</v>
      </c>
      <c r="U42" s="221">
        <v>7.3999999999999996E-2</v>
      </c>
      <c r="V42" s="221">
        <f>ROUND(E42*U42,2)</f>
        <v>2.5299999999999998</v>
      </c>
      <c r="W42" s="221"/>
      <c r="X42" s="221" t="s">
        <v>204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893</v>
      </c>
      <c r="D43" s="242"/>
      <c r="E43" s="242"/>
      <c r="F43" s="242"/>
      <c r="G43" s="242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8" t="s">
        <v>894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8" t="s">
        <v>895</v>
      </c>
      <c r="D45" s="223"/>
      <c r="E45" s="224">
        <v>51.863999999999997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209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8" t="s">
        <v>896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8" t="s">
        <v>897</v>
      </c>
      <c r="D47" s="223"/>
      <c r="E47" s="224">
        <v>-17.721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5">
        <v>9</v>
      </c>
      <c r="B48" s="236" t="s">
        <v>898</v>
      </c>
      <c r="C48" s="256" t="s">
        <v>899</v>
      </c>
      <c r="D48" s="237" t="s">
        <v>201</v>
      </c>
      <c r="E48" s="238">
        <v>34.143000000000001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40" t="s">
        <v>202</v>
      </c>
      <c r="S48" s="240" t="s">
        <v>203</v>
      </c>
      <c r="T48" s="241" t="s">
        <v>203</v>
      </c>
      <c r="U48" s="221">
        <v>1.0999999999999999E-2</v>
      </c>
      <c r="V48" s="221">
        <f>ROUND(E48*U48,2)</f>
        <v>0.38</v>
      </c>
      <c r="W48" s="221"/>
      <c r="X48" s="221" t="s">
        <v>204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7" t="s">
        <v>893</v>
      </c>
      <c r="D49" s="242"/>
      <c r="E49" s="242"/>
      <c r="F49" s="242"/>
      <c r="G49" s="242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207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8" t="s">
        <v>900</v>
      </c>
      <c r="D50" s="223"/>
      <c r="E50" s="224">
        <v>34.143000000000001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5">
        <v>10</v>
      </c>
      <c r="B51" s="236" t="s">
        <v>901</v>
      </c>
      <c r="C51" s="256" t="s">
        <v>902</v>
      </c>
      <c r="D51" s="237" t="s">
        <v>201</v>
      </c>
      <c r="E51" s="238">
        <v>170.715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 t="s">
        <v>202</v>
      </c>
      <c r="S51" s="240" t="s">
        <v>203</v>
      </c>
      <c r="T51" s="241" t="s">
        <v>203</v>
      </c>
      <c r="U51" s="221">
        <v>0</v>
      </c>
      <c r="V51" s="221">
        <f>ROUND(E51*U51,2)</f>
        <v>0</v>
      </c>
      <c r="W51" s="221"/>
      <c r="X51" s="221" t="s">
        <v>204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7" t="s">
        <v>893</v>
      </c>
      <c r="D52" s="242"/>
      <c r="E52" s="242"/>
      <c r="F52" s="242"/>
      <c r="G52" s="242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207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8" t="s">
        <v>903</v>
      </c>
      <c r="D53" s="223"/>
      <c r="E53" s="224">
        <v>170.715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5">
        <v>11</v>
      </c>
      <c r="B54" s="236" t="s">
        <v>904</v>
      </c>
      <c r="C54" s="256" t="s">
        <v>905</v>
      </c>
      <c r="D54" s="237" t="s">
        <v>201</v>
      </c>
      <c r="E54" s="238">
        <v>34.143000000000001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 t="s">
        <v>202</v>
      </c>
      <c r="S54" s="240" t="s">
        <v>203</v>
      </c>
      <c r="T54" s="241" t="s">
        <v>203</v>
      </c>
      <c r="U54" s="221">
        <v>8.9999999999999993E-3</v>
      </c>
      <c r="V54" s="221">
        <f>ROUND(E54*U54,2)</f>
        <v>0.31</v>
      </c>
      <c r="W54" s="221"/>
      <c r="X54" s="221" t="s">
        <v>204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8" t="s">
        <v>900</v>
      </c>
      <c r="D55" s="223"/>
      <c r="E55" s="224">
        <v>34.143000000000001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5">
        <v>12</v>
      </c>
      <c r="B56" s="236" t="s">
        <v>906</v>
      </c>
      <c r="C56" s="256" t="s">
        <v>907</v>
      </c>
      <c r="D56" s="237" t="s">
        <v>201</v>
      </c>
      <c r="E56" s="238">
        <v>17.721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 t="s">
        <v>202</v>
      </c>
      <c r="S56" s="240" t="s">
        <v>203</v>
      </c>
      <c r="T56" s="241" t="s">
        <v>203</v>
      </c>
      <c r="U56" s="221">
        <v>1.1499999999999999</v>
      </c>
      <c r="V56" s="221">
        <f>ROUND(E56*U56,2)</f>
        <v>20.38</v>
      </c>
      <c r="W56" s="221"/>
      <c r="X56" s="221" t="s">
        <v>204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7" t="s">
        <v>908</v>
      </c>
      <c r="D57" s="242"/>
      <c r="E57" s="242"/>
      <c r="F57" s="242"/>
      <c r="G57" s="242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207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58" t="s">
        <v>909</v>
      </c>
      <c r="D58" s="223"/>
      <c r="E58" s="224"/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209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17"/>
      <c r="B59" s="218"/>
      <c r="C59" s="258" t="s">
        <v>910</v>
      </c>
      <c r="D59" s="223"/>
      <c r="E59" s="224">
        <v>16.731000000000002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209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8" t="s">
        <v>911</v>
      </c>
      <c r="D60" s="223"/>
      <c r="E60" s="224">
        <v>0.99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5">
        <v>13</v>
      </c>
      <c r="B61" s="236" t="s">
        <v>912</v>
      </c>
      <c r="C61" s="256" t="s">
        <v>913</v>
      </c>
      <c r="D61" s="237" t="s">
        <v>201</v>
      </c>
      <c r="E61" s="238">
        <v>12.888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 t="s">
        <v>202</v>
      </c>
      <c r="S61" s="240" t="s">
        <v>203</v>
      </c>
      <c r="T61" s="241" t="s">
        <v>203</v>
      </c>
      <c r="U61" s="221">
        <v>1.587</v>
      </c>
      <c r="V61" s="221">
        <f>ROUND(E61*U61,2)</f>
        <v>20.45</v>
      </c>
      <c r="W61" s="221"/>
      <c r="X61" s="221" t="s">
        <v>204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17"/>
      <c r="B62" s="218"/>
      <c r="C62" s="257" t="s">
        <v>914</v>
      </c>
      <c r="D62" s="242"/>
      <c r="E62" s="242"/>
      <c r="F62" s="242"/>
      <c r="G62" s="242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207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5" t="str">
        <f>C62</f>
        <v>sypaninou z vhodných hornin tř. 1 - 4 nebo materiálem připraveným podél výkopu ve vzdálenosti do 3 m od jeho kraje, pro jakoukoliv hloubku výkopu a jakoukoliv míru zhutnění,</v>
      </c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17"/>
      <c r="B63" s="218"/>
      <c r="C63" s="258" t="s">
        <v>915</v>
      </c>
      <c r="D63" s="223"/>
      <c r="E63" s="224">
        <v>12.167999999999999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8" t="s">
        <v>916</v>
      </c>
      <c r="D64" s="223"/>
      <c r="E64" s="224">
        <v>0.72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209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5">
        <v>14</v>
      </c>
      <c r="B65" s="236" t="s">
        <v>912</v>
      </c>
      <c r="C65" s="256" t="s">
        <v>913</v>
      </c>
      <c r="D65" s="237" t="s">
        <v>201</v>
      </c>
      <c r="E65" s="238">
        <v>10.56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 t="s">
        <v>202</v>
      </c>
      <c r="S65" s="240" t="s">
        <v>203</v>
      </c>
      <c r="T65" s="241" t="s">
        <v>203</v>
      </c>
      <c r="U65" s="221">
        <v>1.587</v>
      </c>
      <c r="V65" s="221">
        <f>ROUND(E65*U65,2)</f>
        <v>16.760000000000002</v>
      </c>
      <c r="W65" s="221"/>
      <c r="X65" s="221" t="s">
        <v>204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17"/>
      <c r="B66" s="218"/>
      <c r="C66" s="257" t="s">
        <v>914</v>
      </c>
      <c r="D66" s="242"/>
      <c r="E66" s="242"/>
      <c r="F66" s="242"/>
      <c r="G66" s="242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207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5" t="str">
        <f>C66</f>
        <v>sypaninou z vhodných hornin tř. 1 - 4 nebo materiálem připraveným podél výkopu ve vzdálenosti do 3 m od jeho kraje, pro jakoukoliv hloubku výkopu a jakoukoliv míru zhutnění,</v>
      </c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8" t="s">
        <v>917</v>
      </c>
      <c r="D67" s="223"/>
      <c r="E67" s="224">
        <v>10.56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5">
        <v>15</v>
      </c>
      <c r="B68" s="236" t="s">
        <v>918</v>
      </c>
      <c r="C68" s="256" t="s">
        <v>919</v>
      </c>
      <c r="D68" s="237" t="s">
        <v>413</v>
      </c>
      <c r="E68" s="238">
        <v>54.628799999999998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0</v>
      </c>
      <c r="O68" s="238">
        <f>ROUND(E68*N68,2)</f>
        <v>0</v>
      </c>
      <c r="P68" s="238">
        <v>0</v>
      </c>
      <c r="Q68" s="238">
        <f>ROUND(E68*P68,2)</f>
        <v>0</v>
      </c>
      <c r="R68" s="240" t="s">
        <v>202</v>
      </c>
      <c r="S68" s="240" t="s">
        <v>203</v>
      </c>
      <c r="T68" s="241" t="s">
        <v>203</v>
      </c>
      <c r="U68" s="221">
        <v>0</v>
      </c>
      <c r="V68" s="221">
        <f>ROUND(E68*U68,2)</f>
        <v>0</v>
      </c>
      <c r="W68" s="221"/>
      <c r="X68" s="221" t="s">
        <v>204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205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58" t="s">
        <v>920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209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8" t="s">
        <v>921</v>
      </c>
      <c r="D70" s="223"/>
      <c r="E70" s="224">
        <v>54.628799999999998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209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5">
        <v>16</v>
      </c>
      <c r="B71" s="236" t="s">
        <v>922</v>
      </c>
      <c r="C71" s="256" t="s">
        <v>923</v>
      </c>
      <c r="D71" s="237" t="s">
        <v>413</v>
      </c>
      <c r="E71" s="238">
        <v>21.2652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1</v>
      </c>
      <c r="O71" s="238">
        <f>ROUND(E71*N71,2)</f>
        <v>21.27</v>
      </c>
      <c r="P71" s="238">
        <v>0</v>
      </c>
      <c r="Q71" s="238">
        <f>ROUND(E71*P71,2)</f>
        <v>0</v>
      </c>
      <c r="R71" s="240" t="s">
        <v>295</v>
      </c>
      <c r="S71" s="240" t="s">
        <v>351</v>
      </c>
      <c r="T71" s="241" t="s">
        <v>351</v>
      </c>
      <c r="U71" s="221">
        <v>0</v>
      </c>
      <c r="V71" s="221">
        <f>ROUND(E71*U71,2)</f>
        <v>0</v>
      </c>
      <c r="W71" s="221"/>
      <c r="X71" s="221" t="s">
        <v>296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297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8" t="s">
        <v>924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209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8" t="s">
        <v>925</v>
      </c>
      <c r="D73" s="223"/>
      <c r="E73" s="224">
        <v>21.2652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209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5">
        <v>17</v>
      </c>
      <c r="B74" s="236" t="s">
        <v>926</v>
      </c>
      <c r="C74" s="256" t="s">
        <v>927</v>
      </c>
      <c r="D74" s="237" t="s">
        <v>413</v>
      </c>
      <c r="E74" s="238">
        <v>17.423999999999999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1</v>
      </c>
      <c r="O74" s="238">
        <f>ROUND(E74*N74,2)</f>
        <v>17.420000000000002</v>
      </c>
      <c r="P74" s="238">
        <v>0</v>
      </c>
      <c r="Q74" s="238">
        <f>ROUND(E74*P74,2)</f>
        <v>0</v>
      </c>
      <c r="R74" s="240" t="s">
        <v>295</v>
      </c>
      <c r="S74" s="240" t="s">
        <v>203</v>
      </c>
      <c r="T74" s="241" t="s">
        <v>203</v>
      </c>
      <c r="U74" s="221">
        <v>0</v>
      </c>
      <c r="V74" s="221">
        <f>ROUND(E74*U74,2)</f>
        <v>0</v>
      </c>
      <c r="W74" s="221"/>
      <c r="X74" s="221" t="s">
        <v>296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297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58" t="s">
        <v>928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8" t="s">
        <v>929</v>
      </c>
      <c r="D76" s="223"/>
      <c r="E76" s="224">
        <v>17.423999999999999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8" t="s">
        <v>197</v>
      </c>
      <c r="B77" s="229" t="s">
        <v>98</v>
      </c>
      <c r="C77" s="255" t="s">
        <v>99</v>
      </c>
      <c r="D77" s="230"/>
      <c r="E77" s="231"/>
      <c r="F77" s="232"/>
      <c r="G77" s="232">
        <f>SUMIF(AG78:AG80,"&lt;&gt;NOR",G78:G80)</f>
        <v>0</v>
      </c>
      <c r="H77" s="232"/>
      <c r="I77" s="232">
        <f>SUM(I78:I80)</f>
        <v>0</v>
      </c>
      <c r="J77" s="232"/>
      <c r="K77" s="232">
        <f>SUM(K78:K80)</f>
        <v>0</v>
      </c>
      <c r="L77" s="232"/>
      <c r="M77" s="232">
        <f>SUM(M78:M80)</f>
        <v>0</v>
      </c>
      <c r="N77" s="231"/>
      <c r="O77" s="231">
        <f>SUM(O78:O80)</f>
        <v>0.14000000000000001</v>
      </c>
      <c r="P77" s="231"/>
      <c r="Q77" s="231">
        <f>SUM(Q78:Q80)</f>
        <v>0</v>
      </c>
      <c r="R77" s="232"/>
      <c r="S77" s="232"/>
      <c r="T77" s="233"/>
      <c r="U77" s="227"/>
      <c r="V77" s="227">
        <f>SUM(V78:V80)</f>
        <v>40</v>
      </c>
      <c r="W77" s="227"/>
      <c r="X77" s="227"/>
      <c r="AG77" t="s">
        <v>198</v>
      </c>
    </row>
    <row r="78" spans="1:60" ht="22.5" outlineLevel="1" x14ac:dyDescent="0.2">
      <c r="A78" s="235">
        <v>18</v>
      </c>
      <c r="B78" s="236" t="s">
        <v>243</v>
      </c>
      <c r="C78" s="256" t="s">
        <v>244</v>
      </c>
      <c r="D78" s="237" t="s">
        <v>245</v>
      </c>
      <c r="E78" s="238">
        <v>20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7.1500000000000001E-3</v>
      </c>
      <c r="O78" s="238">
        <f>ROUND(E78*N78,2)</f>
        <v>0.14000000000000001</v>
      </c>
      <c r="P78" s="238">
        <v>0</v>
      </c>
      <c r="Q78" s="238">
        <f>ROUND(E78*P78,2)</f>
        <v>0</v>
      </c>
      <c r="R78" s="240" t="s">
        <v>246</v>
      </c>
      <c r="S78" s="240" t="s">
        <v>203</v>
      </c>
      <c r="T78" s="241" t="s">
        <v>203</v>
      </c>
      <c r="U78" s="221">
        <v>2</v>
      </c>
      <c r="V78" s="221">
        <f>ROUND(E78*U78,2)</f>
        <v>40</v>
      </c>
      <c r="W78" s="221"/>
      <c r="X78" s="221" t="s">
        <v>204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8" t="s">
        <v>930</v>
      </c>
      <c r="D79" s="223"/>
      <c r="E79" s="224">
        <v>16.5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209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8" t="s">
        <v>931</v>
      </c>
      <c r="D80" s="223"/>
      <c r="E80" s="224">
        <v>3.5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8" t="s">
        <v>197</v>
      </c>
      <c r="B81" s="229" t="s">
        <v>102</v>
      </c>
      <c r="C81" s="255" t="s">
        <v>103</v>
      </c>
      <c r="D81" s="230"/>
      <c r="E81" s="231"/>
      <c r="F81" s="232"/>
      <c r="G81" s="232">
        <f>SUMIF(AG82:AG89,"&lt;&gt;NOR",G82:G89)</f>
        <v>0</v>
      </c>
      <c r="H81" s="232"/>
      <c r="I81" s="232">
        <f>SUM(I82:I89)</f>
        <v>0</v>
      </c>
      <c r="J81" s="232"/>
      <c r="K81" s="232">
        <f>SUM(K82:K89)</f>
        <v>0</v>
      </c>
      <c r="L81" s="232"/>
      <c r="M81" s="232">
        <f>SUM(M82:M89)</f>
        <v>0</v>
      </c>
      <c r="N81" s="231"/>
      <c r="O81" s="231">
        <f>SUM(O82:O89)</f>
        <v>8.57</v>
      </c>
      <c r="P81" s="231"/>
      <c r="Q81" s="231">
        <f>SUM(Q82:Q89)</f>
        <v>0</v>
      </c>
      <c r="R81" s="232"/>
      <c r="S81" s="232"/>
      <c r="T81" s="233"/>
      <c r="U81" s="227"/>
      <c r="V81" s="227">
        <f>SUM(V82:V89)</f>
        <v>6.89</v>
      </c>
      <c r="W81" s="227"/>
      <c r="X81" s="227"/>
      <c r="AG81" t="s">
        <v>198</v>
      </c>
    </row>
    <row r="82" spans="1:60" outlineLevel="1" x14ac:dyDescent="0.2">
      <c r="A82" s="235">
        <v>19</v>
      </c>
      <c r="B82" s="236" t="s">
        <v>932</v>
      </c>
      <c r="C82" s="256" t="s">
        <v>933</v>
      </c>
      <c r="D82" s="237" t="s">
        <v>201</v>
      </c>
      <c r="E82" s="238">
        <v>3.222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1.8907700000000001</v>
      </c>
      <c r="O82" s="238">
        <f>ROUND(E82*N82,2)</f>
        <v>6.09</v>
      </c>
      <c r="P82" s="238">
        <v>0</v>
      </c>
      <c r="Q82" s="238">
        <f>ROUND(E82*P82,2)</f>
        <v>0</v>
      </c>
      <c r="R82" s="240" t="s">
        <v>934</v>
      </c>
      <c r="S82" s="240" t="s">
        <v>203</v>
      </c>
      <c r="T82" s="241" t="s">
        <v>203</v>
      </c>
      <c r="U82" s="221">
        <v>1.6950000000000001</v>
      </c>
      <c r="V82" s="221">
        <f>ROUND(E82*U82,2)</f>
        <v>5.46</v>
      </c>
      <c r="W82" s="221"/>
      <c r="X82" s="221" t="s">
        <v>204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57" t="s">
        <v>935</v>
      </c>
      <c r="D83" s="242"/>
      <c r="E83" s="242"/>
      <c r="F83" s="242"/>
      <c r="G83" s="242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207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17"/>
      <c r="B84" s="218"/>
      <c r="C84" s="258" t="s">
        <v>936</v>
      </c>
      <c r="D84" s="223"/>
      <c r="E84" s="224">
        <v>3.0419999999999998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209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58" t="s">
        <v>937</v>
      </c>
      <c r="D85" s="223"/>
      <c r="E85" s="224">
        <v>0.18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209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5">
        <v>20</v>
      </c>
      <c r="B86" s="236" t="s">
        <v>938</v>
      </c>
      <c r="C86" s="256" t="s">
        <v>939</v>
      </c>
      <c r="D86" s="237" t="s">
        <v>201</v>
      </c>
      <c r="E86" s="238">
        <v>0.99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2.5</v>
      </c>
      <c r="O86" s="238">
        <f>ROUND(E86*N86,2)</f>
        <v>2.48</v>
      </c>
      <c r="P86" s="238">
        <v>0</v>
      </c>
      <c r="Q86" s="238">
        <f>ROUND(E86*P86,2)</f>
        <v>0</v>
      </c>
      <c r="R86" s="240" t="s">
        <v>934</v>
      </c>
      <c r="S86" s="240" t="s">
        <v>203</v>
      </c>
      <c r="T86" s="241" t="s">
        <v>203</v>
      </c>
      <c r="U86" s="221">
        <v>1.4490000000000001</v>
      </c>
      <c r="V86" s="221">
        <f>ROUND(E86*U86,2)</f>
        <v>1.43</v>
      </c>
      <c r="W86" s="221"/>
      <c r="X86" s="221" t="s">
        <v>204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205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7" t="s">
        <v>940</v>
      </c>
      <c r="D87" s="242"/>
      <c r="E87" s="242"/>
      <c r="F87" s="242"/>
      <c r="G87" s="242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207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58" t="s">
        <v>941</v>
      </c>
      <c r="D88" s="223"/>
      <c r="E88" s="224">
        <v>0.99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209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8" t="s">
        <v>942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209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28" t="s">
        <v>197</v>
      </c>
      <c r="B90" s="229" t="s">
        <v>106</v>
      </c>
      <c r="C90" s="255" t="s">
        <v>107</v>
      </c>
      <c r="D90" s="230"/>
      <c r="E90" s="231"/>
      <c r="F90" s="232"/>
      <c r="G90" s="232">
        <f>SUMIF(AG91:AG108,"&lt;&gt;NOR",G91:G108)</f>
        <v>0</v>
      </c>
      <c r="H90" s="232"/>
      <c r="I90" s="232">
        <f>SUM(I91:I108)</f>
        <v>0</v>
      </c>
      <c r="J90" s="232"/>
      <c r="K90" s="232">
        <f>SUM(K91:K108)</f>
        <v>0</v>
      </c>
      <c r="L90" s="232"/>
      <c r="M90" s="232">
        <f>SUM(M91:M108)</f>
        <v>0</v>
      </c>
      <c r="N90" s="231"/>
      <c r="O90" s="231">
        <f>SUM(O91:O108)</f>
        <v>25.07</v>
      </c>
      <c r="P90" s="231"/>
      <c r="Q90" s="231">
        <f>SUM(Q91:Q108)</f>
        <v>0</v>
      </c>
      <c r="R90" s="232"/>
      <c r="S90" s="232"/>
      <c r="T90" s="233"/>
      <c r="U90" s="227"/>
      <c r="V90" s="227">
        <f>SUM(V91:V108)</f>
        <v>29.08</v>
      </c>
      <c r="W90" s="227"/>
      <c r="X90" s="227"/>
      <c r="AG90" t="s">
        <v>198</v>
      </c>
    </row>
    <row r="91" spans="1:60" ht="22.5" outlineLevel="1" x14ac:dyDescent="0.2">
      <c r="A91" s="235">
        <v>21</v>
      </c>
      <c r="B91" s="236" t="s">
        <v>943</v>
      </c>
      <c r="C91" s="256" t="s">
        <v>944</v>
      </c>
      <c r="D91" s="237" t="s">
        <v>237</v>
      </c>
      <c r="E91" s="238">
        <v>51.012500000000003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0.378</v>
      </c>
      <c r="O91" s="238">
        <f>ROUND(E91*N91,2)</f>
        <v>19.28</v>
      </c>
      <c r="P91" s="238">
        <v>0</v>
      </c>
      <c r="Q91" s="238">
        <f>ROUND(E91*P91,2)</f>
        <v>0</v>
      </c>
      <c r="R91" s="240" t="s">
        <v>861</v>
      </c>
      <c r="S91" s="240" t="s">
        <v>203</v>
      </c>
      <c r="T91" s="241" t="s">
        <v>203</v>
      </c>
      <c r="U91" s="221">
        <v>2.5999999999999999E-2</v>
      </c>
      <c r="V91" s="221">
        <f>ROUND(E91*U91,2)</f>
        <v>1.33</v>
      </c>
      <c r="W91" s="221"/>
      <c r="X91" s="221" t="s">
        <v>204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58" t="s">
        <v>945</v>
      </c>
      <c r="D92" s="223"/>
      <c r="E92" s="224">
        <v>51.012500000000003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209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5">
        <v>22</v>
      </c>
      <c r="B93" s="236" t="s">
        <v>946</v>
      </c>
      <c r="C93" s="256" t="s">
        <v>947</v>
      </c>
      <c r="D93" s="237" t="s">
        <v>245</v>
      </c>
      <c r="E93" s="238">
        <v>21.015000000000001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3.3E-4</v>
      </c>
      <c r="O93" s="238">
        <f>ROUND(E93*N93,2)</f>
        <v>0.01</v>
      </c>
      <c r="P93" s="238">
        <v>0</v>
      </c>
      <c r="Q93" s="238">
        <f>ROUND(E93*P93,2)</f>
        <v>0</v>
      </c>
      <c r="R93" s="240" t="s">
        <v>861</v>
      </c>
      <c r="S93" s="240" t="s">
        <v>203</v>
      </c>
      <c r="T93" s="241" t="s">
        <v>203</v>
      </c>
      <c r="U93" s="221">
        <v>0.41</v>
      </c>
      <c r="V93" s="221">
        <f>ROUND(E93*U93,2)</f>
        <v>8.6199999999999992</v>
      </c>
      <c r="W93" s="221"/>
      <c r="X93" s="221" t="s">
        <v>204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58" t="s">
        <v>948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209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17"/>
      <c r="B95" s="218"/>
      <c r="C95" s="258" t="s">
        <v>949</v>
      </c>
      <c r="D95" s="223"/>
      <c r="E95" s="224">
        <v>12.675000000000001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209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58" t="s">
        <v>950</v>
      </c>
      <c r="D96" s="223"/>
      <c r="E96" s="224">
        <v>0.75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209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58" t="s">
        <v>951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209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58" t="s">
        <v>952</v>
      </c>
      <c r="D98" s="223"/>
      <c r="E98" s="224">
        <v>7.59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209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5">
        <v>23</v>
      </c>
      <c r="B99" s="236" t="s">
        <v>953</v>
      </c>
      <c r="C99" s="256" t="s">
        <v>954</v>
      </c>
      <c r="D99" s="237" t="s">
        <v>237</v>
      </c>
      <c r="E99" s="238">
        <v>51.012500000000003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7.1999999999999995E-2</v>
      </c>
      <c r="O99" s="238">
        <f>ROUND(E99*N99,2)</f>
        <v>3.67</v>
      </c>
      <c r="P99" s="238">
        <v>0</v>
      </c>
      <c r="Q99" s="238">
        <f>ROUND(E99*P99,2)</f>
        <v>0</v>
      </c>
      <c r="R99" s="240" t="s">
        <v>861</v>
      </c>
      <c r="S99" s="240" t="s">
        <v>203</v>
      </c>
      <c r="T99" s="241" t="s">
        <v>203</v>
      </c>
      <c r="U99" s="221">
        <v>0.375</v>
      </c>
      <c r="V99" s="221">
        <f>ROUND(E99*U99,2)</f>
        <v>19.13</v>
      </c>
      <c r="W99" s="221"/>
      <c r="X99" s="221" t="s">
        <v>204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17"/>
      <c r="B100" s="218"/>
      <c r="C100" s="257" t="s">
        <v>955</v>
      </c>
      <c r="D100" s="242"/>
      <c r="E100" s="242"/>
      <c r="F100" s="242"/>
      <c r="G100" s="242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207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45" t="str">
        <f>C100</f>
        <v>komunikací pro pěší do velikosti dlaždic 0,25 m2 s provedením lože do tl. 30 mm, s vyplněním spár a se smetením přebytečného materiálu na vzdálenost do 3 m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58" t="s">
        <v>956</v>
      </c>
      <c r="D101" s="223"/>
      <c r="E101" s="224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58" t="s">
        <v>957</v>
      </c>
      <c r="D102" s="223"/>
      <c r="E102" s="224">
        <v>48.33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209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58" t="s">
        <v>958</v>
      </c>
      <c r="D103" s="223"/>
      <c r="E103" s="224">
        <v>2.6825000000000001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209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5">
        <v>24</v>
      </c>
      <c r="B104" s="236" t="s">
        <v>959</v>
      </c>
      <c r="C104" s="256" t="s">
        <v>960</v>
      </c>
      <c r="D104" s="237" t="s">
        <v>237</v>
      </c>
      <c r="E104" s="238">
        <v>15.16738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0.1389</v>
      </c>
      <c r="O104" s="238">
        <f>ROUND(E104*N104,2)</f>
        <v>2.11</v>
      </c>
      <c r="P104" s="238">
        <v>0</v>
      </c>
      <c r="Q104" s="238">
        <f>ROUND(E104*P104,2)</f>
        <v>0</v>
      </c>
      <c r="R104" s="240" t="s">
        <v>295</v>
      </c>
      <c r="S104" s="240" t="s">
        <v>203</v>
      </c>
      <c r="T104" s="241" t="s">
        <v>203</v>
      </c>
      <c r="U104" s="221">
        <v>0</v>
      </c>
      <c r="V104" s="221">
        <f>ROUND(E104*U104,2)</f>
        <v>0</v>
      </c>
      <c r="W104" s="221"/>
      <c r="X104" s="221" t="s">
        <v>296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297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58" t="s">
        <v>961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209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8" t="s">
        <v>962</v>
      </c>
      <c r="D106" s="223"/>
      <c r="E106" s="224">
        <v>12.0825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209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58" t="s">
        <v>951</v>
      </c>
      <c r="D107" s="223"/>
      <c r="E107" s="224"/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209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8" t="s">
        <v>963</v>
      </c>
      <c r="D108" s="223"/>
      <c r="E108" s="224">
        <v>3.0848800000000001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209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28" t="s">
        <v>197</v>
      </c>
      <c r="B109" s="229" t="s">
        <v>110</v>
      </c>
      <c r="C109" s="255" t="s">
        <v>112</v>
      </c>
      <c r="D109" s="230"/>
      <c r="E109" s="231"/>
      <c r="F109" s="232"/>
      <c r="G109" s="232">
        <f>SUMIF(AG110:AG111,"&lt;&gt;NOR",G110:G111)</f>
        <v>0</v>
      </c>
      <c r="H109" s="232"/>
      <c r="I109" s="232">
        <f>SUM(I110:I111)</f>
        <v>0</v>
      </c>
      <c r="J109" s="232"/>
      <c r="K109" s="232">
        <f>SUM(K110:K111)</f>
        <v>0</v>
      </c>
      <c r="L109" s="232"/>
      <c r="M109" s="232">
        <f>SUM(M110:M111)</f>
        <v>0</v>
      </c>
      <c r="N109" s="231"/>
      <c r="O109" s="231">
        <f>SUM(O110:O111)</f>
        <v>0.16</v>
      </c>
      <c r="P109" s="231"/>
      <c r="Q109" s="231">
        <f>SUM(Q110:Q111)</f>
        <v>0</v>
      </c>
      <c r="R109" s="232"/>
      <c r="S109" s="232"/>
      <c r="T109" s="233"/>
      <c r="U109" s="227"/>
      <c r="V109" s="227">
        <f>SUM(V110:V111)</f>
        <v>5.74</v>
      </c>
      <c r="W109" s="227"/>
      <c r="X109" s="227"/>
      <c r="AG109" t="s">
        <v>198</v>
      </c>
    </row>
    <row r="110" spans="1:60" ht="22.5" outlineLevel="1" x14ac:dyDescent="0.2">
      <c r="A110" s="235">
        <v>25</v>
      </c>
      <c r="B110" s="236" t="s">
        <v>964</v>
      </c>
      <c r="C110" s="256" t="s">
        <v>965</v>
      </c>
      <c r="D110" s="237" t="s">
        <v>237</v>
      </c>
      <c r="E110" s="238">
        <v>9.8000000000000007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1.6459999999999999E-2</v>
      </c>
      <c r="O110" s="238">
        <f>ROUND(E110*N110,2)</f>
        <v>0.16</v>
      </c>
      <c r="P110" s="238">
        <v>0</v>
      </c>
      <c r="Q110" s="238">
        <f>ROUND(E110*P110,2)</f>
        <v>0</v>
      </c>
      <c r="R110" s="240" t="s">
        <v>246</v>
      </c>
      <c r="S110" s="240" t="s">
        <v>203</v>
      </c>
      <c r="T110" s="241" t="s">
        <v>203</v>
      </c>
      <c r="U110" s="221">
        <v>0.58574999999999999</v>
      </c>
      <c r="V110" s="221">
        <f>ROUND(E110*U110,2)</f>
        <v>5.74</v>
      </c>
      <c r="W110" s="221"/>
      <c r="X110" s="221" t="s">
        <v>204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8" t="s">
        <v>966</v>
      </c>
      <c r="D111" s="223"/>
      <c r="E111" s="224">
        <v>9.8000000000000007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209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8" t="s">
        <v>197</v>
      </c>
      <c r="B112" s="229" t="s">
        <v>113</v>
      </c>
      <c r="C112" s="255" t="s">
        <v>114</v>
      </c>
      <c r="D112" s="230"/>
      <c r="E112" s="231"/>
      <c r="F112" s="232"/>
      <c r="G112" s="232">
        <f>SUMIF(AG113:AG120,"&lt;&gt;NOR",G113:G120)</f>
        <v>0</v>
      </c>
      <c r="H112" s="232"/>
      <c r="I112" s="232">
        <f>SUM(I113:I120)</f>
        <v>0</v>
      </c>
      <c r="J112" s="232"/>
      <c r="K112" s="232">
        <f>SUM(K113:K120)</f>
        <v>0</v>
      </c>
      <c r="L112" s="232"/>
      <c r="M112" s="232">
        <f>SUM(M113:M120)</f>
        <v>0</v>
      </c>
      <c r="N112" s="231"/>
      <c r="O112" s="231">
        <f>SUM(O113:O120)</f>
        <v>2.15</v>
      </c>
      <c r="P112" s="231"/>
      <c r="Q112" s="231">
        <f>SUM(Q113:Q120)</f>
        <v>0</v>
      </c>
      <c r="R112" s="232"/>
      <c r="S112" s="232"/>
      <c r="T112" s="233"/>
      <c r="U112" s="227"/>
      <c r="V112" s="227">
        <f>SUM(V113:V120)</f>
        <v>4.07</v>
      </c>
      <c r="W112" s="227"/>
      <c r="X112" s="227"/>
      <c r="AG112" t="s">
        <v>198</v>
      </c>
    </row>
    <row r="113" spans="1:60" outlineLevel="1" x14ac:dyDescent="0.2">
      <c r="A113" s="235">
        <v>26</v>
      </c>
      <c r="B113" s="236" t="s">
        <v>967</v>
      </c>
      <c r="C113" s="256" t="s">
        <v>968</v>
      </c>
      <c r="D113" s="237" t="s">
        <v>201</v>
      </c>
      <c r="E113" s="238">
        <v>0.05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2.5249999999999999</v>
      </c>
      <c r="O113" s="238">
        <f>ROUND(E113*N113,2)</f>
        <v>0.13</v>
      </c>
      <c r="P113" s="238">
        <v>0</v>
      </c>
      <c r="Q113" s="238">
        <f>ROUND(E113*P113,2)</f>
        <v>0</v>
      </c>
      <c r="R113" s="240" t="s">
        <v>229</v>
      </c>
      <c r="S113" s="240" t="s">
        <v>203</v>
      </c>
      <c r="T113" s="241" t="s">
        <v>203</v>
      </c>
      <c r="U113" s="221">
        <v>3.2130000000000001</v>
      </c>
      <c r="V113" s="221">
        <f>ROUND(E113*U113,2)</f>
        <v>0.16</v>
      </c>
      <c r="W113" s="221"/>
      <c r="X113" s="221" t="s">
        <v>204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399</v>
      </c>
      <c r="D114" s="242"/>
      <c r="E114" s="242"/>
      <c r="F114" s="242"/>
      <c r="G114" s="242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207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58" t="s">
        <v>969</v>
      </c>
      <c r="D115" s="223"/>
      <c r="E115" s="224">
        <v>0.05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209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58" t="s">
        <v>970</v>
      </c>
      <c r="D116" s="223"/>
      <c r="E116" s="224"/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5">
        <v>27</v>
      </c>
      <c r="B117" s="236" t="s">
        <v>971</v>
      </c>
      <c r="C117" s="256" t="s">
        <v>972</v>
      </c>
      <c r="D117" s="237" t="s">
        <v>237</v>
      </c>
      <c r="E117" s="238">
        <v>12.6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0.16</v>
      </c>
      <c r="O117" s="238">
        <f>ROUND(E117*N117,2)</f>
        <v>2.02</v>
      </c>
      <c r="P117" s="238">
        <v>0</v>
      </c>
      <c r="Q117" s="238">
        <f>ROUND(E117*P117,2)</f>
        <v>0</v>
      </c>
      <c r="R117" s="240" t="s">
        <v>229</v>
      </c>
      <c r="S117" s="240" t="s">
        <v>203</v>
      </c>
      <c r="T117" s="241" t="s">
        <v>203</v>
      </c>
      <c r="U117" s="221">
        <v>0.18</v>
      </c>
      <c r="V117" s="221">
        <f>ROUND(E117*U117,2)</f>
        <v>2.27</v>
      </c>
      <c r="W117" s="221"/>
      <c r="X117" s="221" t="s">
        <v>204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58" t="s">
        <v>973</v>
      </c>
      <c r="D118" s="223"/>
      <c r="E118" s="224">
        <v>12.6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209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5">
        <v>28</v>
      </c>
      <c r="B119" s="236" t="s">
        <v>974</v>
      </c>
      <c r="C119" s="256" t="s">
        <v>975</v>
      </c>
      <c r="D119" s="237" t="s">
        <v>237</v>
      </c>
      <c r="E119" s="238">
        <v>12.6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38">
        <v>0</v>
      </c>
      <c r="O119" s="238">
        <f>ROUND(E119*N119,2)</f>
        <v>0</v>
      </c>
      <c r="P119" s="238">
        <v>0</v>
      </c>
      <c r="Q119" s="238">
        <f>ROUND(E119*P119,2)</f>
        <v>0</v>
      </c>
      <c r="R119" s="240" t="s">
        <v>229</v>
      </c>
      <c r="S119" s="240" t="s">
        <v>203</v>
      </c>
      <c r="T119" s="241" t="s">
        <v>203</v>
      </c>
      <c r="U119" s="221">
        <v>0.13</v>
      </c>
      <c r="V119" s="221">
        <f>ROUND(E119*U119,2)</f>
        <v>1.64</v>
      </c>
      <c r="W119" s="221"/>
      <c r="X119" s="221" t="s">
        <v>204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58" t="s">
        <v>973</v>
      </c>
      <c r="D120" s="223"/>
      <c r="E120" s="224">
        <v>12.6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209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28" t="s">
        <v>197</v>
      </c>
      <c r="B121" s="229" t="s">
        <v>117</v>
      </c>
      <c r="C121" s="255" t="s">
        <v>118</v>
      </c>
      <c r="D121" s="230"/>
      <c r="E121" s="231"/>
      <c r="F121" s="232"/>
      <c r="G121" s="232">
        <f>SUMIF(AG122:AG155,"&lt;&gt;NOR",G122:G155)</f>
        <v>0</v>
      </c>
      <c r="H121" s="232"/>
      <c r="I121" s="232">
        <f>SUM(I122:I155)</f>
        <v>0</v>
      </c>
      <c r="J121" s="232"/>
      <c r="K121" s="232">
        <f>SUM(K122:K155)</f>
        <v>0</v>
      </c>
      <c r="L121" s="232"/>
      <c r="M121" s="232">
        <f>SUM(M122:M155)</f>
        <v>0</v>
      </c>
      <c r="N121" s="231"/>
      <c r="O121" s="231">
        <f>SUM(O122:O155)</f>
        <v>0.06</v>
      </c>
      <c r="P121" s="231"/>
      <c r="Q121" s="231">
        <f>SUM(Q122:Q155)</f>
        <v>0</v>
      </c>
      <c r="R121" s="232"/>
      <c r="S121" s="232"/>
      <c r="T121" s="233"/>
      <c r="U121" s="227"/>
      <c r="V121" s="227">
        <f>SUM(V122:V155)</f>
        <v>13.79</v>
      </c>
      <c r="W121" s="227"/>
      <c r="X121" s="227"/>
      <c r="AG121" t="s">
        <v>198</v>
      </c>
    </row>
    <row r="122" spans="1:60" outlineLevel="1" x14ac:dyDescent="0.2">
      <c r="A122" s="235">
        <v>29</v>
      </c>
      <c r="B122" s="236" t="s">
        <v>976</v>
      </c>
      <c r="C122" s="256" t="s">
        <v>977</v>
      </c>
      <c r="D122" s="237" t="s">
        <v>237</v>
      </c>
      <c r="E122" s="238">
        <v>55.44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1.8000000000000001E-4</v>
      </c>
      <c r="O122" s="238">
        <f>ROUND(E122*N122,2)</f>
        <v>0.01</v>
      </c>
      <c r="P122" s="238">
        <v>0</v>
      </c>
      <c r="Q122" s="238">
        <f>ROUND(E122*P122,2)</f>
        <v>0</v>
      </c>
      <c r="R122" s="240" t="s">
        <v>978</v>
      </c>
      <c r="S122" s="240" t="s">
        <v>203</v>
      </c>
      <c r="T122" s="241" t="s">
        <v>203</v>
      </c>
      <c r="U122" s="221">
        <v>0.15</v>
      </c>
      <c r="V122" s="221">
        <f>ROUND(E122*U122,2)</f>
        <v>8.32</v>
      </c>
      <c r="W122" s="221"/>
      <c r="X122" s="221" t="s">
        <v>204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205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7" t="s">
        <v>979</v>
      </c>
      <c r="D123" s="242"/>
      <c r="E123" s="242"/>
      <c r="F123" s="242"/>
      <c r="G123" s="242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207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58" t="s">
        <v>980</v>
      </c>
      <c r="D124" s="223"/>
      <c r="E124" s="224">
        <v>55.44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5">
        <v>30</v>
      </c>
      <c r="B125" s="236" t="s">
        <v>981</v>
      </c>
      <c r="C125" s="256" t="s">
        <v>982</v>
      </c>
      <c r="D125" s="237" t="s">
        <v>245</v>
      </c>
      <c r="E125" s="238">
        <v>16.5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0</v>
      </c>
      <c r="O125" s="238">
        <f>ROUND(E125*N125,2)</f>
        <v>0</v>
      </c>
      <c r="P125" s="238">
        <v>0</v>
      </c>
      <c r="Q125" s="238">
        <f>ROUND(E125*P125,2)</f>
        <v>0</v>
      </c>
      <c r="R125" s="240"/>
      <c r="S125" s="240" t="s">
        <v>203</v>
      </c>
      <c r="T125" s="241" t="s">
        <v>203</v>
      </c>
      <c r="U125" s="221">
        <v>0.1</v>
      </c>
      <c r="V125" s="221">
        <f>ROUND(E125*U125,2)</f>
        <v>1.65</v>
      </c>
      <c r="W125" s="221"/>
      <c r="X125" s="221" t="s">
        <v>204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58" t="s">
        <v>983</v>
      </c>
      <c r="D126" s="223"/>
      <c r="E126" s="224">
        <v>16.5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209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5">
        <v>31</v>
      </c>
      <c r="B127" s="236" t="s">
        <v>984</v>
      </c>
      <c r="C127" s="256" t="s">
        <v>985</v>
      </c>
      <c r="D127" s="237" t="s">
        <v>228</v>
      </c>
      <c r="E127" s="238">
        <v>1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1.0000000000000001E-5</v>
      </c>
      <c r="O127" s="238">
        <f>ROUND(E127*N127,2)</f>
        <v>0</v>
      </c>
      <c r="P127" s="238">
        <v>0</v>
      </c>
      <c r="Q127" s="238">
        <f>ROUND(E127*P127,2)</f>
        <v>0</v>
      </c>
      <c r="R127" s="240" t="s">
        <v>934</v>
      </c>
      <c r="S127" s="240" t="s">
        <v>203</v>
      </c>
      <c r="T127" s="241" t="s">
        <v>203</v>
      </c>
      <c r="U127" s="221">
        <v>0.17599999999999999</v>
      </c>
      <c r="V127" s="221">
        <f>ROUND(E127*U127,2)</f>
        <v>0.18</v>
      </c>
      <c r="W127" s="221"/>
      <c r="X127" s="221" t="s">
        <v>204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7" t="s">
        <v>935</v>
      </c>
      <c r="D128" s="242"/>
      <c r="E128" s="242"/>
      <c r="F128" s="242"/>
      <c r="G128" s="242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207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58" t="s">
        <v>986</v>
      </c>
      <c r="D129" s="223"/>
      <c r="E129" s="224"/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209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58" t="s">
        <v>987</v>
      </c>
      <c r="D130" s="223"/>
      <c r="E130" s="224">
        <v>1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209</v>
      </c>
      <c r="AH130" s="210">
        <v>5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58" t="s">
        <v>988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209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8">
        <v>32</v>
      </c>
      <c r="B132" s="249" t="s">
        <v>989</v>
      </c>
      <c r="C132" s="264" t="s">
        <v>990</v>
      </c>
      <c r="D132" s="250" t="s">
        <v>228</v>
      </c>
      <c r="E132" s="251">
        <v>1</v>
      </c>
      <c r="F132" s="252"/>
      <c r="G132" s="253">
        <f>ROUND(E132*F132,2)</f>
        <v>0</v>
      </c>
      <c r="H132" s="252"/>
      <c r="I132" s="253">
        <f>ROUND(E132*H132,2)</f>
        <v>0</v>
      </c>
      <c r="J132" s="252"/>
      <c r="K132" s="253">
        <f>ROUND(E132*J132,2)</f>
        <v>0</v>
      </c>
      <c r="L132" s="253">
        <v>21</v>
      </c>
      <c r="M132" s="253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3" t="s">
        <v>934</v>
      </c>
      <c r="S132" s="253" t="s">
        <v>203</v>
      </c>
      <c r="T132" s="254" t="s">
        <v>203</v>
      </c>
      <c r="U132" s="221">
        <v>2.2799999999999998</v>
      </c>
      <c r="V132" s="221">
        <f>ROUND(E132*U132,2)</f>
        <v>2.2799999999999998</v>
      </c>
      <c r="W132" s="221"/>
      <c r="X132" s="221" t="s">
        <v>204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205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5">
        <v>33</v>
      </c>
      <c r="B133" s="236" t="s">
        <v>991</v>
      </c>
      <c r="C133" s="256" t="s">
        <v>992</v>
      </c>
      <c r="D133" s="237" t="s">
        <v>228</v>
      </c>
      <c r="E133" s="238">
        <v>1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4.6800000000000001E-3</v>
      </c>
      <c r="O133" s="238">
        <f>ROUND(E133*N133,2)</f>
        <v>0</v>
      </c>
      <c r="P133" s="238">
        <v>0</v>
      </c>
      <c r="Q133" s="238">
        <f>ROUND(E133*P133,2)</f>
        <v>0</v>
      </c>
      <c r="R133" s="240" t="s">
        <v>934</v>
      </c>
      <c r="S133" s="240" t="s">
        <v>203</v>
      </c>
      <c r="T133" s="241" t="s">
        <v>203</v>
      </c>
      <c r="U133" s="221">
        <v>1.36</v>
      </c>
      <c r="V133" s="221">
        <f>ROUND(E133*U133,2)</f>
        <v>1.36</v>
      </c>
      <c r="W133" s="221"/>
      <c r="X133" s="221" t="s">
        <v>204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205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58" t="s">
        <v>993</v>
      </c>
      <c r="D134" s="223"/>
      <c r="E134" s="224">
        <v>1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209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5">
        <v>34</v>
      </c>
      <c r="B135" s="236" t="s">
        <v>994</v>
      </c>
      <c r="C135" s="256" t="s">
        <v>995</v>
      </c>
      <c r="D135" s="237" t="s">
        <v>996</v>
      </c>
      <c r="E135" s="238">
        <v>1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</v>
      </c>
      <c r="Q135" s="238">
        <f>ROUND(E135*P135,2)</f>
        <v>0</v>
      </c>
      <c r="R135" s="240"/>
      <c r="S135" s="240" t="s">
        <v>218</v>
      </c>
      <c r="T135" s="241" t="s">
        <v>219</v>
      </c>
      <c r="U135" s="221">
        <v>0</v>
      </c>
      <c r="V135" s="221">
        <f>ROUND(E135*U135,2)</f>
        <v>0</v>
      </c>
      <c r="W135" s="221"/>
      <c r="X135" s="221" t="s">
        <v>204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8" t="s">
        <v>997</v>
      </c>
      <c r="D136" s="223"/>
      <c r="E136" s="224">
        <v>1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209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5">
        <v>35</v>
      </c>
      <c r="B137" s="236" t="s">
        <v>998</v>
      </c>
      <c r="C137" s="256" t="s">
        <v>999</v>
      </c>
      <c r="D137" s="237" t="s">
        <v>228</v>
      </c>
      <c r="E137" s="238">
        <v>1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40"/>
      <c r="S137" s="240" t="s">
        <v>218</v>
      </c>
      <c r="T137" s="241" t="s">
        <v>219</v>
      </c>
      <c r="U137" s="221">
        <v>0</v>
      </c>
      <c r="V137" s="221">
        <f>ROUND(E137*U137,2)</f>
        <v>0</v>
      </c>
      <c r="W137" s="221"/>
      <c r="X137" s="221" t="s">
        <v>204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205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59" t="s">
        <v>1000</v>
      </c>
      <c r="D138" s="243"/>
      <c r="E138" s="243"/>
      <c r="F138" s="243"/>
      <c r="G138" s="243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221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8" t="s">
        <v>997</v>
      </c>
      <c r="D139" s="223"/>
      <c r="E139" s="224">
        <v>1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209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35">
        <v>36</v>
      </c>
      <c r="B140" s="236" t="s">
        <v>1001</v>
      </c>
      <c r="C140" s="256" t="s">
        <v>1002</v>
      </c>
      <c r="D140" s="237" t="s">
        <v>245</v>
      </c>
      <c r="E140" s="238">
        <v>18.975000000000001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5.0000000000000001E-4</v>
      </c>
      <c r="O140" s="238">
        <f>ROUND(E140*N140,2)</f>
        <v>0.01</v>
      </c>
      <c r="P140" s="238">
        <v>0</v>
      </c>
      <c r="Q140" s="238">
        <f>ROUND(E140*P140,2)</f>
        <v>0</v>
      </c>
      <c r="R140" s="240" t="s">
        <v>295</v>
      </c>
      <c r="S140" s="240" t="s">
        <v>203</v>
      </c>
      <c r="T140" s="241" t="s">
        <v>203</v>
      </c>
      <c r="U140" s="221">
        <v>0</v>
      </c>
      <c r="V140" s="221">
        <f>ROUND(E140*U140,2)</f>
        <v>0</v>
      </c>
      <c r="W140" s="221"/>
      <c r="X140" s="221" t="s">
        <v>296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297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58" t="s">
        <v>1003</v>
      </c>
      <c r="D141" s="223"/>
      <c r="E141" s="224"/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209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58" t="s">
        <v>1004</v>
      </c>
      <c r="D142" s="223"/>
      <c r="E142" s="224">
        <v>18.975000000000001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5">
        <v>37</v>
      </c>
      <c r="B143" s="236" t="s">
        <v>1005</v>
      </c>
      <c r="C143" s="256" t="s">
        <v>1006</v>
      </c>
      <c r="D143" s="237" t="s">
        <v>228</v>
      </c>
      <c r="E143" s="238">
        <v>1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</v>
      </c>
      <c r="O143" s="238">
        <f>ROUND(E143*N143,2)</f>
        <v>0</v>
      </c>
      <c r="P143" s="238">
        <v>0</v>
      </c>
      <c r="Q143" s="238">
        <f>ROUND(E143*P143,2)</f>
        <v>0</v>
      </c>
      <c r="R143" s="240"/>
      <c r="S143" s="240" t="s">
        <v>218</v>
      </c>
      <c r="T143" s="241" t="s">
        <v>219</v>
      </c>
      <c r="U143" s="221">
        <v>0</v>
      </c>
      <c r="V143" s="221">
        <f>ROUND(E143*U143,2)</f>
        <v>0</v>
      </c>
      <c r="W143" s="221"/>
      <c r="X143" s="221" t="s">
        <v>296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297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58" t="s">
        <v>1007</v>
      </c>
      <c r="D144" s="223"/>
      <c r="E144" s="224">
        <v>1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209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33.75" outlineLevel="1" x14ac:dyDescent="0.2">
      <c r="A145" s="235">
        <v>38</v>
      </c>
      <c r="B145" s="236" t="s">
        <v>1008</v>
      </c>
      <c r="C145" s="256" t="s">
        <v>1009</v>
      </c>
      <c r="D145" s="237" t="s">
        <v>228</v>
      </c>
      <c r="E145" s="238">
        <v>1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1.6000000000000001E-3</v>
      </c>
      <c r="O145" s="238">
        <f>ROUND(E145*N145,2)</f>
        <v>0</v>
      </c>
      <c r="P145" s="238">
        <v>0</v>
      </c>
      <c r="Q145" s="238">
        <f>ROUND(E145*P145,2)</f>
        <v>0</v>
      </c>
      <c r="R145" s="240" t="s">
        <v>295</v>
      </c>
      <c r="S145" s="240" t="s">
        <v>203</v>
      </c>
      <c r="T145" s="241" t="s">
        <v>203</v>
      </c>
      <c r="U145" s="221">
        <v>0</v>
      </c>
      <c r="V145" s="221">
        <f>ROUND(E145*U145,2)</f>
        <v>0</v>
      </c>
      <c r="W145" s="221"/>
      <c r="X145" s="221" t="s">
        <v>296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297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58" t="s">
        <v>1010</v>
      </c>
      <c r="D146" s="223"/>
      <c r="E146" s="224">
        <v>1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209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5">
        <v>39</v>
      </c>
      <c r="B147" s="236" t="s">
        <v>1011</v>
      </c>
      <c r="C147" s="256" t="s">
        <v>1012</v>
      </c>
      <c r="D147" s="237" t="s">
        <v>228</v>
      </c>
      <c r="E147" s="238">
        <v>1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3.0000000000000001E-3</v>
      </c>
      <c r="O147" s="238">
        <f>ROUND(E147*N147,2)</f>
        <v>0</v>
      </c>
      <c r="P147" s="238">
        <v>0</v>
      </c>
      <c r="Q147" s="238">
        <f>ROUND(E147*P147,2)</f>
        <v>0</v>
      </c>
      <c r="R147" s="240" t="s">
        <v>295</v>
      </c>
      <c r="S147" s="240" t="s">
        <v>203</v>
      </c>
      <c r="T147" s="241" t="s">
        <v>203</v>
      </c>
      <c r="U147" s="221">
        <v>0</v>
      </c>
      <c r="V147" s="221">
        <f>ROUND(E147*U147,2)</f>
        <v>0</v>
      </c>
      <c r="W147" s="221"/>
      <c r="X147" s="221" t="s">
        <v>296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297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58" t="s">
        <v>993</v>
      </c>
      <c r="D148" s="223"/>
      <c r="E148" s="224">
        <v>1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209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5">
        <v>40</v>
      </c>
      <c r="B149" s="236" t="s">
        <v>1013</v>
      </c>
      <c r="C149" s="256" t="s">
        <v>1014</v>
      </c>
      <c r="D149" s="237" t="s">
        <v>228</v>
      </c>
      <c r="E149" s="238">
        <v>1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8.2199999999999999E-3</v>
      </c>
      <c r="O149" s="238">
        <f>ROUND(E149*N149,2)</f>
        <v>0.01</v>
      </c>
      <c r="P149" s="238">
        <v>0</v>
      </c>
      <c r="Q149" s="238">
        <f>ROUND(E149*P149,2)</f>
        <v>0</v>
      </c>
      <c r="R149" s="240" t="s">
        <v>295</v>
      </c>
      <c r="S149" s="240" t="s">
        <v>203</v>
      </c>
      <c r="T149" s="241" t="s">
        <v>203</v>
      </c>
      <c r="U149" s="221">
        <v>0</v>
      </c>
      <c r="V149" s="221">
        <f>ROUND(E149*U149,2)</f>
        <v>0</v>
      </c>
      <c r="W149" s="221"/>
      <c r="X149" s="221" t="s">
        <v>296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297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8" t="s">
        <v>993</v>
      </c>
      <c r="D150" s="223"/>
      <c r="E150" s="224">
        <v>1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5">
        <v>41</v>
      </c>
      <c r="B151" s="236" t="s">
        <v>1015</v>
      </c>
      <c r="C151" s="256" t="s">
        <v>1016</v>
      </c>
      <c r="D151" s="237" t="s">
        <v>228</v>
      </c>
      <c r="E151" s="238">
        <v>1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38">
        <v>8.5000000000000006E-3</v>
      </c>
      <c r="O151" s="238">
        <f>ROUND(E151*N151,2)</f>
        <v>0.01</v>
      </c>
      <c r="P151" s="238">
        <v>0</v>
      </c>
      <c r="Q151" s="238">
        <f>ROUND(E151*P151,2)</f>
        <v>0</v>
      </c>
      <c r="R151" s="240" t="s">
        <v>295</v>
      </c>
      <c r="S151" s="240" t="s">
        <v>203</v>
      </c>
      <c r="T151" s="241" t="s">
        <v>203</v>
      </c>
      <c r="U151" s="221">
        <v>0</v>
      </c>
      <c r="V151" s="221">
        <f>ROUND(E151*U151,2)</f>
        <v>0</v>
      </c>
      <c r="W151" s="221"/>
      <c r="X151" s="221" t="s">
        <v>296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297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8" t="s">
        <v>993</v>
      </c>
      <c r="D152" s="223"/>
      <c r="E152" s="224">
        <v>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209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5">
        <v>42</v>
      </c>
      <c r="B153" s="236" t="s">
        <v>1017</v>
      </c>
      <c r="C153" s="256" t="s">
        <v>1018</v>
      </c>
      <c r="D153" s="237" t="s">
        <v>237</v>
      </c>
      <c r="E153" s="238">
        <v>63.756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2.9999999999999997E-4</v>
      </c>
      <c r="O153" s="238">
        <f>ROUND(E153*N153,2)</f>
        <v>0.02</v>
      </c>
      <c r="P153" s="238">
        <v>0</v>
      </c>
      <c r="Q153" s="238">
        <f>ROUND(E153*P153,2)</f>
        <v>0</v>
      </c>
      <c r="R153" s="240" t="s">
        <v>295</v>
      </c>
      <c r="S153" s="240" t="s">
        <v>203</v>
      </c>
      <c r="T153" s="241" t="s">
        <v>203</v>
      </c>
      <c r="U153" s="221">
        <v>0</v>
      </c>
      <c r="V153" s="221">
        <f>ROUND(E153*U153,2)</f>
        <v>0</v>
      </c>
      <c r="W153" s="221"/>
      <c r="X153" s="221" t="s">
        <v>296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297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58" t="s">
        <v>1019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209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58" t="s">
        <v>1020</v>
      </c>
      <c r="D155" s="223"/>
      <c r="E155" s="224">
        <v>63.756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209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8" t="s">
        <v>197</v>
      </c>
      <c r="B156" s="229" t="s">
        <v>119</v>
      </c>
      <c r="C156" s="255" t="s">
        <v>120</v>
      </c>
      <c r="D156" s="230"/>
      <c r="E156" s="231"/>
      <c r="F156" s="232"/>
      <c r="G156" s="232">
        <f>SUMIF(AG157:AG161,"&lt;&gt;NOR",G157:G161)</f>
        <v>0</v>
      </c>
      <c r="H156" s="232"/>
      <c r="I156" s="232">
        <f>SUM(I157:I161)</f>
        <v>0</v>
      </c>
      <c r="J156" s="232"/>
      <c r="K156" s="232">
        <f>SUM(K157:K161)</f>
        <v>0</v>
      </c>
      <c r="L156" s="232"/>
      <c r="M156" s="232">
        <f>SUM(M157:M161)</f>
        <v>0</v>
      </c>
      <c r="N156" s="231"/>
      <c r="O156" s="231">
        <f>SUM(O157:O161)</f>
        <v>0.55000000000000004</v>
      </c>
      <c r="P156" s="231"/>
      <c r="Q156" s="231">
        <f>SUM(Q157:Q161)</f>
        <v>0</v>
      </c>
      <c r="R156" s="232"/>
      <c r="S156" s="232"/>
      <c r="T156" s="233"/>
      <c r="U156" s="227"/>
      <c r="V156" s="227">
        <f>SUM(V157:V161)</f>
        <v>0.56000000000000005</v>
      </c>
      <c r="W156" s="227"/>
      <c r="X156" s="227"/>
      <c r="AG156" t="s">
        <v>198</v>
      </c>
    </row>
    <row r="157" spans="1:60" ht="22.5" outlineLevel="1" x14ac:dyDescent="0.2">
      <c r="A157" s="235">
        <v>43</v>
      </c>
      <c r="B157" s="236" t="s">
        <v>1021</v>
      </c>
      <c r="C157" s="256" t="s">
        <v>1022</v>
      </c>
      <c r="D157" s="237" t="s">
        <v>245</v>
      </c>
      <c r="E157" s="238">
        <v>4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0.10249999999999999</v>
      </c>
      <c r="O157" s="238">
        <f>ROUND(E157*N157,2)</f>
        <v>0.41</v>
      </c>
      <c r="P157" s="238">
        <v>0</v>
      </c>
      <c r="Q157" s="238">
        <f>ROUND(E157*P157,2)</f>
        <v>0</v>
      </c>
      <c r="R157" s="240" t="s">
        <v>861</v>
      </c>
      <c r="S157" s="240" t="s">
        <v>203</v>
      </c>
      <c r="T157" s="241" t="s">
        <v>203</v>
      </c>
      <c r="U157" s="221">
        <v>0.14000000000000001</v>
      </c>
      <c r="V157" s="221">
        <f>ROUND(E157*U157,2)</f>
        <v>0.56000000000000005</v>
      </c>
      <c r="W157" s="221"/>
      <c r="X157" s="221" t="s">
        <v>204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205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57" t="s">
        <v>1023</v>
      </c>
      <c r="D158" s="242"/>
      <c r="E158" s="242"/>
      <c r="F158" s="242"/>
      <c r="G158" s="242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207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8" t="s">
        <v>1024</v>
      </c>
      <c r="D159" s="223"/>
      <c r="E159" s="224">
        <v>4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209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5">
        <v>44</v>
      </c>
      <c r="B160" s="236" t="s">
        <v>1025</v>
      </c>
      <c r="C160" s="256" t="s">
        <v>1026</v>
      </c>
      <c r="D160" s="237" t="s">
        <v>228</v>
      </c>
      <c r="E160" s="238">
        <v>5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21</v>
      </c>
      <c r="M160" s="240">
        <f>G160*(1+L160/100)</f>
        <v>0</v>
      </c>
      <c r="N160" s="238">
        <v>2.7E-2</v>
      </c>
      <c r="O160" s="238">
        <f>ROUND(E160*N160,2)</f>
        <v>0.14000000000000001</v>
      </c>
      <c r="P160" s="238">
        <v>0</v>
      </c>
      <c r="Q160" s="238">
        <f>ROUND(E160*P160,2)</f>
        <v>0</v>
      </c>
      <c r="R160" s="240" t="s">
        <v>295</v>
      </c>
      <c r="S160" s="240" t="s">
        <v>203</v>
      </c>
      <c r="T160" s="241" t="s">
        <v>279</v>
      </c>
      <c r="U160" s="221">
        <v>0</v>
      </c>
      <c r="V160" s="221">
        <f>ROUND(E160*U160,2)</f>
        <v>0</v>
      </c>
      <c r="W160" s="221"/>
      <c r="X160" s="221" t="s">
        <v>296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297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58" t="s">
        <v>1027</v>
      </c>
      <c r="D161" s="223"/>
      <c r="E161" s="224">
        <v>5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209</v>
      </c>
      <c r="AH161" s="210">
        <v>5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8" t="s">
        <v>197</v>
      </c>
      <c r="B162" s="229" t="s">
        <v>123</v>
      </c>
      <c r="C162" s="255" t="s">
        <v>124</v>
      </c>
      <c r="D162" s="230"/>
      <c r="E162" s="231"/>
      <c r="F162" s="232"/>
      <c r="G162" s="232">
        <f>SUMIF(AG163:AG164,"&lt;&gt;NOR",G163:G164)</f>
        <v>0</v>
      </c>
      <c r="H162" s="232"/>
      <c r="I162" s="232">
        <f>SUM(I163:I164)</f>
        <v>0</v>
      </c>
      <c r="J162" s="232"/>
      <c r="K162" s="232">
        <f>SUM(K163:K164)</f>
        <v>0</v>
      </c>
      <c r="L162" s="232"/>
      <c r="M162" s="232">
        <f>SUM(M163:M164)</f>
        <v>0</v>
      </c>
      <c r="N162" s="231"/>
      <c r="O162" s="231">
        <f>SUM(O163:O164)</f>
        <v>0</v>
      </c>
      <c r="P162" s="231"/>
      <c r="Q162" s="231">
        <f>SUM(Q163:Q164)</f>
        <v>0</v>
      </c>
      <c r="R162" s="232"/>
      <c r="S162" s="232"/>
      <c r="T162" s="233"/>
      <c r="U162" s="227"/>
      <c r="V162" s="227">
        <f>SUM(V163:V164)</f>
        <v>0</v>
      </c>
      <c r="W162" s="227"/>
      <c r="X162" s="227"/>
      <c r="AG162" t="s">
        <v>198</v>
      </c>
    </row>
    <row r="163" spans="1:60" outlineLevel="1" x14ac:dyDescent="0.2">
      <c r="A163" s="235">
        <v>45</v>
      </c>
      <c r="B163" s="236" t="s">
        <v>1028</v>
      </c>
      <c r="C163" s="256" t="s">
        <v>1029</v>
      </c>
      <c r="D163" s="237" t="s">
        <v>228</v>
      </c>
      <c r="E163" s="238">
        <v>1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0</v>
      </c>
      <c r="O163" s="238">
        <f>ROUND(E163*N163,2)</f>
        <v>0</v>
      </c>
      <c r="P163" s="238">
        <v>0</v>
      </c>
      <c r="Q163" s="238">
        <f>ROUND(E163*P163,2)</f>
        <v>0</v>
      </c>
      <c r="R163" s="240"/>
      <c r="S163" s="240" t="s">
        <v>218</v>
      </c>
      <c r="T163" s="241" t="s">
        <v>219</v>
      </c>
      <c r="U163" s="221">
        <v>0</v>
      </c>
      <c r="V163" s="221">
        <f>ROUND(E163*U163,2)</f>
        <v>0</v>
      </c>
      <c r="W163" s="221"/>
      <c r="X163" s="221" t="s">
        <v>204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205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8" t="s">
        <v>1030</v>
      </c>
      <c r="D164" s="223"/>
      <c r="E164" s="224">
        <v>1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8" t="s">
        <v>197</v>
      </c>
      <c r="B165" s="229" t="s">
        <v>125</v>
      </c>
      <c r="C165" s="255" t="s">
        <v>126</v>
      </c>
      <c r="D165" s="230"/>
      <c r="E165" s="231"/>
      <c r="F165" s="232"/>
      <c r="G165" s="232">
        <f>SUMIF(AG166:AG174,"&lt;&gt;NOR",G166:G174)</f>
        <v>0</v>
      </c>
      <c r="H165" s="232"/>
      <c r="I165" s="232">
        <f>SUM(I166:I174)</f>
        <v>0</v>
      </c>
      <c r="J165" s="232"/>
      <c r="K165" s="232">
        <f>SUM(K166:K174)</f>
        <v>0</v>
      </c>
      <c r="L165" s="232"/>
      <c r="M165" s="232">
        <f>SUM(M166:M174)</f>
        <v>0</v>
      </c>
      <c r="N165" s="231"/>
      <c r="O165" s="231">
        <f>SUM(O166:O174)</f>
        <v>0</v>
      </c>
      <c r="P165" s="231"/>
      <c r="Q165" s="231">
        <f>SUM(Q166:Q174)</f>
        <v>4.45</v>
      </c>
      <c r="R165" s="232"/>
      <c r="S165" s="232"/>
      <c r="T165" s="233"/>
      <c r="U165" s="227"/>
      <c r="V165" s="227">
        <f>SUM(V166:V174)</f>
        <v>41.800000000000004</v>
      </c>
      <c r="W165" s="227"/>
      <c r="X165" s="227"/>
      <c r="AG165" t="s">
        <v>198</v>
      </c>
    </row>
    <row r="166" spans="1:60" ht="22.5" outlineLevel="1" x14ac:dyDescent="0.2">
      <c r="A166" s="235">
        <v>46</v>
      </c>
      <c r="B166" s="236" t="s">
        <v>1031</v>
      </c>
      <c r="C166" s="256" t="s">
        <v>1032</v>
      </c>
      <c r="D166" s="237" t="s">
        <v>237</v>
      </c>
      <c r="E166" s="238">
        <v>85.8</v>
      </c>
      <c r="F166" s="239"/>
      <c r="G166" s="240">
        <f>ROUND(E166*F166,2)</f>
        <v>0</v>
      </c>
      <c r="H166" s="239"/>
      <c r="I166" s="240">
        <f>ROUND(E166*H166,2)</f>
        <v>0</v>
      </c>
      <c r="J166" s="239"/>
      <c r="K166" s="240">
        <f>ROUND(E166*J166,2)</f>
        <v>0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3.6999999999999998E-2</v>
      </c>
      <c r="Q166" s="238">
        <f>ROUND(E166*P166,2)</f>
        <v>3.17</v>
      </c>
      <c r="R166" s="240" t="s">
        <v>470</v>
      </c>
      <c r="S166" s="240" t="s">
        <v>203</v>
      </c>
      <c r="T166" s="241" t="s">
        <v>203</v>
      </c>
      <c r="U166" s="221">
        <v>0.19500000000000001</v>
      </c>
      <c r="V166" s="221">
        <f>ROUND(E166*U166,2)</f>
        <v>16.73</v>
      </c>
      <c r="W166" s="221"/>
      <c r="X166" s="221" t="s">
        <v>204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8" t="s">
        <v>1033</v>
      </c>
      <c r="D167" s="223"/>
      <c r="E167" s="224">
        <v>85.8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209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5">
        <v>47</v>
      </c>
      <c r="B168" s="236" t="s">
        <v>564</v>
      </c>
      <c r="C168" s="256" t="s">
        <v>565</v>
      </c>
      <c r="D168" s="237" t="s">
        <v>237</v>
      </c>
      <c r="E168" s="238">
        <v>85.8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1.4E-2</v>
      </c>
      <c r="Q168" s="238">
        <f>ROUND(E168*P168,2)</f>
        <v>1.2</v>
      </c>
      <c r="R168" s="240" t="s">
        <v>470</v>
      </c>
      <c r="S168" s="240" t="s">
        <v>203</v>
      </c>
      <c r="T168" s="241" t="s">
        <v>203</v>
      </c>
      <c r="U168" s="221">
        <v>0.22</v>
      </c>
      <c r="V168" s="221">
        <f>ROUND(E168*U168,2)</f>
        <v>18.88</v>
      </c>
      <c r="W168" s="221"/>
      <c r="X168" s="221" t="s">
        <v>204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205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58" t="s">
        <v>1034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209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58" t="s">
        <v>1035</v>
      </c>
      <c r="D170" s="223"/>
      <c r="E170" s="224">
        <v>85.8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209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35">
        <v>48</v>
      </c>
      <c r="B171" s="236" t="s">
        <v>1036</v>
      </c>
      <c r="C171" s="256" t="s">
        <v>1037</v>
      </c>
      <c r="D171" s="237" t="s">
        <v>237</v>
      </c>
      <c r="E171" s="238">
        <v>48.33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 t="s">
        <v>861</v>
      </c>
      <c r="S171" s="240" t="s">
        <v>203</v>
      </c>
      <c r="T171" s="241" t="s">
        <v>203</v>
      </c>
      <c r="U171" s="221">
        <v>0.115</v>
      </c>
      <c r="V171" s="221">
        <f>ROUND(E171*U171,2)</f>
        <v>5.56</v>
      </c>
      <c r="W171" s="221"/>
      <c r="X171" s="221" t="s">
        <v>204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205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17"/>
      <c r="B172" s="218"/>
      <c r="C172" s="257" t="s">
        <v>1038</v>
      </c>
      <c r="D172" s="242"/>
      <c r="E172" s="242"/>
      <c r="F172" s="242"/>
      <c r="G172" s="242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207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45" t="str">
        <f>C172</f>
        <v>krajníků, desek nebo panelů od spojovacího materiálu s odklizením a uložením očištěných hmot a spojovacího materiálu na skládku na vzdálenost do 10 m</v>
      </c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58" t="s">
        <v>957</v>
      </c>
      <c r="D173" s="223"/>
      <c r="E173" s="224">
        <v>48.33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209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8">
        <v>49</v>
      </c>
      <c r="B174" s="249" t="s">
        <v>1039</v>
      </c>
      <c r="C174" s="264" t="s">
        <v>1040</v>
      </c>
      <c r="D174" s="250" t="s">
        <v>228</v>
      </c>
      <c r="E174" s="251">
        <v>1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21</v>
      </c>
      <c r="M174" s="253">
        <f>G174*(1+L174/100)</f>
        <v>0</v>
      </c>
      <c r="N174" s="251">
        <v>0</v>
      </c>
      <c r="O174" s="251">
        <f>ROUND(E174*N174,2)</f>
        <v>0</v>
      </c>
      <c r="P174" s="251">
        <v>8.2000000000000003E-2</v>
      </c>
      <c r="Q174" s="251">
        <f>ROUND(E174*P174,2)</f>
        <v>0.08</v>
      </c>
      <c r="R174" s="253"/>
      <c r="S174" s="253" t="s">
        <v>218</v>
      </c>
      <c r="T174" s="254" t="s">
        <v>219</v>
      </c>
      <c r="U174" s="221">
        <v>0.63</v>
      </c>
      <c r="V174" s="221">
        <f>ROUND(E174*U174,2)</f>
        <v>0.63</v>
      </c>
      <c r="W174" s="221"/>
      <c r="X174" s="221" t="s">
        <v>204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205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8" t="s">
        <v>197</v>
      </c>
      <c r="B175" s="229" t="s">
        <v>127</v>
      </c>
      <c r="C175" s="255" t="s">
        <v>128</v>
      </c>
      <c r="D175" s="230"/>
      <c r="E175" s="231"/>
      <c r="F175" s="232"/>
      <c r="G175" s="232">
        <f>SUMIF(AG176:AG177,"&lt;&gt;NOR",G176:G177)</f>
        <v>0</v>
      </c>
      <c r="H175" s="232"/>
      <c r="I175" s="232">
        <f>SUM(I176:I177)</f>
        <v>0</v>
      </c>
      <c r="J175" s="232"/>
      <c r="K175" s="232">
        <f>SUM(K176:K177)</f>
        <v>0</v>
      </c>
      <c r="L175" s="232"/>
      <c r="M175" s="232">
        <f>SUM(M176:M177)</f>
        <v>0</v>
      </c>
      <c r="N175" s="231"/>
      <c r="O175" s="231">
        <f>SUM(O176:O177)</f>
        <v>0</v>
      </c>
      <c r="P175" s="231"/>
      <c r="Q175" s="231">
        <f>SUM(Q176:Q177)</f>
        <v>0</v>
      </c>
      <c r="R175" s="232"/>
      <c r="S175" s="232"/>
      <c r="T175" s="233"/>
      <c r="U175" s="227"/>
      <c r="V175" s="227">
        <f>SUM(V176:V177)</f>
        <v>15.94</v>
      </c>
      <c r="W175" s="227"/>
      <c r="X175" s="227"/>
      <c r="AG175" t="s">
        <v>198</v>
      </c>
    </row>
    <row r="176" spans="1:60" ht="22.5" outlineLevel="1" x14ac:dyDescent="0.2">
      <c r="A176" s="235">
        <v>50</v>
      </c>
      <c r="B176" s="236" t="s">
        <v>1041</v>
      </c>
      <c r="C176" s="256" t="s">
        <v>1042</v>
      </c>
      <c r="D176" s="237" t="s">
        <v>413</v>
      </c>
      <c r="E176" s="238">
        <v>75.381730000000005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 t="s">
        <v>934</v>
      </c>
      <c r="S176" s="240" t="s">
        <v>203</v>
      </c>
      <c r="T176" s="241" t="s">
        <v>203</v>
      </c>
      <c r="U176" s="221">
        <v>0.21149999999999999</v>
      </c>
      <c r="V176" s="221">
        <f>ROUND(E176*U176,2)</f>
        <v>15.94</v>
      </c>
      <c r="W176" s="221"/>
      <c r="X176" s="221" t="s">
        <v>589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590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57" t="s">
        <v>1043</v>
      </c>
      <c r="D177" s="242"/>
      <c r="E177" s="242"/>
      <c r="F177" s="242"/>
      <c r="G177" s="242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207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8" t="s">
        <v>197</v>
      </c>
      <c r="B178" s="229" t="s">
        <v>135</v>
      </c>
      <c r="C178" s="255" t="s">
        <v>136</v>
      </c>
      <c r="D178" s="230"/>
      <c r="E178" s="231"/>
      <c r="F178" s="232"/>
      <c r="G178" s="232">
        <f>SUMIF(AG179:AG184,"&lt;&gt;NOR",G179:G184)</f>
        <v>0</v>
      </c>
      <c r="H178" s="232"/>
      <c r="I178" s="232">
        <f>SUM(I179:I184)</f>
        <v>0</v>
      </c>
      <c r="J178" s="232"/>
      <c r="K178" s="232">
        <f>SUM(K179:K184)</f>
        <v>0</v>
      </c>
      <c r="L178" s="232"/>
      <c r="M178" s="232">
        <f>SUM(M179:M184)</f>
        <v>0</v>
      </c>
      <c r="N178" s="231"/>
      <c r="O178" s="231">
        <f>SUM(O179:O184)</f>
        <v>0.02</v>
      </c>
      <c r="P178" s="231"/>
      <c r="Q178" s="231">
        <f>SUM(Q179:Q184)</f>
        <v>0</v>
      </c>
      <c r="R178" s="232"/>
      <c r="S178" s="232"/>
      <c r="T178" s="233"/>
      <c r="U178" s="227"/>
      <c r="V178" s="227">
        <f>SUM(V179:V184)</f>
        <v>5.85</v>
      </c>
      <c r="W178" s="227"/>
      <c r="X178" s="227"/>
      <c r="AG178" t="s">
        <v>198</v>
      </c>
    </row>
    <row r="179" spans="1:60" outlineLevel="1" x14ac:dyDescent="0.2">
      <c r="A179" s="235">
        <v>51</v>
      </c>
      <c r="B179" s="236" t="s">
        <v>1044</v>
      </c>
      <c r="C179" s="256" t="s">
        <v>1045</v>
      </c>
      <c r="D179" s="237" t="s">
        <v>237</v>
      </c>
      <c r="E179" s="238">
        <v>26.25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38">
        <v>5.1999999999999995E-4</v>
      </c>
      <c r="O179" s="238">
        <f>ROUND(E179*N179,2)</f>
        <v>0.01</v>
      </c>
      <c r="P179" s="238">
        <v>0</v>
      </c>
      <c r="Q179" s="238">
        <f>ROUND(E179*P179,2)</f>
        <v>0</v>
      </c>
      <c r="R179" s="240" t="s">
        <v>594</v>
      </c>
      <c r="S179" s="240" t="s">
        <v>203</v>
      </c>
      <c r="T179" s="241" t="s">
        <v>203</v>
      </c>
      <c r="U179" s="221">
        <v>0.16</v>
      </c>
      <c r="V179" s="221">
        <f>ROUND(E179*U179,2)</f>
        <v>4.2</v>
      </c>
      <c r="W179" s="221"/>
      <c r="X179" s="221" t="s">
        <v>204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205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58" t="s">
        <v>1046</v>
      </c>
      <c r="D180" s="223"/>
      <c r="E180" s="224">
        <v>26.25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209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5">
        <v>52</v>
      </c>
      <c r="B181" s="236" t="s">
        <v>1047</v>
      </c>
      <c r="C181" s="256" t="s">
        <v>1048</v>
      </c>
      <c r="D181" s="237" t="s">
        <v>245</v>
      </c>
      <c r="E181" s="238">
        <v>16.5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38">
        <v>3.3E-4</v>
      </c>
      <c r="O181" s="238">
        <f>ROUND(E181*N181,2)</f>
        <v>0.01</v>
      </c>
      <c r="P181" s="238">
        <v>0</v>
      </c>
      <c r="Q181" s="238">
        <f>ROUND(E181*P181,2)</f>
        <v>0</v>
      </c>
      <c r="R181" s="240" t="s">
        <v>594</v>
      </c>
      <c r="S181" s="240" t="s">
        <v>203</v>
      </c>
      <c r="T181" s="241" t="s">
        <v>203</v>
      </c>
      <c r="U181" s="221">
        <v>0.1</v>
      </c>
      <c r="V181" s="221">
        <f>ROUND(E181*U181,2)</f>
        <v>1.65</v>
      </c>
      <c r="W181" s="221"/>
      <c r="X181" s="221" t="s">
        <v>204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205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58" t="s">
        <v>1049</v>
      </c>
      <c r="D182" s="223"/>
      <c r="E182" s="224">
        <v>16.5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209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>
        <v>53</v>
      </c>
      <c r="B183" s="218" t="s">
        <v>654</v>
      </c>
      <c r="C183" s="262" t="s">
        <v>655</v>
      </c>
      <c r="D183" s="219" t="s">
        <v>0</v>
      </c>
      <c r="E183" s="246"/>
      <c r="F183" s="222"/>
      <c r="G183" s="221">
        <f>ROUND(E183*F183,2)</f>
        <v>0</v>
      </c>
      <c r="H183" s="222"/>
      <c r="I183" s="221">
        <f>ROUND(E183*H183,2)</f>
        <v>0</v>
      </c>
      <c r="J183" s="222"/>
      <c r="K183" s="221">
        <f>ROUND(E183*J183,2)</f>
        <v>0</v>
      </c>
      <c r="L183" s="221">
        <v>21</v>
      </c>
      <c r="M183" s="221">
        <f>G183*(1+L183/100)</f>
        <v>0</v>
      </c>
      <c r="N183" s="220">
        <v>0</v>
      </c>
      <c r="O183" s="220">
        <f>ROUND(E183*N183,2)</f>
        <v>0</v>
      </c>
      <c r="P183" s="220">
        <v>0</v>
      </c>
      <c r="Q183" s="220">
        <f>ROUND(E183*P183,2)</f>
        <v>0</v>
      </c>
      <c r="R183" s="221" t="s">
        <v>594</v>
      </c>
      <c r="S183" s="221" t="s">
        <v>203</v>
      </c>
      <c r="T183" s="221" t="s">
        <v>203</v>
      </c>
      <c r="U183" s="221">
        <v>0</v>
      </c>
      <c r="V183" s="221">
        <f>ROUND(E183*U183,2)</f>
        <v>0</v>
      </c>
      <c r="W183" s="221"/>
      <c r="X183" s="221" t="s">
        <v>589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590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63" t="s">
        <v>656</v>
      </c>
      <c r="D184" s="247"/>
      <c r="E184" s="247"/>
      <c r="F184" s="247"/>
      <c r="G184" s="247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207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28" t="s">
        <v>197</v>
      </c>
      <c r="B185" s="229" t="s">
        <v>140</v>
      </c>
      <c r="C185" s="255" t="s">
        <v>142</v>
      </c>
      <c r="D185" s="230"/>
      <c r="E185" s="231"/>
      <c r="F185" s="232"/>
      <c r="G185" s="232">
        <f>SUMIF(AG186:AG196,"&lt;&gt;NOR",G186:G196)</f>
        <v>0</v>
      </c>
      <c r="H185" s="232"/>
      <c r="I185" s="232">
        <f>SUM(I186:I196)</f>
        <v>0</v>
      </c>
      <c r="J185" s="232"/>
      <c r="K185" s="232">
        <f>SUM(K186:K196)</f>
        <v>0</v>
      </c>
      <c r="L185" s="232"/>
      <c r="M185" s="232">
        <f>SUM(M186:M196)</f>
        <v>0</v>
      </c>
      <c r="N185" s="231"/>
      <c r="O185" s="231">
        <f>SUM(O186:O196)</f>
        <v>0.49</v>
      </c>
      <c r="P185" s="231"/>
      <c r="Q185" s="231">
        <f>SUM(Q186:Q196)</f>
        <v>0.30000000000000004</v>
      </c>
      <c r="R185" s="232"/>
      <c r="S185" s="232"/>
      <c r="T185" s="233"/>
      <c r="U185" s="227"/>
      <c r="V185" s="227">
        <f>SUM(V186:V196)</f>
        <v>39.559999999999995</v>
      </c>
      <c r="W185" s="227"/>
      <c r="X185" s="227"/>
      <c r="AG185" t="s">
        <v>198</v>
      </c>
    </row>
    <row r="186" spans="1:60" ht="22.5" outlineLevel="1" x14ac:dyDescent="0.2">
      <c r="A186" s="235">
        <v>54</v>
      </c>
      <c r="B186" s="236" t="s">
        <v>1050</v>
      </c>
      <c r="C186" s="256" t="s">
        <v>1051</v>
      </c>
      <c r="D186" s="237" t="s">
        <v>245</v>
      </c>
      <c r="E186" s="238">
        <v>53.7</v>
      </c>
      <c r="F186" s="239"/>
      <c r="G186" s="240">
        <f>ROUND(E186*F186,2)</f>
        <v>0</v>
      </c>
      <c r="H186" s="239"/>
      <c r="I186" s="240">
        <f>ROUND(E186*H186,2)</f>
        <v>0</v>
      </c>
      <c r="J186" s="239"/>
      <c r="K186" s="240">
        <f>ROUND(E186*J186,2)</f>
        <v>0</v>
      </c>
      <c r="L186" s="240">
        <v>21</v>
      </c>
      <c r="M186" s="240">
        <f>G186*(1+L186/100)</f>
        <v>0</v>
      </c>
      <c r="N186" s="238">
        <v>4.0299999999999997E-3</v>
      </c>
      <c r="O186" s="238">
        <f>ROUND(E186*N186,2)</f>
        <v>0.22</v>
      </c>
      <c r="P186" s="238">
        <v>0</v>
      </c>
      <c r="Q186" s="238">
        <f>ROUND(E186*P186,2)</f>
        <v>0</v>
      </c>
      <c r="R186" s="240" t="s">
        <v>1052</v>
      </c>
      <c r="S186" s="240" t="s">
        <v>203</v>
      </c>
      <c r="T186" s="241" t="s">
        <v>203</v>
      </c>
      <c r="U186" s="221">
        <v>0.6</v>
      </c>
      <c r="V186" s="221">
        <f>ROUND(E186*U186,2)</f>
        <v>32.22</v>
      </c>
      <c r="W186" s="221"/>
      <c r="X186" s="221" t="s">
        <v>204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205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7" t="s">
        <v>1053</v>
      </c>
      <c r="D187" s="242"/>
      <c r="E187" s="242"/>
      <c r="F187" s="242"/>
      <c r="G187" s="242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207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58" t="s">
        <v>1054</v>
      </c>
      <c r="D188" s="223"/>
      <c r="E188" s="224">
        <v>50.7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209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58" t="s">
        <v>1055</v>
      </c>
      <c r="D189" s="223"/>
      <c r="E189" s="224">
        <v>3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209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8">
        <v>55</v>
      </c>
      <c r="B190" s="249" t="s">
        <v>1056</v>
      </c>
      <c r="C190" s="264" t="s">
        <v>1057</v>
      </c>
      <c r="D190" s="250" t="s">
        <v>228</v>
      </c>
      <c r="E190" s="251">
        <v>2</v>
      </c>
      <c r="F190" s="252"/>
      <c r="G190" s="253">
        <f>ROUND(E190*F190,2)</f>
        <v>0</v>
      </c>
      <c r="H190" s="252"/>
      <c r="I190" s="253">
        <f>ROUND(E190*H190,2)</f>
        <v>0</v>
      </c>
      <c r="J190" s="252"/>
      <c r="K190" s="253">
        <f>ROUND(E190*J190,2)</f>
        <v>0</v>
      </c>
      <c r="L190" s="253">
        <v>21</v>
      </c>
      <c r="M190" s="253">
        <f>G190*(1+L190/100)</f>
        <v>0</v>
      </c>
      <c r="N190" s="251">
        <v>0</v>
      </c>
      <c r="O190" s="251">
        <f>ROUND(E190*N190,2)</f>
        <v>0</v>
      </c>
      <c r="P190" s="251">
        <v>8.2000000000000003E-2</v>
      </c>
      <c r="Q190" s="251">
        <f>ROUND(E190*P190,2)</f>
        <v>0.16</v>
      </c>
      <c r="R190" s="253" t="s">
        <v>1052</v>
      </c>
      <c r="S190" s="253" t="s">
        <v>203</v>
      </c>
      <c r="T190" s="254" t="s">
        <v>203</v>
      </c>
      <c r="U190" s="221">
        <v>0.63</v>
      </c>
      <c r="V190" s="221">
        <f>ROUND(E190*U190,2)</f>
        <v>1.26</v>
      </c>
      <c r="W190" s="221"/>
      <c r="X190" s="221" t="s">
        <v>204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205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35">
        <v>56</v>
      </c>
      <c r="B191" s="236" t="s">
        <v>1058</v>
      </c>
      <c r="C191" s="256" t="s">
        <v>1059</v>
      </c>
      <c r="D191" s="237" t="s">
        <v>228</v>
      </c>
      <c r="E191" s="238">
        <v>2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38">
        <v>8.2379999999999995E-2</v>
      </c>
      <c r="O191" s="238">
        <f>ROUND(E191*N191,2)</f>
        <v>0.16</v>
      </c>
      <c r="P191" s="238">
        <v>0</v>
      </c>
      <c r="Q191" s="238">
        <f>ROUND(E191*P191,2)</f>
        <v>0</v>
      </c>
      <c r="R191" s="240" t="s">
        <v>1052</v>
      </c>
      <c r="S191" s="240" t="s">
        <v>203</v>
      </c>
      <c r="T191" s="241" t="s">
        <v>203</v>
      </c>
      <c r="U191" s="221">
        <v>0.3</v>
      </c>
      <c r="V191" s="221">
        <f>ROUND(E191*U191,2)</f>
        <v>0.6</v>
      </c>
      <c r="W191" s="221"/>
      <c r="X191" s="221" t="s">
        <v>204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205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7" t="s">
        <v>1060</v>
      </c>
      <c r="D192" s="242"/>
      <c r="E192" s="242"/>
      <c r="F192" s="242"/>
      <c r="G192" s="242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207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8">
        <v>57</v>
      </c>
      <c r="B193" s="249" t="s">
        <v>1061</v>
      </c>
      <c r="C193" s="264" t="s">
        <v>1062</v>
      </c>
      <c r="D193" s="250" t="s">
        <v>228</v>
      </c>
      <c r="E193" s="251">
        <v>4</v>
      </c>
      <c r="F193" s="252"/>
      <c r="G193" s="253">
        <f>ROUND(E193*F193,2)</f>
        <v>0</v>
      </c>
      <c r="H193" s="252"/>
      <c r="I193" s="253">
        <f>ROUND(E193*H193,2)</f>
        <v>0</v>
      </c>
      <c r="J193" s="252"/>
      <c r="K193" s="253">
        <f>ROUND(E193*J193,2)</f>
        <v>0</v>
      </c>
      <c r="L193" s="253">
        <v>21</v>
      </c>
      <c r="M193" s="253">
        <f>G193*(1+L193/100)</f>
        <v>0</v>
      </c>
      <c r="N193" s="251">
        <v>2.8250000000000001E-2</v>
      </c>
      <c r="O193" s="251">
        <f>ROUND(E193*N193,2)</f>
        <v>0.11</v>
      </c>
      <c r="P193" s="251">
        <v>0</v>
      </c>
      <c r="Q193" s="251">
        <f>ROUND(E193*P193,2)</f>
        <v>0</v>
      </c>
      <c r="R193" s="253" t="s">
        <v>1052</v>
      </c>
      <c r="S193" s="253" t="s">
        <v>203</v>
      </c>
      <c r="T193" s="254" t="s">
        <v>203</v>
      </c>
      <c r="U193" s="221">
        <v>0.80400000000000005</v>
      </c>
      <c r="V193" s="221">
        <f>ROUND(E193*U193,2)</f>
        <v>3.22</v>
      </c>
      <c r="W193" s="221"/>
      <c r="X193" s="221" t="s">
        <v>204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205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5">
        <v>58</v>
      </c>
      <c r="B194" s="236" t="s">
        <v>1063</v>
      </c>
      <c r="C194" s="256" t="s">
        <v>1064</v>
      </c>
      <c r="D194" s="237" t="s">
        <v>228</v>
      </c>
      <c r="E194" s="238">
        <v>4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3.5220000000000001E-2</v>
      </c>
      <c r="Q194" s="238">
        <f>ROUND(E194*P194,2)</f>
        <v>0.14000000000000001</v>
      </c>
      <c r="R194" s="240" t="s">
        <v>1052</v>
      </c>
      <c r="S194" s="240" t="s">
        <v>203</v>
      </c>
      <c r="T194" s="241" t="s">
        <v>203</v>
      </c>
      <c r="U194" s="221">
        <v>0.56399999999999995</v>
      </c>
      <c r="V194" s="221">
        <f>ROUND(E194*U194,2)</f>
        <v>2.2599999999999998</v>
      </c>
      <c r="W194" s="221"/>
      <c r="X194" s="221" t="s">
        <v>204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205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>
        <v>59</v>
      </c>
      <c r="B195" s="218" t="s">
        <v>1065</v>
      </c>
      <c r="C195" s="262" t="s">
        <v>1066</v>
      </c>
      <c r="D195" s="219" t="s">
        <v>0</v>
      </c>
      <c r="E195" s="246"/>
      <c r="F195" s="222"/>
      <c r="G195" s="221">
        <f>ROUND(E195*F195,2)</f>
        <v>0</v>
      </c>
      <c r="H195" s="222"/>
      <c r="I195" s="221">
        <f>ROUND(E195*H195,2)</f>
        <v>0</v>
      </c>
      <c r="J195" s="222"/>
      <c r="K195" s="221">
        <f>ROUND(E195*J195,2)</f>
        <v>0</v>
      </c>
      <c r="L195" s="221">
        <v>21</v>
      </c>
      <c r="M195" s="221">
        <f>G195*(1+L195/100)</f>
        <v>0</v>
      </c>
      <c r="N195" s="220">
        <v>0</v>
      </c>
      <c r="O195" s="220">
        <f>ROUND(E195*N195,2)</f>
        <v>0</v>
      </c>
      <c r="P195" s="220">
        <v>0</v>
      </c>
      <c r="Q195" s="220">
        <f>ROUND(E195*P195,2)</f>
        <v>0</v>
      </c>
      <c r="R195" s="221" t="s">
        <v>1052</v>
      </c>
      <c r="S195" s="221" t="s">
        <v>203</v>
      </c>
      <c r="T195" s="221" t="s">
        <v>203</v>
      </c>
      <c r="U195" s="221">
        <v>0</v>
      </c>
      <c r="V195" s="221">
        <f>ROUND(E195*U195,2)</f>
        <v>0</v>
      </c>
      <c r="W195" s="221"/>
      <c r="X195" s="221" t="s">
        <v>589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590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63" t="s">
        <v>1067</v>
      </c>
      <c r="D196" s="247"/>
      <c r="E196" s="247"/>
      <c r="F196" s="247"/>
      <c r="G196" s="247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207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228" t="s">
        <v>197</v>
      </c>
      <c r="B197" s="229" t="s">
        <v>155</v>
      </c>
      <c r="C197" s="255" t="s">
        <v>156</v>
      </c>
      <c r="D197" s="230"/>
      <c r="E197" s="231"/>
      <c r="F197" s="232"/>
      <c r="G197" s="232">
        <f>SUMIF(AG198:AG198,"&lt;&gt;NOR",G198:G198)</f>
        <v>0</v>
      </c>
      <c r="H197" s="232"/>
      <c r="I197" s="232">
        <f>SUM(I198:I198)</f>
        <v>0</v>
      </c>
      <c r="J197" s="232"/>
      <c r="K197" s="232">
        <f>SUM(K198:K198)</f>
        <v>0</v>
      </c>
      <c r="L197" s="232"/>
      <c r="M197" s="232">
        <f>SUM(M198:M198)</f>
        <v>0</v>
      </c>
      <c r="N197" s="231"/>
      <c r="O197" s="231">
        <f>SUM(O198:O198)</f>
        <v>0</v>
      </c>
      <c r="P197" s="231"/>
      <c r="Q197" s="231">
        <f>SUM(Q198:Q198)</f>
        <v>0</v>
      </c>
      <c r="R197" s="232"/>
      <c r="S197" s="232"/>
      <c r="T197" s="233"/>
      <c r="U197" s="227"/>
      <c r="V197" s="227">
        <f>SUM(V198:V198)</f>
        <v>0</v>
      </c>
      <c r="W197" s="227"/>
      <c r="X197" s="227"/>
      <c r="AG197" t="s">
        <v>198</v>
      </c>
    </row>
    <row r="198" spans="1:60" outlineLevel="1" x14ac:dyDescent="0.2">
      <c r="A198" s="248">
        <v>60</v>
      </c>
      <c r="B198" s="249" t="s">
        <v>1068</v>
      </c>
      <c r="C198" s="264" t="s">
        <v>1069</v>
      </c>
      <c r="D198" s="250" t="s">
        <v>228</v>
      </c>
      <c r="E198" s="251">
        <v>1</v>
      </c>
      <c r="F198" s="252"/>
      <c r="G198" s="253">
        <f>ROUND(E198*F198,2)</f>
        <v>0</v>
      </c>
      <c r="H198" s="252"/>
      <c r="I198" s="253">
        <f>ROUND(E198*H198,2)</f>
        <v>0</v>
      </c>
      <c r="J198" s="252"/>
      <c r="K198" s="253">
        <f>ROUND(E198*J198,2)</f>
        <v>0</v>
      </c>
      <c r="L198" s="253">
        <v>21</v>
      </c>
      <c r="M198" s="253">
        <f>G198*(1+L198/100)</f>
        <v>0</v>
      </c>
      <c r="N198" s="251">
        <v>0</v>
      </c>
      <c r="O198" s="251">
        <f>ROUND(E198*N198,2)</f>
        <v>0</v>
      </c>
      <c r="P198" s="251">
        <v>0</v>
      </c>
      <c r="Q198" s="251">
        <f>ROUND(E198*P198,2)</f>
        <v>0</v>
      </c>
      <c r="R198" s="253"/>
      <c r="S198" s="253" t="s">
        <v>218</v>
      </c>
      <c r="T198" s="254" t="s">
        <v>219</v>
      </c>
      <c r="U198" s="221">
        <v>0</v>
      </c>
      <c r="V198" s="221">
        <f>ROUND(E198*U198,2)</f>
        <v>0</v>
      </c>
      <c r="W198" s="221"/>
      <c r="X198" s="221" t="s">
        <v>204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205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8" t="s">
        <v>197</v>
      </c>
      <c r="B199" s="229" t="s">
        <v>166</v>
      </c>
      <c r="C199" s="255" t="s">
        <v>167</v>
      </c>
      <c r="D199" s="230"/>
      <c r="E199" s="231"/>
      <c r="F199" s="232"/>
      <c r="G199" s="232">
        <f>SUMIF(AG200:AG202,"&lt;&gt;NOR",G200:G202)</f>
        <v>0</v>
      </c>
      <c r="H199" s="232"/>
      <c r="I199" s="232">
        <f>SUM(I200:I202)</f>
        <v>0</v>
      </c>
      <c r="J199" s="232"/>
      <c r="K199" s="232">
        <f>SUM(K200:K202)</f>
        <v>0</v>
      </c>
      <c r="L199" s="232"/>
      <c r="M199" s="232">
        <f>SUM(M200:M202)</f>
        <v>0</v>
      </c>
      <c r="N199" s="231"/>
      <c r="O199" s="231">
        <f>SUM(O200:O202)</f>
        <v>0</v>
      </c>
      <c r="P199" s="231"/>
      <c r="Q199" s="231">
        <f>SUM(Q200:Q202)</f>
        <v>0</v>
      </c>
      <c r="R199" s="232"/>
      <c r="S199" s="232"/>
      <c r="T199" s="233"/>
      <c r="U199" s="227"/>
      <c r="V199" s="227">
        <f>SUM(V200:V202)</f>
        <v>6.03</v>
      </c>
      <c r="W199" s="227"/>
      <c r="X199" s="227"/>
      <c r="AG199" t="s">
        <v>198</v>
      </c>
    </row>
    <row r="200" spans="1:60" outlineLevel="1" x14ac:dyDescent="0.2">
      <c r="A200" s="235">
        <v>61</v>
      </c>
      <c r="B200" s="236" t="s">
        <v>1070</v>
      </c>
      <c r="C200" s="256" t="s">
        <v>1071</v>
      </c>
      <c r="D200" s="237" t="s">
        <v>413</v>
      </c>
      <c r="E200" s="238">
        <v>12.31222</v>
      </c>
      <c r="F200" s="239"/>
      <c r="G200" s="240">
        <f>ROUND(E200*F200,2)</f>
        <v>0</v>
      </c>
      <c r="H200" s="239"/>
      <c r="I200" s="240">
        <f>ROUND(E200*H200,2)</f>
        <v>0</v>
      </c>
      <c r="J200" s="239"/>
      <c r="K200" s="240">
        <f>ROUND(E200*J200,2)</f>
        <v>0</v>
      </c>
      <c r="L200" s="240">
        <v>21</v>
      </c>
      <c r="M200" s="240">
        <f>G200*(1+L200/100)</f>
        <v>0</v>
      </c>
      <c r="N200" s="238">
        <v>0</v>
      </c>
      <c r="O200" s="238">
        <f>ROUND(E200*N200,2)</f>
        <v>0</v>
      </c>
      <c r="P200" s="238">
        <v>0</v>
      </c>
      <c r="Q200" s="238">
        <f>ROUND(E200*P200,2)</f>
        <v>0</v>
      </c>
      <c r="R200" s="240"/>
      <c r="S200" s="240" t="s">
        <v>218</v>
      </c>
      <c r="T200" s="241" t="s">
        <v>219</v>
      </c>
      <c r="U200" s="221">
        <v>0.49</v>
      </c>
      <c r="V200" s="221">
        <f>ROUND(E200*U200,2)</f>
        <v>6.03</v>
      </c>
      <c r="W200" s="221"/>
      <c r="X200" s="221" t="s">
        <v>837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838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59" t="s">
        <v>1072</v>
      </c>
      <c r="D201" s="243"/>
      <c r="E201" s="243"/>
      <c r="F201" s="243"/>
      <c r="G201" s="243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221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60" t="s">
        <v>1073</v>
      </c>
      <c r="D202" s="244"/>
      <c r="E202" s="244"/>
      <c r="F202" s="244"/>
      <c r="G202" s="244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221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3"/>
      <c r="B203" s="4"/>
      <c r="C203" s="265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v>15</v>
      </c>
      <c r="AF203">
        <v>21</v>
      </c>
      <c r="AG203" t="s">
        <v>184</v>
      </c>
    </row>
    <row r="204" spans="1:60" x14ac:dyDescent="0.2">
      <c r="A204" s="213"/>
      <c r="B204" s="214" t="s">
        <v>29</v>
      </c>
      <c r="C204" s="266"/>
      <c r="D204" s="215"/>
      <c r="E204" s="216"/>
      <c r="F204" s="216"/>
      <c r="G204" s="234">
        <f>G8+G77+G81+G90+G109+G112+G121+G156+G162+G165+G175+G178+G185+G197+G199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f>SUMIF(L7:L202,AE203,G7:G202)</f>
        <v>0</v>
      </c>
      <c r="AF204">
        <f>SUMIF(L7:L202,AF203,G7:G202)</f>
        <v>0</v>
      </c>
      <c r="AG204" t="s">
        <v>850</v>
      </c>
    </row>
    <row r="205" spans="1:60" x14ac:dyDescent="0.2">
      <c r="C205" s="267"/>
      <c r="D205" s="10"/>
      <c r="AG205" t="s">
        <v>851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ySBr01RZajjIg9yLzj3RUXjofNy3T8XD4eIePvWUJRf/PxCl+b2W3YVNeInFjBNt1Wc4iaN5Nou2LhwSwD+yw==" saltValue="+EoALSqskEiPv6Us71pIRg==" spinCount="100000" sheet="1"/>
  <mergeCells count="33">
    <mergeCell ref="C196:G196"/>
    <mergeCell ref="C201:G201"/>
    <mergeCell ref="C202:G202"/>
    <mergeCell ref="C158:G158"/>
    <mergeCell ref="C172:G172"/>
    <mergeCell ref="C177:G177"/>
    <mergeCell ref="C184:G184"/>
    <mergeCell ref="C187:G187"/>
    <mergeCell ref="C192:G192"/>
    <mergeCell ref="C87:G87"/>
    <mergeCell ref="C100:G100"/>
    <mergeCell ref="C114:G114"/>
    <mergeCell ref="C123:G123"/>
    <mergeCell ref="C128:G128"/>
    <mergeCell ref="C138:G138"/>
    <mergeCell ref="C49:G49"/>
    <mergeCell ref="C52:G52"/>
    <mergeCell ref="C57:G57"/>
    <mergeCell ref="C62:G62"/>
    <mergeCell ref="C66:G66"/>
    <mergeCell ref="C83:G83"/>
    <mergeCell ref="C20:G20"/>
    <mergeCell ref="C23:G23"/>
    <mergeCell ref="C27:G27"/>
    <mergeCell ref="C33:G33"/>
    <mergeCell ref="C39:G39"/>
    <mergeCell ref="C43:G43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8D76-FE6A-4E2E-9859-DAEE001D78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96</v>
      </c>
      <c r="C8" s="255" t="s">
        <v>97</v>
      </c>
      <c r="D8" s="230"/>
      <c r="E8" s="231"/>
      <c r="F8" s="232"/>
      <c r="G8" s="232">
        <f>SUMIF(AG9:AG53,"&lt;&gt;NOR",G9:G53)</f>
        <v>0</v>
      </c>
      <c r="H8" s="232"/>
      <c r="I8" s="232">
        <f>SUM(I9:I53)</f>
        <v>0</v>
      </c>
      <c r="J8" s="232"/>
      <c r="K8" s="232">
        <f>SUM(K9:K53)</f>
        <v>0</v>
      </c>
      <c r="L8" s="232"/>
      <c r="M8" s="232">
        <f>SUM(M9:M53)</f>
        <v>0</v>
      </c>
      <c r="N8" s="231"/>
      <c r="O8" s="231">
        <f>SUM(O9:O53)</f>
        <v>2.97</v>
      </c>
      <c r="P8" s="231"/>
      <c r="Q8" s="231">
        <f>SUM(Q9:Q53)</f>
        <v>0.93</v>
      </c>
      <c r="R8" s="232"/>
      <c r="S8" s="232"/>
      <c r="T8" s="233"/>
      <c r="U8" s="227"/>
      <c r="V8" s="227">
        <f>SUM(V9:V53)</f>
        <v>28.09</v>
      </c>
      <c r="W8" s="227"/>
      <c r="X8" s="227"/>
      <c r="AG8" t="s">
        <v>198</v>
      </c>
    </row>
    <row r="9" spans="1:60" outlineLevel="1" x14ac:dyDescent="0.2">
      <c r="A9" s="235">
        <v>1</v>
      </c>
      <c r="B9" s="236" t="s">
        <v>852</v>
      </c>
      <c r="C9" s="256" t="s">
        <v>853</v>
      </c>
      <c r="D9" s="237" t="s">
        <v>237</v>
      </c>
      <c r="E9" s="238">
        <v>4.5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202</v>
      </c>
      <c r="S9" s="240" t="s">
        <v>203</v>
      </c>
      <c r="T9" s="241" t="s">
        <v>203</v>
      </c>
      <c r="U9" s="221">
        <v>0.26</v>
      </c>
      <c r="V9" s="221">
        <f>ROUND(E9*U9,2)</f>
        <v>1.17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7" t="s">
        <v>854</v>
      </c>
      <c r="D10" s="242"/>
      <c r="E10" s="242"/>
      <c r="F10" s="242"/>
      <c r="G10" s="242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8" t="s">
        <v>1074</v>
      </c>
      <c r="D11" s="223"/>
      <c r="E11" s="224">
        <v>4.5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5">
        <v>2</v>
      </c>
      <c r="B12" s="236" t="s">
        <v>859</v>
      </c>
      <c r="C12" s="256" t="s">
        <v>860</v>
      </c>
      <c r="D12" s="237" t="s">
        <v>237</v>
      </c>
      <c r="E12" s="238">
        <v>6.75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0.13800000000000001</v>
      </c>
      <c r="Q12" s="238">
        <f>ROUND(E12*P12,2)</f>
        <v>0.93</v>
      </c>
      <c r="R12" s="240" t="s">
        <v>861</v>
      </c>
      <c r="S12" s="240" t="s">
        <v>203</v>
      </c>
      <c r="T12" s="241" t="s">
        <v>203</v>
      </c>
      <c r="U12" s="221">
        <v>0.16</v>
      </c>
      <c r="V12" s="221">
        <f>ROUND(E12*U12,2)</f>
        <v>1.08</v>
      </c>
      <c r="W12" s="221"/>
      <c r="X12" s="221" t="s">
        <v>204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7" t="s">
        <v>862</v>
      </c>
      <c r="D13" s="242"/>
      <c r="E13" s="242"/>
      <c r="F13" s="242"/>
      <c r="G13" s="242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58" t="s">
        <v>1075</v>
      </c>
      <c r="D14" s="223"/>
      <c r="E14" s="224">
        <v>6.75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5">
        <v>3</v>
      </c>
      <c r="B15" s="236" t="s">
        <v>1076</v>
      </c>
      <c r="C15" s="256" t="s">
        <v>1077</v>
      </c>
      <c r="D15" s="237" t="s">
        <v>245</v>
      </c>
      <c r="E15" s="238">
        <v>7.5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202</v>
      </c>
      <c r="S15" s="240" t="s">
        <v>203</v>
      </c>
      <c r="T15" s="241" t="s">
        <v>203</v>
      </c>
      <c r="U15" s="221">
        <v>0.18099999999999999</v>
      </c>
      <c r="V15" s="221">
        <f>ROUND(E15*U15,2)</f>
        <v>1.36</v>
      </c>
      <c r="W15" s="221"/>
      <c r="X15" s="221" t="s">
        <v>204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7" t="s">
        <v>871</v>
      </c>
      <c r="D16" s="242"/>
      <c r="E16" s="242"/>
      <c r="F16" s="242"/>
      <c r="G16" s="242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5" t="str">
        <f>C16</f>
        <v>při snižování hladiny podzemní vody soustavou čerpacích jehel, s tvarovkami pro všechny druhy potrubí a způsoby uložení,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8" t="s">
        <v>1078</v>
      </c>
      <c r="D17" s="223"/>
      <c r="E17" s="224">
        <v>7.5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5">
        <v>4</v>
      </c>
      <c r="B18" s="236" t="s">
        <v>874</v>
      </c>
      <c r="C18" s="256" t="s">
        <v>875</v>
      </c>
      <c r="D18" s="237" t="s">
        <v>201</v>
      </c>
      <c r="E18" s="238">
        <v>0.4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 t="s">
        <v>202</v>
      </c>
      <c r="S18" s="240" t="s">
        <v>203</v>
      </c>
      <c r="T18" s="241" t="s">
        <v>203</v>
      </c>
      <c r="U18" s="221">
        <v>18.216000000000001</v>
      </c>
      <c r="V18" s="221">
        <f>ROUND(E18*U18,2)</f>
        <v>7.29</v>
      </c>
      <c r="W18" s="221"/>
      <c r="X18" s="221" t="s">
        <v>204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7" t="s">
        <v>876</v>
      </c>
      <c r="D19" s="242"/>
      <c r="E19" s="242"/>
      <c r="F19" s="242"/>
      <c r="G19" s="242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58" t="s">
        <v>1079</v>
      </c>
      <c r="D20" s="223"/>
      <c r="E20" s="224">
        <v>0.4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209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5">
        <v>5</v>
      </c>
      <c r="B21" s="236" t="s">
        <v>881</v>
      </c>
      <c r="C21" s="256" t="s">
        <v>882</v>
      </c>
      <c r="D21" s="237" t="s">
        <v>201</v>
      </c>
      <c r="E21" s="238">
        <v>4.5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 t="s">
        <v>202</v>
      </c>
      <c r="S21" s="240" t="s">
        <v>203</v>
      </c>
      <c r="T21" s="241" t="s">
        <v>203</v>
      </c>
      <c r="U21" s="221">
        <v>2.335</v>
      </c>
      <c r="V21" s="221">
        <f>ROUND(E21*U21,2)</f>
        <v>10.51</v>
      </c>
      <c r="W21" s="221"/>
      <c r="X21" s="221" t="s">
        <v>204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7" t="s">
        <v>206</v>
      </c>
      <c r="D22" s="242"/>
      <c r="E22" s="242"/>
      <c r="F22" s="242"/>
      <c r="G22" s="242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58" t="s">
        <v>1080</v>
      </c>
      <c r="D23" s="223"/>
      <c r="E23" s="224">
        <v>4.5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5">
        <v>6</v>
      </c>
      <c r="B24" s="236" t="s">
        <v>886</v>
      </c>
      <c r="C24" s="256" t="s">
        <v>887</v>
      </c>
      <c r="D24" s="237" t="s">
        <v>201</v>
      </c>
      <c r="E24" s="238">
        <v>2.25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 t="s">
        <v>202</v>
      </c>
      <c r="S24" s="240" t="s">
        <v>203</v>
      </c>
      <c r="T24" s="241" t="s">
        <v>203</v>
      </c>
      <c r="U24" s="221">
        <v>0.34499999999999997</v>
      </c>
      <c r="V24" s="221">
        <f>ROUND(E24*U24,2)</f>
        <v>0.78</v>
      </c>
      <c r="W24" s="221"/>
      <c r="X24" s="221" t="s">
        <v>204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7" t="s">
        <v>888</v>
      </c>
      <c r="D25" s="242"/>
      <c r="E25" s="242"/>
      <c r="F25" s="242"/>
      <c r="G25" s="242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5" t="str">
        <f>C25</f>
        <v>bez naložení do dopravní nádoby, ale s vyprázdněním dopravní nádoby na hromadu nebo na dopravní prostředek,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58" t="s">
        <v>889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209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8" t="s">
        <v>1081</v>
      </c>
      <c r="D27" s="223"/>
      <c r="E27" s="224">
        <v>2.25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209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5">
        <v>7</v>
      </c>
      <c r="B28" s="236" t="s">
        <v>891</v>
      </c>
      <c r="C28" s="256" t="s">
        <v>892</v>
      </c>
      <c r="D28" s="237" t="s">
        <v>201</v>
      </c>
      <c r="E28" s="238">
        <v>2.0249999999999999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 t="s">
        <v>202</v>
      </c>
      <c r="S28" s="240" t="s">
        <v>203</v>
      </c>
      <c r="T28" s="241" t="s">
        <v>203</v>
      </c>
      <c r="U28" s="221">
        <v>7.3999999999999996E-2</v>
      </c>
      <c r="V28" s="221">
        <f>ROUND(E28*U28,2)</f>
        <v>0.15</v>
      </c>
      <c r="W28" s="221"/>
      <c r="X28" s="221" t="s">
        <v>204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7" t="s">
        <v>893</v>
      </c>
      <c r="D29" s="242"/>
      <c r="E29" s="242"/>
      <c r="F29" s="242"/>
      <c r="G29" s="242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207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58" t="s">
        <v>894</v>
      </c>
      <c r="D30" s="223"/>
      <c r="E30" s="224"/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209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8" t="s">
        <v>1082</v>
      </c>
      <c r="D31" s="223"/>
      <c r="E31" s="224">
        <v>4.5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209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8" t="s">
        <v>896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8" t="s">
        <v>1083</v>
      </c>
      <c r="D33" s="223"/>
      <c r="E33" s="224">
        <v>-2.4750000000000001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209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5">
        <v>8</v>
      </c>
      <c r="B34" s="236" t="s">
        <v>898</v>
      </c>
      <c r="C34" s="256" t="s">
        <v>899</v>
      </c>
      <c r="D34" s="237" t="s">
        <v>201</v>
      </c>
      <c r="E34" s="238">
        <v>2.0249999999999999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 t="s">
        <v>202</v>
      </c>
      <c r="S34" s="240" t="s">
        <v>203</v>
      </c>
      <c r="T34" s="241" t="s">
        <v>203</v>
      </c>
      <c r="U34" s="221">
        <v>1.0999999999999999E-2</v>
      </c>
      <c r="V34" s="221">
        <f>ROUND(E34*U34,2)</f>
        <v>0.02</v>
      </c>
      <c r="W34" s="221"/>
      <c r="X34" s="221" t="s">
        <v>204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7" t="s">
        <v>893</v>
      </c>
      <c r="D35" s="242"/>
      <c r="E35" s="242"/>
      <c r="F35" s="242"/>
      <c r="G35" s="242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207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8" t="s">
        <v>1084</v>
      </c>
      <c r="D36" s="223"/>
      <c r="E36" s="224">
        <v>2.0249999999999999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5">
        <v>9</v>
      </c>
      <c r="B37" s="236" t="s">
        <v>901</v>
      </c>
      <c r="C37" s="256" t="s">
        <v>902</v>
      </c>
      <c r="D37" s="237" t="s">
        <v>201</v>
      </c>
      <c r="E37" s="238">
        <v>10.125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 t="s">
        <v>202</v>
      </c>
      <c r="S37" s="240" t="s">
        <v>203</v>
      </c>
      <c r="T37" s="241" t="s">
        <v>203</v>
      </c>
      <c r="U37" s="221">
        <v>0</v>
      </c>
      <c r="V37" s="221">
        <f>ROUND(E37*U37,2)</f>
        <v>0</v>
      </c>
      <c r="W37" s="221"/>
      <c r="X37" s="221" t="s">
        <v>204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7" t="s">
        <v>893</v>
      </c>
      <c r="D38" s="242"/>
      <c r="E38" s="242"/>
      <c r="F38" s="242"/>
      <c r="G38" s="242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207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58" t="s">
        <v>1085</v>
      </c>
      <c r="D39" s="223"/>
      <c r="E39" s="224">
        <v>10.125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5">
        <v>10</v>
      </c>
      <c r="B40" s="236" t="s">
        <v>904</v>
      </c>
      <c r="C40" s="256" t="s">
        <v>905</v>
      </c>
      <c r="D40" s="237" t="s">
        <v>201</v>
      </c>
      <c r="E40" s="238">
        <v>2.0249999999999999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 t="s">
        <v>202</v>
      </c>
      <c r="S40" s="240" t="s">
        <v>203</v>
      </c>
      <c r="T40" s="241" t="s">
        <v>203</v>
      </c>
      <c r="U40" s="221">
        <v>8.9999999999999993E-3</v>
      </c>
      <c r="V40" s="221">
        <f>ROUND(E40*U40,2)</f>
        <v>0.02</v>
      </c>
      <c r="W40" s="221"/>
      <c r="X40" s="221" t="s">
        <v>204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8" t="s">
        <v>1084</v>
      </c>
      <c r="D41" s="223"/>
      <c r="E41" s="224">
        <v>2.0249999999999999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5">
        <v>11</v>
      </c>
      <c r="B42" s="236" t="s">
        <v>906</v>
      </c>
      <c r="C42" s="256" t="s">
        <v>907</v>
      </c>
      <c r="D42" s="237" t="s">
        <v>201</v>
      </c>
      <c r="E42" s="238">
        <v>2.4750000000000001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 t="s">
        <v>202</v>
      </c>
      <c r="S42" s="240" t="s">
        <v>203</v>
      </c>
      <c r="T42" s="241" t="s">
        <v>203</v>
      </c>
      <c r="U42" s="221">
        <v>1.1499999999999999</v>
      </c>
      <c r="V42" s="221">
        <f>ROUND(E42*U42,2)</f>
        <v>2.85</v>
      </c>
      <c r="W42" s="221"/>
      <c r="X42" s="221" t="s">
        <v>204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57" t="s">
        <v>908</v>
      </c>
      <c r="D43" s="242"/>
      <c r="E43" s="242"/>
      <c r="F43" s="242"/>
      <c r="G43" s="242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58" t="s">
        <v>1086</v>
      </c>
      <c r="D44" s="223"/>
      <c r="E44" s="224">
        <v>2.4750000000000001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5">
        <v>12</v>
      </c>
      <c r="B45" s="236" t="s">
        <v>912</v>
      </c>
      <c r="C45" s="256" t="s">
        <v>913</v>
      </c>
      <c r="D45" s="237" t="s">
        <v>201</v>
      </c>
      <c r="E45" s="238">
        <v>1.8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 t="s">
        <v>202</v>
      </c>
      <c r="S45" s="240" t="s">
        <v>203</v>
      </c>
      <c r="T45" s="241" t="s">
        <v>203</v>
      </c>
      <c r="U45" s="221">
        <v>1.587</v>
      </c>
      <c r="V45" s="221">
        <f>ROUND(E45*U45,2)</f>
        <v>2.86</v>
      </c>
      <c r="W45" s="221"/>
      <c r="X45" s="221" t="s">
        <v>204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17"/>
      <c r="B46" s="218"/>
      <c r="C46" s="257" t="s">
        <v>914</v>
      </c>
      <c r="D46" s="242"/>
      <c r="E46" s="242"/>
      <c r="F46" s="242"/>
      <c r="G46" s="242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207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5" t="str">
        <f>C46</f>
        <v>sypaninou z vhodných hornin tř. 1 - 4 nebo materiálem připraveným podél výkopu ve vzdálenosti do 3 m od jeho kraje, pro jakoukoliv hloubku výkopu a jakoukoliv míru zhutnění,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8" t="s">
        <v>1087</v>
      </c>
      <c r="D47" s="223"/>
      <c r="E47" s="224">
        <v>1.8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209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5">
        <v>13</v>
      </c>
      <c r="B48" s="236" t="s">
        <v>918</v>
      </c>
      <c r="C48" s="256" t="s">
        <v>919</v>
      </c>
      <c r="D48" s="237" t="s">
        <v>413</v>
      </c>
      <c r="E48" s="238">
        <v>3.24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40" t="s">
        <v>202</v>
      </c>
      <c r="S48" s="240" t="s">
        <v>203</v>
      </c>
      <c r="T48" s="241" t="s">
        <v>203</v>
      </c>
      <c r="U48" s="221">
        <v>0</v>
      </c>
      <c r="V48" s="221">
        <f>ROUND(E48*U48,2)</f>
        <v>0</v>
      </c>
      <c r="W48" s="221"/>
      <c r="X48" s="221" t="s">
        <v>204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8" t="s">
        <v>920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58" t="s">
        <v>1088</v>
      </c>
      <c r="D50" s="223"/>
      <c r="E50" s="224">
        <v>3.24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5">
        <v>14</v>
      </c>
      <c r="B51" s="236" t="s">
        <v>922</v>
      </c>
      <c r="C51" s="256" t="s">
        <v>923</v>
      </c>
      <c r="D51" s="237" t="s">
        <v>413</v>
      </c>
      <c r="E51" s="238">
        <v>2.97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1</v>
      </c>
      <c r="O51" s="238">
        <f>ROUND(E51*N51,2)</f>
        <v>2.97</v>
      </c>
      <c r="P51" s="238">
        <v>0</v>
      </c>
      <c r="Q51" s="238">
        <f>ROUND(E51*P51,2)</f>
        <v>0</v>
      </c>
      <c r="R51" s="240" t="s">
        <v>295</v>
      </c>
      <c r="S51" s="240" t="s">
        <v>351</v>
      </c>
      <c r="T51" s="241" t="s">
        <v>351</v>
      </c>
      <c r="U51" s="221">
        <v>0</v>
      </c>
      <c r="V51" s="221">
        <f>ROUND(E51*U51,2)</f>
        <v>0</v>
      </c>
      <c r="W51" s="221"/>
      <c r="X51" s="221" t="s">
        <v>296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58" t="s">
        <v>924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209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58" t="s">
        <v>1089</v>
      </c>
      <c r="D53" s="223"/>
      <c r="E53" s="224">
        <v>2.97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28" t="s">
        <v>197</v>
      </c>
      <c r="B54" s="229" t="s">
        <v>102</v>
      </c>
      <c r="C54" s="255" t="s">
        <v>103</v>
      </c>
      <c r="D54" s="230"/>
      <c r="E54" s="231"/>
      <c r="F54" s="232"/>
      <c r="G54" s="232">
        <f>SUMIF(AG55:AG57,"&lt;&gt;NOR",G55:G57)</f>
        <v>0</v>
      </c>
      <c r="H54" s="232"/>
      <c r="I54" s="232">
        <f>SUM(I55:I57)</f>
        <v>0</v>
      </c>
      <c r="J54" s="232"/>
      <c r="K54" s="232">
        <f>SUM(K55:K57)</f>
        <v>0</v>
      </c>
      <c r="L54" s="232"/>
      <c r="M54" s="232">
        <f>SUM(M55:M57)</f>
        <v>0</v>
      </c>
      <c r="N54" s="231"/>
      <c r="O54" s="231">
        <f>SUM(O55:O57)</f>
        <v>0.85</v>
      </c>
      <c r="P54" s="231"/>
      <c r="Q54" s="231">
        <f>SUM(Q55:Q57)</f>
        <v>0</v>
      </c>
      <c r="R54" s="232"/>
      <c r="S54" s="232"/>
      <c r="T54" s="233"/>
      <c r="U54" s="227"/>
      <c r="V54" s="227">
        <f>SUM(V55:V57)</f>
        <v>0.76</v>
      </c>
      <c r="W54" s="227"/>
      <c r="X54" s="227"/>
      <c r="AG54" t="s">
        <v>198</v>
      </c>
    </row>
    <row r="55" spans="1:60" outlineLevel="1" x14ac:dyDescent="0.2">
      <c r="A55" s="235">
        <v>15</v>
      </c>
      <c r="B55" s="236" t="s">
        <v>932</v>
      </c>
      <c r="C55" s="256" t="s">
        <v>933</v>
      </c>
      <c r="D55" s="237" t="s">
        <v>201</v>
      </c>
      <c r="E55" s="238">
        <v>0.45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1.8907700000000001</v>
      </c>
      <c r="O55" s="238">
        <f>ROUND(E55*N55,2)</f>
        <v>0.85</v>
      </c>
      <c r="P55" s="238">
        <v>0</v>
      </c>
      <c r="Q55" s="238">
        <f>ROUND(E55*P55,2)</f>
        <v>0</v>
      </c>
      <c r="R55" s="240" t="s">
        <v>934</v>
      </c>
      <c r="S55" s="240" t="s">
        <v>203</v>
      </c>
      <c r="T55" s="241" t="s">
        <v>203</v>
      </c>
      <c r="U55" s="221">
        <v>1.6950000000000001</v>
      </c>
      <c r="V55" s="221">
        <f>ROUND(E55*U55,2)</f>
        <v>0.76</v>
      </c>
      <c r="W55" s="221"/>
      <c r="X55" s="221" t="s">
        <v>204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7" t="s">
        <v>935</v>
      </c>
      <c r="D56" s="242"/>
      <c r="E56" s="242"/>
      <c r="F56" s="242"/>
      <c r="G56" s="24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207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58" t="s">
        <v>1090</v>
      </c>
      <c r="D57" s="223"/>
      <c r="E57" s="224">
        <v>0.45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8" t="s">
        <v>197</v>
      </c>
      <c r="B58" s="229" t="s">
        <v>106</v>
      </c>
      <c r="C58" s="255" t="s">
        <v>107</v>
      </c>
      <c r="D58" s="230"/>
      <c r="E58" s="231"/>
      <c r="F58" s="232"/>
      <c r="G58" s="232">
        <f>SUMIF(AG59:AG67,"&lt;&gt;NOR",G59:G67)</f>
        <v>0</v>
      </c>
      <c r="H58" s="232"/>
      <c r="I58" s="232">
        <f>SUM(I59:I67)</f>
        <v>0</v>
      </c>
      <c r="J58" s="232"/>
      <c r="K58" s="232">
        <f>SUM(K59:K67)</f>
        <v>0</v>
      </c>
      <c r="L58" s="232"/>
      <c r="M58" s="232">
        <f>SUM(M59:M67)</f>
        <v>0</v>
      </c>
      <c r="N58" s="231"/>
      <c r="O58" s="231">
        <f>SUM(O59:O67)</f>
        <v>3.2600000000000002</v>
      </c>
      <c r="P58" s="231"/>
      <c r="Q58" s="231">
        <f>SUM(Q59:Q67)</f>
        <v>0</v>
      </c>
      <c r="R58" s="232"/>
      <c r="S58" s="232"/>
      <c r="T58" s="233"/>
      <c r="U58" s="227"/>
      <c r="V58" s="227">
        <f>SUM(V59:V67)</f>
        <v>2.71</v>
      </c>
      <c r="W58" s="227"/>
      <c r="X58" s="227"/>
      <c r="AG58" t="s">
        <v>198</v>
      </c>
    </row>
    <row r="59" spans="1:60" ht="22.5" outlineLevel="1" x14ac:dyDescent="0.2">
      <c r="A59" s="235">
        <v>16</v>
      </c>
      <c r="B59" s="236" t="s">
        <v>943</v>
      </c>
      <c r="C59" s="256" t="s">
        <v>944</v>
      </c>
      <c r="D59" s="237" t="s">
        <v>237</v>
      </c>
      <c r="E59" s="238">
        <v>6.75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0.378</v>
      </c>
      <c r="O59" s="238">
        <f>ROUND(E59*N59,2)</f>
        <v>2.5499999999999998</v>
      </c>
      <c r="P59" s="238">
        <v>0</v>
      </c>
      <c r="Q59" s="238">
        <f>ROUND(E59*P59,2)</f>
        <v>0</v>
      </c>
      <c r="R59" s="240" t="s">
        <v>861</v>
      </c>
      <c r="S59" s="240" t="s">
        <v>203</v>
      </c>
      <c r="T59" s="241" t="s">
        <v>203</v>
      </c>
      <c r="U59" s="221">
        <v>2.5999999999999999E-2</v>
      </c>
      <c r="V59" s="221">
        <f>ROUND(E59*U59,2)</f>
        <v>0.18</v>
      </c>
      <c r="W59" s="221"/>
      <c r="X59" s="221" t="s">
        <v>204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8" t="s">
        <v>1091</v>
      </c>
      <c r="D60" s="223"/>
      <c r="E60" s="224">
        <v>6.75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5">
        <v>17</v>
      </c>
      <c r="B61" s="236" t="s">
        <v>953</v>
      </c>
      <c r="C61" s="256" t="s">
        <v>954</v>
      </c>
      <c r="D61" s="237" t="s">
        <v>237</v>
      </c>
      <c r="E61" s="238">
        <v>6.75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7.1999999999999995E-2</v>
      </c>
      <c r="O61" s="238">
        <f>ROUND(E61*N61,2)</f>
        <v>0.49</v>
      </c>
      <c r="P61" s="238">
        <v>0</v>
      </c>
      <c r="Q61" s="238">
        <f>ROUND(E61*P61,2)</f>
        <v>0</v>
      </c>
      <c r="R61" s="240" t="s">
        <v>861</v>
      </c>
      <c r="S61" s="240" t="s">
        <v>203</v>
      </c>
      <c r="T61" s="241" t="s">
        <v>203</v>
      </c>
      <c r="U61" s="221">
        <v>0.375</v>
      </c>
      <c r="V61" s="221">
        <f>ROUND(E61*U61,2)</f>
        <v>2.5299999999999998</v>
      </c>
      <c r="W61" s="221"/>
      <c r="X61" s="221" t="s">
        <v>204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17"/>
      <c r="B62" s="218"/>
      <c r="C62" s="257" t="s">
        <v>955</v>
      </c>
      <c r="D62" s="242"/>
      <c r="E62" s="242"/>
      <c r="F62" s="242"/>
      <c r="G62" s="242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207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5" t="str">
        <f>C62</f>
        <v>komunikací pro pěší do velikosti dlaždic 0,25 m2 s provedením lože do tl. 30 mm, s vyplněním spár a se smetením přebytečného materiálu na vzdálenost do 3 m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8" t="s">
        <v>956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58" t="s">
        <v>1092</v>
      </c>
      <c r="D64" s="223"/>
      <c r="E64" s="224">
        <v>6.75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209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5">
        <v>18</v>
      </c>
      <c r="B65" s="236" t="s">
        <v>1093</v>
      </c>
      <c r="C65" s="256" t="s">
        <v>1094</v>
      </c>
      <c r="D65" s="237" t="s">
        <v>237</v>
      </c>
      <c r="E65" s="238">
        <v>1.6875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0.129</v>
      </c>
      <c r="O65" s="238">
        <f>ROUND(E65*N65,2)</f>
        <v>0.22</v>
      </c>
      <c r="P65" s="238">
        <v>0</v>
      </c>
      <c r="Q65" s="238">
        <f>ROUND(E65*P65,2)</f>
        <v>0</v>
      </c>
      <c r="R65" s="240" t="s">
        <v>295</v>
      </c>
      <c r="S65" s="240" t="s">
        <v>203</v>
      </c>
      <c r="T65" s="241" t="s">
        <v>203</v>
      </c>
      <c r="U65" s="221">
        <v>0</v>
      </c>
      <c r="V65" s="221">
        <f>ROUND(E65*U65,2)</f>
        <v>0</v>
      </c>
      <c r="W65" s="221"/>
      <c r="X65" s="221" t="s">
        <v>296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297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8" t="s">
        <v>961</v>
      </c>
      <c r="D66" s="223"/>
      <c r="E66" s="224"/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209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58" t="s">
        <v>1095</v>
      </c>
      <c r="D67" s="223"/>
      <c r="E67" s="224">
        <v>1.6875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8" t="s">
        <v>197</v>
      </c>
      <c r="B68" s="229" t="s">
        <v>117</v>
      </c>
      <c r="C68" s="255" t="s">
        <v>118</v>
      </c>
      <c r="D68" s="230"/>
      <c r="E68" s="231"/>
      <c r="F68" s="232"/>
      <c r="G68" s="232">
        <f>SUMIF(AG69:AG73,"&lt;&gt;NOR",G69:G73)</f>
        <v>0</v>
      </c>
      <c r="H68" s="232"/>
      <c r="I68" s="232">
        <f>SUM(I69:I73)</f>
        <v>0</v>
      </c>
      <c r="J68" s="232"/>
      <c r="K68" s="232">
        <f>SUM(K69:K73)</f>
        <v>0</v>
      </c>
      <c r="L68" s="232"/>
      <c r="M68" s="232">
        <f>SUM(M69:M73)</f>
        <v>0</v>
      </c>
      <c r="N68" s="231"/>
      <c r="O68" s="231">
        <f>SUM(O69:O73)</f>
        <v>0</v>
      </c>
      <c r="P68" s="231"/>
      <c r="Q68" s="231">
        <f>SUM(Q69:Q73)</f>
        <v>0</v>
      </c>
      <c r="R68" s="232"/>
      <c r="S68" s="232"/>
      <c r="T68" s="233"/>
      <c r="U68" s="227"/>
      <c r="V68" s="227">
        <f>SUM(V69:V73)</f>
        <v>0</v>
      </c>
      <c r="W68" s="227"/>
      <c r="X68" s="227"/>
      <c r="AG68" t="s">
        <v>198</v>
      </c>
    </row>
    <row r="69" spans="1:60" outlineLevel="1" x14ac:dyDescent="0.2">
      <c r="A69" s="235">
        <v>19</v>
      </c>
      <c r="B69" s="236" t="s">
        <v>1096</v>
      </c>
      <c r="C69" s="256" t="s">
        <v>1097</v>
      </c>
      <c r="D69" s="237" t="s">
        <v>228</v>
      </c>
      <c r="E69" s="238">
        <v>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218</v>
      </c>
      <c r="T69" s="241" t="s">
        <v>219</v>
      </c>
      <c r="U69" s="221">
        <v>0</v>
      </c>
      <c r="V69" s="221">
        <f>ROUND(E69*U69,2)</f>
        <v>0</v>
      </c>
      <c r="W69" s="221"/>
      <c r="X69" s="221" t="s">
        <v>204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59" t="s">
        <v>1000</v>
      </c>
      <c r="D70" s="243"/>
      <c r="E70" s="243"/>
      <c r="F70" s="243"/>
      <c r="G70" s="243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221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8" t="s">
        <v>997</v>
      </c>
      <c r="D71" s="223"/>
      <c r="E71" s="224">
        <v>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209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5">
        <v>20</v>
      </c>
      <c r="B72" s="236" t="s">
        <v>1098</v>
      </c>
      <c r="C72" s="256" t="s">
        <v>1099</v>
      </c>
      <c r="D72" s="237" t="s">
        <v>996</v>
      </c>
      <c r="E72" s="238">
        <v>1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218</v>
      </c>
      <c r="T72" s="241" t="s">
        <v>219</v>
      </c>
      <c r="U72" s="221">
        <v>0</v>
      </c>
      <c r="V72" s="221">
        <f>ROUND(E72*U72,2)</f>
        <v>0</v>
      </c>
      <c r="W72" s="221"/>
      <c r="X72" s="221" t="s">
        <v>204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58" t="s">
        <v>1100</v>
      </c>
      <c r="D73" s="223"/>
      <c r="E73" s="224">
        <v>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209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8" t="s">
        <v>197</v>
      </c>
      <c r="B74" s="229" t="s">
        <v>127</v>
      </c>
      <c r="C74" s="255" t="s">
        <v>128</v>
      </c>
      <c r="D74" s="230"/>
      <c r="E74" s="231"/>
      <c r="F74" s="232"/>
      <c r="G74" s="232">
        <f>SUMIF(AG75:AG76,"&lt;&gt;NOR",G75:G76)</f>
        <v>0</v>
      </c>
      <c r="H74" s="232"/>
      <c r="I74" s="232">
        <f>SUM(I75:I76)</f>
        <v>0</v>
      </c>
      <c r="J74" s="232"/>
      <c r="K74" s="232">
        <f>SUM(K75:K76)</f>
        <v>0</v>
      </c>
      <c r="L74" s="232"/>
      <c r="M74" s="232">
        <f>SUM(M75:M76)</f>
        <v>0</v>
      </c>
      <c r="N74" s="231"/>
      <c r="O74" s="231">
        <f>SUM(O75:O76)</f>
        <v>0</v>
      </c>
      <c r="P74" s="231"/>
      <c r="Q74" s="231">
        <f>SUM(Q75:Q76)</f>
        <v>0</v>
      </c>
      <c r="R74" s="232"/>
      <c r="S74" s="232"/>
      <c r="T74" s="233"/>
      <c r="U74" s="227"/>
      <c r="V74" s="227">
        <f>SUM(V75:V76)</f>
        <v>1.5</v>
      </c>
      <c r="W74" s="227"/>
      <c r="X74" s="227"/>
      <c r="AG74" t="s">
        <v>198</v>
      </c>
    </row>
    <row r="75" spans="1:60" ht="22.5" outlineLevel="1" x14ac:dyDescent="0.2">
      <c r="A75" s="235">
        <v>21</v>
      </c>
      <c r="B75" s="236" t="s">
        <v>1041</v>
      </c>
      <c r="C75" s="256" t="s">
        <v>1042</v>
      </c>
      <c r="D75" s="237" t="s">
        <v>413</v>
      </c>
      <c r="E75" s="238">
        <v>7.0760300000000003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 t="s">
        <v>934</v>
      </c>
      <c r="S75" s="240" t="s">
        <v>203</v>
      </c>
      <c r="T75" s="241" t="s">
        <v>203</v>
      </c>
      <c r="U75" s="221">
        <v>0.21149999999999999</v>
      </c>
      <c r="V75" s="221">
        <f>ROUND(E75*U75,2)</f>
        <v>1.5</v>
      </c>
      <c r="W75" s="221"/>
      <c r="X75" s="221" t="s">
        <v>589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590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7" t="s">
        <v>1043</v>
      </c>
      <c r="D76" s="242"/>
      <c r="E76" s="242"/>
      <c r="F76" s="242"/>
      <c r="G76" s="242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207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8" t="s">
        <v>197</v>
      </c>
      <c r="B77" s="229" t="s">
        <v>140</v>
      </c>
      <c r="C77" s="255" t="s">
        <v>142</v>
      </c>
      <c r="D77" s="230"/>
      <c r="E77" s="231"/>
      <c r="F77" s="232"/>
      <c r="G77" s="232">
        <f>SUMIF(AG78:AG88,"&lt;&gt;NOR",G78:G88)</f>
        <v>0</v>
      </c>
      <c r="H77" s="232"/>
      <c r="I77" s="232">
        <f>SUM(I78:I88)</f>
        <v>0</v>
      </c>
      <c r="J77" s="232"/>
      <c r="K77" s="232">
        <f>SUM(K78:K88)</f>
        <v>0</v>
      </c>
      <c r="L77" s="232"/>
      <c r="M77" s="232">
        <f>SUM(M78:M88)</f>
        <v>0</v>
      </c>
      <c r="N77" s="231"/>
      <c r="O77" s="231">
        <f>SUM(O78:O88)</f>
        <v>0.06</v>
      </c>
      <c r="P77" s="231"/>
      <c r="Q77" s="231">
        <f>SUM(Q78:Q88)</f>
        <v>0.04</v>
      </c>
      <c r="R77" s="232"/>
      <c r="S77" s="232"/>
      <c r="T77" s="233"/>
      <c r="U77" s="227"/>
      <c r="V77" s="227">
        <f>SUM(V78:V88)</f>
        <v>6.75</v>
      </c>
      <c r="W77" s="227"/>
      <c r="X77" s="227"/>
      <c r="AG77" t="s">
        <v>198</v>
      </c>
    </row>
    <row r="78" spans="1:60" ht="22.5" outlineLevel="1" x14ac:dyDescent="0.2">
      <c r="A78" s="235">
        <v>22</v>
      </c>
      <c r="B78" s="236" t="s">
        <v>1050</v>
      </c>
      <c r="C78" s="256" t="s">
        <v>1051</v>
      </c>
      <c r="D78" s="237" t="s">
        <v>245</v>
      </c>
      <c r="E78" s="238">
        <v>8.625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4.0299999999999997E-3</v>
      </c>
      <c r="O78" s="238">
        <f>ROUND(E78*N78,2)</f>
        <v>0.03</v>
      </c>
      <c r="P78" s="238">
        <v>0</v>
      </c>
      <c r="Q78" s="238">
        <f>ROUND(E78*P78,2)</f>
        <v>0</v>
      </c>
      <c r="R78" s="240" t="s">
        <v>1052</v>
      </c>
      <c r="S78" s="240" t="s">
        <v>203</v>
      </c>
      <c r="T78" s="241" t="s">
        <v>203</v>
      </c>
      <c r="U78" s="221">
        <v>0.6</v>
      </c>
      <c r="V78" s="221">
        <f>ROUND(E78*U78,2)</f>
        <v>5.18</v>
      </c>
      <c r="W78" s="221"/>
      <c r="X78" s="221" t="s">
        <v>204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57" t="s">
        <v>1053</v>
      </c>
      <c r="D79" s="242"/>
      <c r="E79" s="242"/>
      <c r="F79" s="242"/>
      <c r="G79" s="242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207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8" t="s">
        <v>1101</v>
      </c>
      <c r="D80" s="223"/>
      <c r="E80" s="224">
        <v>8.625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5">
        <v>23</v>
      </c>
      <c r="B81" s="236" t="s">
        <v>1063</v>
      </c>
      <c r="C81" s="256" t="s">
        <v>1064</v>
      </c>
      <c r="D81" s="237" t="s">
        <v>228</v>
      </c>
      <c r="E81" s="238">
        <v>1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3.5220000000000001E-2</v>
      </c>
      <c r="Q81" s="238">
        <f>ROUND(E81*P81,2)</f>
        <v>0.04</v>
      </c>
      <c r="R81" s="240" t="s">
        <v>1052</v>
      </c>
      <c r="S81" s="240" t="s">
        <v>203</v>
      </c>
      <c r="T81" s="241" t="s">
        <v>203</v>
      </c>
      <c r="U81" s="221">
        <v>0.56399999999999995</v>
      </c>
      <c r="V81" s="221">
        <f>ROUND(E81*U81,2)</f>
        <v>0.56000000000000005</v>
      </c>
      <c r="W81" s="221"/>
      <c r="X81" s="221" t="s">
        <v>204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8" t="s">
        <v>1102</v>
      </c>
      <c r="D82" s="223"/>
      <c r="E82" s="224">
        <v>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209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5">
        <v>24</v>
      </c>
      <c r="B83" s="236" t="s">
        <v>1103</v>
      </c>
      <c r="C83" s="256" t="s">
        <v>1104</v>
      </c>
      <c r="D83" s="237" t="s">
        <v>228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 t="s">
        <v>1052</v>
      </c>
      <c r="S83" s="240" t="s">
        <v>203</v>
      </c>
      <c r="T83" s="241" t="s">
        <v>203</v>
      </c>
      <c r="U83" s="221">
        <v>0.20699999999999999</v>
      </c>
      <c r="V83" s="221">
        <f>ROUND(E83*U83,2)</f>
        <v>0.21</v>
      </c>
      <c r="W83" s="221"/>
      <c r="X83" s="221" t="s">
        <v>204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8" t="s">
        <v>1105</v>
      </c>
      <c r="D84" s="223"/>
      <c r="E84" s="224">
        <v>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209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5">
        <v>25</v>
      </c>
      <c r="B85" s="236" t="s">
        <v>1106</v>
      </c>
      <c r="C85" s="256" t="s">
        <v>1107</v>
      </c>
      <c r="D85" s="237" t="s">
        <v>228</v>
      </c>
      <c r="E85" s="238">
        <v>1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2.8250000000000001E-2</v>
      </c>
      <c r="O85" s="238">
        <f>ROUND(E85*N85,2)</f>
        <v>0.03</v>
      </c>
      <c r="P85" s="238">
        <v>0</v>
      </c>
      <c r="Q85" s="238">
        <f>ROUND(E85*P85,2)</f>
        <v>0</v>
      </c>
      <c r="R85" s="240"/>
      <c r="S85" s="240" t="s">
        <v>218</v>
      </c>
      <c r="T85" s="241" t="s">
        <v>219</v>
      </c>
      <c r="U85" s="221">
        <v>0.80400000000000005</v>
      </c>
      <c r="V85" s="221">
        <f>ROUND(E85*U85,2)</f>
        <v>0.8</v>
      </c>
      <c r="W85" s="221"/>
      <c r="X85" s="221" t="s">
        <v>204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8" t="s">
        <v>1108</v>
      </c>
      <c r="D86" s="223"/>
      <c r="E86" s="224">
        <v>1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209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>
        <v>26</v>
      </c>
      <c r="B87" s="218" t="s">
        <v>1065</v>
      </c>
      <c r="C87" s="262" t="s">
        <v>1066</v>
      </c>
      <c r="D87" s="219" t="s">
        <v>0</v>
      </c>
      <c r="E87" s="246"/>
      <c r="F87" s="222"/>
      <c r="G87" s="221">
        <f>ROUND(E87*F87,2)</f>
        <v>0</v>
      </c>
      <c r="H87" s="222"/>
      <c r="I87" s="221">
        <f>ROUND(E87*H87,2)</f>
        <v>0</v>
      </c>
      <c r="J87" s="222"/>
      <c r="K87" s="221">
        <f>ROUND(E87*J87,2)</f>
        <v>0</v>
      </c>
      <c r="L87" s="221">
        <v>21</v>
      </c>
      <c r="M87" s="221">
        <f>G87*(1+L87/100)</f>
        <v>0</v>
      </c>
      <c r="N87" s="220">
        <v>0</v>
      </c>
      <c r="O87" s="220">
        <f>ROUND(E87*N87,2)</f>
        <v>0</v>
      </c>
      <c r="P87" s="220">
        <v>0</v>
      </c>
      <c r="Q87" s="220">
        <f>ROUND(E87*P87,2)</f>
        <v>0</v>
      </c>
      <c r="R87" s="221" t="s">
        <v>1052</v>
      </c>
      <c r="S87" s="221" t="s">
        <v>203</v>
      </c>
      <c r="T87" s="221" t="s">
        <v>203</v>
      </c>
      <c r="U87" s="221">
        <v>0</v>
      </c>
      <c r="V87" s="221">
        <f>ROUND(E87*U87,2)</f>
        <v>0</v>
      </c>
      <c r="W87" s="221"/>
      <c r="X87" s="221" t="s">
        <v>589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590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3" t="s">
        <v>1067</v>
      </c>
      <c r="D88" s="247"/>
      <c r="E88" s="247"/>
      <c r="F88" s="247"/>
      <c r="G88" s="247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207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8" t="s">
        <v>197</v>
      </c>
      <c r="B89" s="229" t="s">
        <v>166</v>
      </c>
      <c r="C89" s="255" t="s">
        <v>167</v>
      </c>
      <c r="D89" s="230"/>
      <c r="E89" s="231"/>
      <c r="F89" s="232"/>
      <c r="G89" s="232">
        <f>SUMIF(AG90:AG92,"&lt;&gt;NOR",G90:G92)</f>
        <v>0</v>
      </c>
      <c r="H89" s="232"/>
      <c r="I89" s="232">
        <f>SUM(I90:I92)</f>
        <v>0</v>
      </c>
      <c r="J89" s="232"/>
      <c r="K89" s="232">
        <f>SUM(K90:K92)</f>
        <v>0</v>
      </c>
      <c r="L89" s="232"/>
      <c r="M89" s="232">
        <f>SUM(M90:M92)</f>
        <v>0</v>
      </c>
      <c r="N89" s="231"/>
      <c r="O89" s="231">
        <f>SUM(O90:O92)</f>
        <v>0</v>
      </c>
      <c r="P89" s="231"/>
      <c r="Q89" s="231">
        <f>SUM(Q90:Q92)</f>
        <v>0</v>
      </c>
      <c r="R89" s="232"/>
      <c r="S89" s="232"/>
      <c r="T89" s="233"/>
      <c r="U89" s="227"/>
      <c r="V89" s="227">
        <f>SUM(V90:V92)</f>
        <v>0.47</v>
      </c>
      <c r="W89" s="227"/>
      <c r="X89" s="227"/>
      <c r="AG89" t="s">
        <v>198</v>
      </c>
    </row>
    <row r="90" spans="1:60" outlineLevel="1" x14ac:dyDescent="0.2">
      <c r="A90" s="235">
        <v>27</v>
      </c>
      <c r="B90" s="236" t="s">
        <v>1070</v>
      </c>
      <c r="C90" s="256" t="s">
        <v>1071</v>
      </c>
      <c r="D90" s="237" t="s">
        <v>413</v>
      </c>
      <c r="E90" s="238">
        <v>0.96672000000000002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218</v>
      </c>
      <c r="T90" s="241" t="s">
        <v>219</v>
      </c>
      <c r="U90" s="221">
        <v>0.49</v>
      </c>
      <c r="V90" s="221">
        <f>ROUND(E90*U90,2)</f>
        <v>0.47</v>
      </c>
      <c r="W90" s="221"/>
      <c r="X90" s="221" t="s">
        <v>837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838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59" t="s">
        <v>1072</v>
      </c>
      <c r="D91" s="243"/>
      <c r="E91" s="243"/>
      <c r="F91" s="243"/>
      <c r="G91" s="243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221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0" t="s">
        <v>1073</v>
      </c>
      <c r="D92" s="244"/>
      <c r="E92" s="244"/>
      <c r="F92" s="244"/>
      <c r="G92" s="244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221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3"/>
      <c r="B93" s="4"/>
      <c r="C93" s="265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184</v>
      </c>
    </row>
    <row r="94" spans="1:60" x14ac:dyDescent="0.2">
      <c r="A94" s="213"/>
      <c r="B94" s="214" t="s">
        <v>29</v>
      </c>
      <c r="C94" s="266"/>
      <c r="D94" s="215"/>
      <c r="E94" s="216"/>
      <c r="F94" s="216"/>
      <c r="G94" s="234">
        <f>G8+G54+G58+G68+G74+G77+G89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850</v>
      </c>
    </row>
    <row r="95" spans="1:60" x14ac:dyDescent="0.2">
      <c r="C95" s="267"/>
      <c r="D95" s="10"/>
      <c r="AG95" t="s">
        <v>851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Iv5UbBhukI+K3WoxbV2/9VhUdNmXxHeac2d0JCgc0D6/+tq0lnQiWtZba3ApP4gGS9SfugUxJRS2Y98CE0YzQ==" saltValue="bhzmP/KpKG3NImOMe8wvOg==" spinCount="100000" sheet="1"/>
  <mergeCells count="23">
    <mergeCell ref="C76:G76"/>
    <mergeCell ref="C79:G79"/>
    <mergeCell ref="C88:G88"/>
    <mergeCell ref="C91:G91"/>
    <mergeCell ref="C92:G92"/>
    <mergeCell ref="C38:G38"/>
    <mergeCell ref="C43:G43"/>
    <mergeCell ref="C46:G46"/>
    <mergeCell ref="C56:G56"/>
    <mergeCell ref="C62:G62"/>
    <mergeCell ref="C70:G70"/>
    <mergeCell ref="C16:G16"/>
    <mergeCell ref="C19:G19"/>
    <mergeCell ref="C22:G22"/>
    <mergeCell ref="C25:G25"/>
    <mergeCell ref="C29:G29"/>
    <mergeCell ref="C35:G3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403B-AD4F-4579-BBD3-123DFBA8D7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140</v>
      </c>
      <c r="C8" s="255" t="s">
        <v>141</v>
      </c>
      <c r="D8" s="230"/>
      <c r="E8" s="231"/>
      <c r="F8" s="232"/>
      <c r="G8" s="232">
        <f>SUMIF(AG9:AG30,"&lt;&gt;NOR",G9:G30)</f>
        <v>0</v>
      </c>
      <c r="H8" s="232"/>
      <c r="I8" s="232">
        <f>SUM(I9:I30)</f>
        <v>0</v>
      </c>
      <c r="J8" s="232"/>
      <c r="K8" s="232">
        <f>SUM(K9:K30)</f>
        <v>0</v>
      </c>
      <c r="L8" s="232"/>
      <c r="M8" s="232">
        <f>SUM(M9:M30)</f>
        <v>0</v>
      </c>
      <c r="N8" s="231"/>
      <c r="O8" s="231">
        <f>SUM(O9:O30)</f>
        <v>0</v>
      </c>
      <c r="P8" s="231"/>
      <c r="Q8" s="231">
        <f>SUM(Q9:Q30)</f>
        <v>0</v>
      </c>
      <c r="R8" s="232"/>
      <c r="S8" s="232"/>
      <c r="T8" s="233"/>
      <c r="U8" s="227"/>
      <c r="V8" s="227">
        <f>SUM(V9:V30)</f>
        <v>0</v>
      </c>
      <c r="W8" s="227"/>
      <c r="X8" s="227"/>
      <c r="AG8" t="s">
        <v>198</v>
      </c>
    </row>
    <row r="9" spans="1:60" outlineLevel="1" x14ac:dyDescent="0.2">
      <c r="A9" s="248">
        <v>1</v>
      </c>
      <c r="B9" s="249" t="s">
        <v>1109</v>
      </c>
      <c r="C9" s="264" t="s">
        <v>1110</v>
      </c>
      <c r="D9" s="250" t="s">
        <v>304</v>
      </c>
      <c r="E9" s="251">
        <v>2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218</v>
      </c>
      <c r="T9" s="254" t="s">
        <v>219</v>
      </c>
      <c r="U9" s="221">
        <v>0</v>
      </c>
      <c r="V9" s="221">
        <f>ROUND(E9*U9,2)</f>
        <v>0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1111</v>
      </c>
      <c r="C10" s="264" t="s">
        <v>1112</v>
      </c>
      <c r="D10" s="250" t="s">
        <v>245</v>
      </c>
      <c r="E10" s="251">
        <v>20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218</v>
      </c>
      <c r="T10" s="254" t="s">
        <v>219</v>
      </c>
      <c r="U10" s="221">
        <v>0</v>
      </c>
      <c r="V10" s="221">
        <f>ROUND(E10*U10,2)</f>
        <v>0</v>
      </c>
      <c r="W10" s="221"/>
      <c r="X10" s="221" t="s">
        <v>204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1113</v>
      </c>
      <c r="C11" s="264" t="s">
        <v>1114</v>
      </c>
      <c r="D11" s="250" t="s">
        <v>245</v>
      </c>
      <c r="E11" s="251">
        <v>2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218</v>
      </c>
      <c r="T11" s="254" t="s">
        <v>219</v>
      </c>
      <c r="U11" s="221">
        <v>0</v>
      </c>
      <c r="V11" s="221">
        <f>ROUND(E11*U11,2)</f>
        <v>0</v>
      </c>
      <c r="W11" s="221"/>
      <c r="X11" s="221" t="s">
        <v>204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1115</v>
      </c>
      <c r="C12" s="264" t="s">
        <v>1116</v>
      </c>
      <c r="D12" s="250" t="s">
        <v>245</v>
      </c>
      <c r="E12" s="251">
        <v>7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218</v>
      </c>
      <c r="T12" s="254" t="s">
        <v>219</v>
      </c>
      <c r="U12" s="221">
        <v>0</v>
      </c>
      <c r="V12" s="221">
        <f>ROUND(E12*U12,2)</f>
        <v>0</v>
      </c>
      <c r="W12" s="221"/>
      <c r="X12" s="221" t="s">
        <v>204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1117</v>
      </c>
      <c r="C13" s="264" t="s">
        <v>1118</v>
      </c>
      <c r="D13" s="250" t="s">
        <v>245</v>
      </c>
      <c r="E13" s="251">
        <v>9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218</v>
      </c>
      <c r="T13" s="254" t="s">
        <v>219</v>
      </c>
      <c r="U13" s="221">
        <v>0</v>
      </c>
      <c r="V13" s="221">
        <f>ROUND(E13*U13,2)</f>
        <v>0</v>
      </c>
      <c r="W13" s="221"/>
      <c r="X13" s="221" t="s">
        <v>204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6</v>
      </c>
      <c r="B14" s="249" t="s">
        <v>1119</v>
      </c>
      <c r="C14" s="264" t="s">
        <v>1120</v>
      </c>
      <c r="D14" s="250" t="s">
        <v>245</v>
      </c>
      <c r="E14" s="251">
        <v>8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218</v>
      </c>
      <c r="T14" s="254" t="s">
        <v>219</v>
      </c>
      <c r="U14" s="221">
        <v>0</v>
      </c>
      <c r="V14" s="221">
        <f>ROUND(E14*U14,2)</f>
        <v>0</v>
      </c>
      <c r="W14" s="221"/>
      <c r="X14" s="221" t="s">
        <v>204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8">
        <v>7</v>
      </c>
      <c r="B15" s="249" t="s">
        <v>1121</v>
      </c>
      <c r="C15" s="264" t="s">
        <v>1122</v>
      </c>
      <c r="D15" s="250" t="s">
        <v>245</v>
      </c>
      <c r="E15" s="251">
        <v>3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218</v>
      </c>
      <c r="T15" s="254" t="s">
        <v>219</v>
      </c>
      <c r="U15" s="221">
        <v>0</v>
      </c>
      <c r="V15" s="221">
        <f>ROUND(E15*U15,2)</f>
        <v>0</v>
      </c>
      <c r="W15" s="221"/>
      <c r="X15" s="221" t="s">
        <v>204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8">
        <v>8</v>
      </c>
      <c r="B16" s="249" t="s">
        <v>1123</v>
      </c>
      <c r="C16" s="264" t="s">
        <v>1124</v>
      </c>
      <c r="D16" s="250" t="s">
        <v>245</v>
      </c>
      <c r="E16" s="251">
        <v>0.5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218</v>
      </c>
      <c r="T16" s="254" t="s">
        <v>219</v>
      </c>
      <c r="U16" s="221">
        <v>0</v>
      </c>
      <c r="V16" s="221">
        <f>ROUND(E16*U16,2)</f>
        <v>0</v>
      </c>
      <c r="W16" s="221"/>
      <c r="X16" s="221" t="s">
        <v>204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9</v>
      </c>
      <c r="B17" s="249" t="s">
        <v>1125</v>
      </c>
      <c r="C17" s="264" t="s">
        <v>1126</v>
      </c>
      <c r="D17" s="250" t="s">
        <v>1127</v>
      </c>
      <c r="E17" s="251">
        <v>6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218</v>
      </c>
      <c r="T17" s="254" t="s">
        <v>219</v>
      </c>
      <c r="U17" s="221">
        <v>0</v>
      </c>
      <c r="V17" s="221">
        <f>ROUND(E17*U17,2)</f>
        <v>0</v>
      </c>
      <c r="W17" s="221"/>
      <c r="X17" s="221" t="s">
        <v>204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10</v>
      </c>
      <c r="B18" s="249" t="s">
        <v>1128</v>
      </c>
      <c r="C18" s="264" t="s">
        <v>1129</v>
      </c>
      <c r="D18" s="250" t="s">
        <v>1127</v>
      </c>
      <c r="E18" s="251">
        <v>4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218</v>
      </c>
      <c r="T18" s="254" t="s">
        <v>219</v>
      </c>
      <c r="U18" s="221">
        <v>0</v>
      </c>
      <c r="V18" s="221">
        <f>ROUND(E18*U18,2)</f>
        <v>0</v>
      </c>
      <c r="W18" s="221"/>
      <c r="X18" s="221" t="s">
        <v>204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11</v>
      </c>
      <c r="B19" s="249" t="s">
        <v>1130</v>
      </c>
      <c r="C19" s="264" t="s">
        <v>1131</v>
      </c>
      <c r="D19" s="250" t="s">
        <v>1127</v>
      </c>
      <c r="E19" s="251">
        <v>7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218</v>
      </c>
      <c r="T19" s="254" t="s">
        <v>219</v>
      </c>
      <c r="U19" s="221">
        <v>0</v>
      </c>
      <c r="V19" s="221">
        <f>ROUND(E19*U19,2)</f>
        <v>0</v>
      </c>
      <c r="W19" s="221"/>
      <c r="X19" s="221" t="s">
        <v>204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12</v>
      </c>
      <c r="B20" s="249" t="s">
        <v>1132</v>
      </c>
      <c r="C20" s="264" t="s">
        <v>1133</v>
      </c>
      <c r="D20" s="250" t="s">
        <v>245</v>
      </c>
      <c r="E20" s="251">
        <v>49.5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218</v>
      </c>
      <c r="T20" s="254" t="s">
        <v>219</v>
      </c>
      <c r="U20" s="221">
        <v>0</v>
      </c>
      <c r="V20" s="221">
        <f>ROUND(E20*U20,2)</f>
        <v>0</v>
      </c>
      <c r="W20" s="221"/>
      <c r="X20" s="221" t="s">
        <v>204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8">
        <v>13</v>
      </c>
      <c r="B21" s="249" t="s">
        <v>1134</v>
      </c>
      <c r="C21" s="264" t="s">
        <v>1135</v>
      </c>
      <c r="D21" s="250" t="s">
        <v>201</v>
      </c>
      <c r="E21" s="251">
        <v>7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218</v>
      </c>
      <c r="T21" s="254" t="s">
        <v>219</v>
      </c>
      <c r="U21" s="221">
        <v>0</v>
      </c>
      <c r="V21" s="221">
        <f>ROUND(E21*U21,2)</f>
        <v>0</v>
      </c>
      <c r="W21" s="221"/>
      <c r="X21" s="221" t="s">
        <v>204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14</v>
      </c>
      <c r="B22" s="249" t="s">
        <v>1136</v>
      </c>
      <c r="C22" s="264" t="s">
        <v>1137</v>
      </c>
      <c r="D22" s="250" t="s">
        <v>201</v>
      </c>
      <c r="E22" s="251">
        <v>1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218</v>
      </c>
      <c r="T22" s="254" t="s">
        <v>219</v>
      </c>
      <c r="U22" s="221">
        <v>0</v>
      </c>
      <c r="V22" s="221">
        <f>ROUND(E22*U22,2)</f>
        <v>0</v>
      </c>
      <c r="W22" s="221"/>
      <c r="X22" s="221" t="s">
        <v>204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15</v>
      </c>
      <c r="B23" s="249" t="s">
        <v>1138</v>
      </c>
      <c r="C23" s="264" t="s">
        <v>1139</v>
      </c>
      <c r="D23" s="250" t="s">
        <v>201</v>
      </c>
      <c r="E23" s="251">
        <v>3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218</v>
      </c>
      <c r="T23" s="254" t="s">
        <v>219</v>
      </c>
      <c r="U23" s="221">
        <v>0</v>
      </c>
      <c r="V23" s="221">
        <f>ROUND(E23*U23,2)</f>
        <v>0</v>
      </c>
      <c r="W23" s="221"/>
      <c r="X23" s="221" t="s">
        <v>204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16</v>
      </c>
      <c r="B24" s="249" t="s">
        <v>1140</v>
      </c>
      <c r="C24" s="264" t="s">
        <v>1141</v>
      </c>
      <c r="D24" s="250" t="s">
        <v>201</v>
      </c>
      <c r="E24" s="251">
        <v>3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218</v>
      </c>
      <c r="T24" s="254" t="s">
        <v>219</v>
      </c>
      <c r="U24" s="221">
        <v>0</v>
      </c>
      <c r="V24" s="221">
        <f>ROUND(E24*U24,2)</f>
        <v>0</v>
      </c>
      <c r="W24" s="221"/>
      <c r="X24" s="221" t="s">
        <v>204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17</v>
      </c>
      <c r="B25" s="249" t="s">
        <v>1142</v>
      </c>
      <c r="C25" s="264" t="s">
        <v>1143</v>
      </c>
      <c r="D25" s="250" t="s">
        <v>201</v>
      </c>
      <c r="E25" s="251">
        <v>3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218</v>
      </c>
      <c r="T25" s="254" t="s">
        <v>219</v>
      </c>
      <c r="U25" s="221">
        <v>0</v>
      </c>
      <c r="V25" s="221">
        <f>ROUND(E25*U25,2)</f>
        <v>0</v>
      </c>
      <c r="W25" s="221"/>
      <c r="X25" s="221" t="s">
        <v>204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18</v>
      </c>
      <c r="B26" s="249" t="s">
        <v>1144</v>
      </c>
      <c r="C26" s="264" t="s">
        <v>1145</v>
      </c>
      <c r="D26" s="250" t="s">
        <v>201</v>
      </c>
      <c r="E26" s="251">
        <v>4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218</v>
      </c>
      <c r="T26" s="254" t="s">
        <v>219</v>
      </c>
      <c r="U26" s="221">
        <v>0</v>
      </c>
      <c r="V26" s="221">
        <f>ROUND(E26*U26,2)</f>
        <v>0</v>
      </c>
      <c r="W26" s="221"/>
      <c r="X26" s="221" t="s">
        <v>204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8">
        <v>19</v>
      </c>
      <c r="B27" s="249" t="s">
        <v>1146</v>
      </c>
      <c r="C27" s="264" t="s">
        <v>1147</v>
      </c>
      <c r="D27" s="250" t="s">
        <v>201</v>
      </c>
      <c r="E27" s="251">
        <v>4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218</v>
      </c>
      <c r="T27" s="254" t="s">
        <v>219</v>
      </c>
      <c r="U27" s="221">
        <v>0</v>
      </c>
      <c r="V27" s="221">
        <f>ROUND(E27*U27,2)</f>
        <v>0</v>
      </c>
      <c r="W27" s="221"/>
      <c r="X27" s="221" t="s">
        <v>204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20</v>
      </c>
      <c r="B28" s="249" t="s">
        <v>1148</v>
      </c>
      <c r="C28" s="264" t="s">
        <v>1149</v>
      </c>
      <c r="D28" s="250" t="s">
        <v>201</v>
      </c>
      <c r="E28" s="251">
        <v>4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218</v>
      </c>
      <c r="T28" s="254" t="s">
        <v>219</v>
      </c>
      <c r="U28" s="221">
        <v>0</v>
      </c>
      <c r="V28" s="221">
        <f>ROUND(E28*U28,2)</f>
        <v>0</v>
      </c>
      <c r="W28" s="221"/>
      <c r="X28" s="221" t="s">
        <v>204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21</v>
      </c>
      <c r="B29" s="249" t="s">
        <v>1150</v>
      </c>
      <c r="C29" s="264" t="s">
        <v>1151</v>
      </c>
      <c r="D29" s="250" t="s">
        <v>1127</v>
      </c>
      <c r="E29" s="251">
        <v>4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218</v>
      </c>
      <c r="T29" s="254" t="s">
        <v>219</v>
      </c>
      <c r="U29" s="221">
        <v>0</v>
      </c>
      <c r="V29" s="221">
        <f>ROUND(E29*U29,2)</f>
        <v>0</v>
      </c>
      <c r="W29" s="221"/>
      <c r="X29" s="221" t="s">
        <v>204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22</v>
      </c>
      <c r="B30" s="249" t="s">
        <v>1152</v>
      </c>
      <c r="C30" s="264" t="s">
        <v>589</v>
      </c>
      <c r="D30" s="250" t="s">
        <v>1153</v>
      </c>
      <c r="E30" s="251">
        <v>5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218</v>
      </c>
      <c r="T30" s="254" t="s">
        <v>219</v>
      </c>
      <c r="U30" s="221">
        <v>0</v>
      </c>
      <c r="V30" s="221">
        <f>ROUND(E30*U30,2)</f>
        <v>0</v>
      </c>
      <c r="W30" s="221"/>
      <c r="X30" s="221" t="s">
        <v>204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8" t="s">
        <v>197</v>
      </c>
      <c r="B31" s="229" t="s">
        <v>143</v>
      </c>
      <c r="C31" s="255" t="s">
        <v>144</v>
      </c>
      <c r="D31" s="230"/>
      <c r="E31" s="231"/>
      <c r="F31" s="232"/>
      <c r="G31" s="232">
        <f>SUMIF(AG32:AG52,"&lt;&gt;NOR",G32:G52)</f>
        <v>0</v>
      </c>
      <c r="H31" s="232"/>
      <c r="I31" s="232">
        <f>SUM(I32:I52)</f>
        <v>0</v>
      </c>
      <c r="J31" s="232"/>
      <c r="K31" s="232">
        <f>SUM(K32:K52)</f>
        <v>0</v>
      </c>
      <c r="L31" s="232"/>
      <c r="M31" s="232">
        <f>SUM(M32:M52)</f>
        <v>0</v>
      </c>
      <c r="N31" s="231"/>
      <c r="O31" s="231">
        <f>SUM(O32:O52)</f>
        <v>0</v>
      </c>
      <c r="P31" s="231"/>
      <c r="Q31" s="231">
        <f>SUM(Q32:Q52)</f>
        <v>0</v>
      </c>
      <c r="R31" s="232"/>
      <c r="S31" s="232"/>
      <c r="T31" s="233"/>
      <c r="U31" s="227"/>
      <c r="V31" s="227">
        <f>SUM(V32:V52)</f>
        <v>0</v>
      </c>
      <c r="W31" s="227"/>
      <c r="X31" s="227"/>
      <c r="AG31" t="s">
        <v>198</v>
      </c>
    </row>
    <row r="32" spans="1:60" outlineLevel="1" x14ac:dyDescent="0.2">
      <c r="A32" s="248">
        <v>23</v>
      </c>
      <c r="B32" s="249" t="s">
        <v>1154</v>
      </c>
      <c r="C32" s="264" t="s">
        <v>1155</v>
      </c>
      <c r="D32" s="250" t="s">
        <v>245</v>
      </c>
      <c r="E32" s="251">
        <v>45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218</v>
      </c>
      <c r="T32" s="254" t="s">
        <v>219</v>
      </c>
      <c r="U32" s="221">
        <v>0</v>
      </c>
      <c r="V32" s="221">
        <f>ROUND(E32*U32,2)</f>
        <v>0</v>
      </c>
      <c r="W32" s="221"/>
      <c r="X32" s="221" t="s">
        <v>204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8">
        <v>24</v>
      </c>
      <c r="B33" s="249" t="s">
        <v>1156</v>
      </c>
      <c r="C33" s="264" t="s">
        <v>1157</v>
      </c>
      <c r="D33" s="250" t="s">
        <v>245</v>
      </c>
      <c r="E33" s="251">
        <v>25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218</v>
      </c>
      <c r="T33" s="254" t="s">
        <v>219</v>
      </c>
      <c r="U33" s="221">
        <v>0</v>
      </c>
      <c r="V33" s="221">
        <f>ROUND(E33*U33,2)</f>
        <v>0</v>
      </c>
      <c r="W33" s="221"/>
      <c r="X33" s="221" t="s">
        <v>204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8">
        <v>25</v>
      </c>
      <c r="B34" s="249" t="s">
        <v>1158</v>
      </c>
      <c r="C34" s="264" t="s">
        <v>1159</v>
      </c>
      <c r="D34" s="250" t="s">
        <v>245</v>
      </c>
      <c r="E34" s="251">
        <v>10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218</v>
      </c>
      <c r="T34" s="254" t="s">
        <v>219</v>
      </c>
      <c r="U34" s="221">
        <v>0</v>
      </c>
      <c r="V34" s="221">
        <f>ROUND(E34*U34,2)</f>
        <v>0</v>
      </c>
      <c r="W34" s="221"/>
      <c r="X34" s="221" t="s">
        <v>204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8">
        <v>26</v>
      </c>
      <c r="B35" s="249" t="s">
        <v>1160</v>
      </c>
      <c r="C35" s="264" t="s">
        <v>1161</v>
      </c>
      <c r="D35" s="250" t="s">
        <v>245</v>
      </c>
      <c r="E35" s="251">
        <v>35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218</v>
      </c>
      <c r="T35" s="254" t="s">
        <v>219</v>
      </c>
      <c r="U35" s="221">
        <v>0</v>
      </c>
      <c r="V35" s="221">
        <f>ROUND(E35*U35,2)</f>
        <v>0</v>
      </c>
      <c r="W35" s="221"/>
      <c r="X35" s="221" t="s">
        <v>204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8">
        <v>27</v>
      </c>
      <c r="B36" s="249" t="s">
        <v>1162</v>
      </c>
      <c r="C36" s="264" t="s">
        <v>1163</v>
      </c>
      <c r="D36" s="250" t="s">
        <v>245</v>
      </c>
      <c r="E36" s="251">
        <v>10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218</v>
      </c>
      <c r="T36" s="254" t="s">
        <v>219</v>
      </c>
      <c r="U36" s="221">
        <v>0</v>
      </c>
      <c r="V36" s="221">
        <f>ROUND(E36*U36,2)</f>
        <v>0</v>
      </c>
      <c r="W36" s="221"/>
      <c r="X36" s="221" t="s">
        <v>204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8">
        <v>28</v>
      </c>
      <c r="B37" s="249" t="s">
        <v>1164</v>
      </c>
      <c r="C37" s="264" t="s">
        <v>1165</v>
      </c>
      <c r="D37" s="250" t="s">
        <v>245</v>
      </c>
      <c r="E37" s="251">
        <v>35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218</v>
      </c>
      <c r="T37" s="254" t="s">
        <v>219</v>
      </c>
      <c r="U37" s="221">
        <v>0</v>
      </c>
      <c r="V37" s="221">
        <f>ROUND(E37*U37,2)</f>
        <v>0</v>
      </c>
      <c r="W37" s="221"/>
      <c r="X37" s="221" t="s">
        <v>204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8">
        <v>29</v>
      </c>
      <c r="B38" s="249" t="s">
        <v>1166</v>
      </c>
      <c r="C38" s="264" t="s">
        <v>1167</v>
      </c>
      <c r="D38" s="250" t="s">
        <v>1127</v>
      </c>
      <c r="E38" s="251">
        <v>2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218</v>
      </c>
      <c r="T38" s="254" t="s">
        <v>219</v>
      </c>
      <c r="U38" s="221">
        <v>0</v>
      </c>
      <c r="V38" s="221">
        <f>ROUND(E38*U38,2)</f>
        <v>0</v>
      </c>
      <c r="W38" s="221"/>
      <c r="X38" s="221" t="s">
        <v>204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8">
        <v>30</v>
      </c>
      <c r="B39" s="249" t="s">
        <v>1168</v>
      </c>
      <c r="C39" s="264" t="s">
        <v>1169</v>
      </c>
      <c r="D39" s="250" t="s">
        <v>1127</v>
      </c>
      <c r="E39" s="251">
        <v>1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218</v>
      </c>
      <c r="T39" s="254" t="s">
        <v>219</v>
      </c>
      <c r="U39" s="221">
        <v>0</v>
      </c>
      <c r="V39" s="221">
        <f>ROUND(E39*U39,2)</f>
        <v>0</v>
      </c>
      <c r="W39" s="221"/>
      <c r="X39" s="221" t="s">
        <v>204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8">
        <v>31</v>
      </c>
      <c r="B40" s="249" t="s">
        <v>1170</v>
      </c>
      <c r="C40" s="264" t="s">
        <v>1171</v>
      </c>
      <c r="D40" s="250" t="s">
        <v>1127</v>
      </c>
      <c r="E40" s="251">
        <v>14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218</v>
      </c>
      <c r="T40" s="254" t="s">
        <v>219</v>
      </c>
      <c r="U40" s="221">
        <v>0</v>
      </c>
      <c r="V40" s="221">
        <f>ROUND(E40*U40,2)</f>
        <v>0</v>
      </c>
      <c r="W40" s="221"/>
      <c r="X40" s="221" t="s">
        <v>204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8">
        <v>32</v>
      </c>
      <c r="B41" s="249" t="s">
        <v>1172</v>
      </c>
      <c r="C41" s="264" t="s">
        <v>1173</v>
      </c>
      <c r="D41" s="250" t="s">
        <v>1127</v>
      </c>
      <c r="E41" s="251">
        <v>9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218</v>
      </c>
      <c r="T41" s="254" t="s">
        <v>219</v>
      </c>
      <c r="U41" s="221">
        <v>0</v>
      </c>
      <c r="V41" s="221">
        <f>ROUND(E41*U41,2)</f>
        <v>0</v>
      </c>
      <c r="W41" s="221"/>
      <c r="X41" s="221" t="s">
        <v>204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8">
        <v>33</v>
      </c>
      <c r="B42" s="249" t="s">
        <v>1174</v>
      </c>
      <c r="C42" s="264" t="s">
        <v>1175</v>
      </c>
      <c r="D42" s="250" t="s">
        <v>1176</v>
      </c>
      <c r="E42" s="251">
        <v>1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218</v>
      </c>
      <c r="T42" s="254" t="s">
        <v>219</v>
      </c>
      <c r="U42" s="221">
        <v>0</v>
      </c>
      <c r="V42" s="221">
        <f>ROUND(E42*U42,2)</f>
        <v>0</v>
      </c>
      <c r="W42" s="221"/>
      <c r="X42" s="221" t="s">
        <v>204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8">
        <v>34</v>
      </c>
      <c r="B43" s="249" t="s">
        <v>1177</v>
      </c>
      <c r="C43" s="264" t="s">
        <v>1178</v>
      </c>
      <c r="D43" s="250" t="s">
        <v>1127</v>
      </c>
      <c r="E43" s="251">
        <v>3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218</v>
      </c>
      <c r="T43" s="254" t="s">
        <v>219</v>
      </c>
      <c r="U43" s="221">
        <v>0</v>
      </c>
      <c r="V43" s="221">
        <f>ROUND(E43*U43,2)</f>
        <v>0</v>
      </c>
      <c r="W43" s="221"/>
      <c r="X43" s="221" t="s">
        <v>204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35</v>
      </c>
      <c r="B44" s="249" t="s">
        <v>1179</v>
      </c>
      <c r="C44" s="264" t="s">
        <v>1180</v>
      </c>
      <c r="D44" s="250" t="s">
        <v>1127</v>
      </c>
      <c r="E44" s="251">
        <v>4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218</v>
      </c>
      <c r="T44" s="254" t="s">
        <v>219</v>
      </c>
      <c r="U44" s="221">
        <v>0</v>
      </c>
      <c r="V44" s="221">
        <f>ROUND(E44*U44,2)</f>
        <v>0</v>
      </c>
      <c r="W44" s="221"/>
      <c r="X44" s="221" t="s">
        <v>204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8">
        <v>36</v>
      </c>
      <c r="B45" s="249" t="s">
        <v>1181</v>
      </c>
      <c r="C45" s="264" t="s">
        <v>1182</v>
      </c>
      <c r="D45" s="250" t="s">
        <v>1127</v>
      </c>
      <c r="E45" s="251">
        <v>2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218</v>
      </c>
      <c r="T45" s="254" t="s">
        <v>219</v>
      </c>
      <c r="U45" s="221">
        <v>0</v>
      </c>
      <c r="V45" s="221">
        <f>ROUND(E45*U45,2)</f>
        <v>0</v>
      </c>
      <c r="W45" s="221"/>
      <c r="X45" s="221" t="s">
        <v>204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8">
        <v>37</v>
      </c>
      <c r="B46" s="249" t="s">
        <v>1183</v>
      </c>
      <c r="C46" s="264" t="s">
        <v>1184</v>
      </c>
      <c r="D46" s="250" t="s">
        <v>1127</v>
      </c>
      <c r="E46" s="251">
        <v>1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218</v>
      </c>
      <c r="T46" s="254" t="s">
        <v>219</v>
      </c>
      <c r="U46" s="221">
        <v>0</v>
      </c>
      <c r="V46" s="221">
        <f>ROUND(E46*U46,2)</f>
        <v>0</v>
      </c>
      <c r="W46" s="221"/>
      <c r="X46" s="221" t="s">
        <v>204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8">
        <v>38</v>
      </c>
      <c r="B47" s="249" t="s">
        <v>1185</v>
      </c>
      <c r="C47" s="264" t="s">
        <v>1186</v>
      </c>
      <c r="D47" s="250" t="s">
        <v>1127</v>
      </c>
      <c r="E47" s="251">
        <v>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218</v>
      </c>
      <c r="T47" s="254" t="s">
        <v>219</v>
      </c>
      <c r="U47" s="221">
        <v>0</v>
      </c>
      <c r="V47" s="221">
        <f>ROUND(E47*U47,2)</f>
        <v>0</v>
      </c>
      <c r="W47" s="221"/>
      <c r="X47" s="221" t="s">
        <v>204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39</v>
      </c>
      <c r="B48" s="249" t="s">
        <v>1187</v>
      </c>
      <c r="C48" s="264" t="s">
        <v>1188</v>
      </c>
      <c r="D48" s="250" t="s">
        <v>1127</v>
      </c>
      <c r="E48" s="251">
        <v>1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218</v>
      </c>
      <c r="T48" s="254" t="s">
        <v>219</v>
      </c>
      <c r="U48" s="221">
        <v>0</v>
      </c>
      <c r="V48" s="221">
        <f>ROUND(E48*U48,2)</f>
        <v>0</v>
      </c>
      <c r="W48" s="221"/>
      <c r="X48" s="221" t="s">
        <v>204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8">
        <v>40</v>
      </c>
      <c r="B49" s="249" t="s">
        <v>1189</v>
      </c>
      <c r="C49" s="264" t="s">
        <v>1190</v>
      </c>
      <c r="D49" s="250" t="s">
        <v>1127</v>
      </c>
      <c r="E49" s="251">
        <v>1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218</v>
      </c>
      <c r="T49" s="254" t="s">
        <v>219</v>
      </c>
      <c r="U49" s="221">
        <v>0</v>
      </c>
      <c r="V49" s="221">
        <f>ROUND(E49*U49,2)</f>
        <v>0</v>
      </c>
      <c r="W49" s="221"/>
      <c r="X49" s="221" t="s">
        <v>204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41</v>
      </c>
      <c r="B50" s="249" t="s">
        <v>1191</v>
      </c>
      <c r="C50" s="264" t="s">
        <v>1192</v>
      </c>
      <c r="D50" s="250" t="s">
        <v>245</v>
      </c>
      <c r="E50" s="251">
        <v>80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218</v>
      </c>
      <c r="T50" s="254" t="s">
        <v>219</v>
      </c>
      <c r="U50" s="221">
        <v>0</v>
      </c>
      <c r="V50" s="221">
        <f>ROUND(E50*U50,2)</f>
        <v>0</v>
      </c>
      <c r="W50" s="221"/>
      <c r="X50" s="221" t="s">
        <v>204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8">
        <v>42</v>
      </c>
      <c r="B51" s="249" t="s">
        <v>1193</v>
      </c>
      <c r="C51" s="264" t="s">
        <v>1194</v>
      </c>
      <c r="D51" s="250" t="s">
        <v>245</v>
      </c>
      <c r="E51" s="251">
        <v>80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218</v>
      </c>
      <c r="T51" s="254" t="s">
        <v>219</v>
      </c>
      <c r="U51" s="221">
        <v>0</v>
      </c>
      <c r="V51" s="221">
        <f>ROUND(E51*U51,2)</f>
        <v>0</v>
      </c>
      <c r="W51" s="221"/>
      <c r="X51" s="221" t="s">
        <v>204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43</v>
      </c>
      <c r="B52" s="249" t="s">
        <v>1195</v>
      </c>
      <c r="C52" s="264" t="s">
        <v>589</v>
      </c>
      <c r="D52" s="250" t="s">
        <v>1153</v>
      </c>
      <c r="E52" s="251">
        <v>5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21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218</v>
      </c>
      <c r="T52" s="254" t="s">
        <v>219</v>
      </c>
      <c r="U52" s="221">
        <v>0</v>
      </c>
      <c r="V52" s="221">
        <f>ROUND(E52*U52,2)</f>
        <v>0</v>
      </c>
      <c r="W52" s="221"/>
      <c r="X52" s="221" t="s">
        <v>204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8" t="s">
        <v>197</v>
      </c>
      <c r="B53" s="229" t="s">
        <v>145</v>
      </c>
      <c r="C53" s="255" t="s">
        <v>146</v>
      </c>
      <c r="D53" s="230"/>
      <c r="E53" s="231"/>
      <c r="F53" s="232"/>
      <c r="G53" s="232">
        <f>SUMIF(AG54:AG67,"&lt;&gt;NOR",G54:G67)</f>
        <v>0</v>
      </c>
      <c r="H53" s="232"/>
      <c r="I53" s="232">
        <f>SUM(I54:I67)</f>
        <v>0</v>
      </c>
      <c r="J53" s="232"/>
      <c r="K53" s="232">
        <f>SUM(K54:K67)</f>
        <v>0</v>
      </c>
      <c r="L53" s="232"/>
      <c r="M53" s="232">
        <f>SUM(M54:M67)</f>
        <v>0</v>
      </c>
      <c r="N53" s="231"/>
      <c r="O53" s="231">
        <f>SUM(O54:O67)</f>
        <v>0</v>
      </c>
      <c r="P53" s="231"/>
      <c r="Q53" s="231">
        <f>SUM(Q54:Q67)</f>
        <v>0</v>
      </c>
      <c r="R53" s="232"/>
      <c r="S53" s="232"/>
      <c r="T53" s="233"/>
      <c r="U53" s="227"/>
      <c r="V53" s="227">
        <f>SUM(V54:V67)</f>
        <v>0</v>
      </c>
      <c r="W53" s="227"/>
      <c r="X53" s="227"/>
      <c r="AG53" t="s">
        <v>198</v>
      </c>
    </row>
    <row r="54" spans="1:60" outlineLevel="1" x14ac:dyDescent="0.2">
      <c r="A54" s="248">
        <v>44</v>
      </c>
      <c r="B54" s="249" t="s">
        <v>1196</v>
      </c>
      <c r="C54" s="264" t="s">
        <v>1197</v>
      </c>
      <c r="D54" s="250" t="s">
        <v>1127</v>
      </c>
      <c r="E54" s="251">
        <v>3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21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/>
      <c r="S54" s="253" t="s">
        <v>218</v>
      </c>
      <c r="T54" s="254" t="s">
        <v>219</v>
      </c>
      <c r="U54" s="221">
        <v>0</v>
      </c>
      <c r="V54" s="221">
        <f>ROUND(E54*U54,2)</f>
        <v>0</v>
      </c>
      <c r="W54" s="221"/>
      <c r="X54" s="221" t="s">
        <v>204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8">
        <v>45</v>
      </c>
      <c r="B55" s="249" t="s">
        <v>1198</v>
      </c>
      <c r="C55" s="264" t="s">
        <v>1199</v>
      </c>
      <c r="D55" s="250" t="s">
        <v>1127</v>
      </c>
      <c r="E55" s="251">
        <v>3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21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/>
      <c r="S55" s="253" t="s">
        <v>218</v>
      </c>
      <c r="T55" s="254" t="s">
        <v>219</v>
      </c>
      <c r="U55" s="221">
        <v>0</v>
      </c>
      <c r="V55" s="221">
        <f>ROUND(E55*U55,2)</f>
        <v>0</v>
      </c>
      <c r="W55" s="221"/>
      <c r="X55" s="221" t="s">
        <v>204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8">
        <v>46</v>
      </c>
      <c r="B56" s="249" t="s">
        <v>1200</v>
      </c>
      <c r="C56" s="264" t="s">
        <v>1201</v>
      </c>
      <c r="D56" s="250" t="s">
        <v>304</v>
      </c>
      <c r="E56" s="251">
        <v>3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21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218</v>
      </c>
      <c r="T56" s="254" t="s">
        <v>219</v>
      </c>
      <c r="U56" s="221">
        <v>0</v>
      </c>
      <c r="V56" s="221">
        <f>ROUND(E56*U56,2)</f>
        <v>0</v>
      </c>
      <c r="W56" s="221"/>
      <c r="X56" s="221" t="s">
        <v>204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8">
        <v>47</v>
      </c>
      <c r="B57" s="249" t="s">
        <v>1202</v>
      </c>
      <c r="C57" s="264" t="s">
        <v>1203</v>
      </c>
      <c r="D57" s="250" t="s">
        <v>1127</v>
      </c>
      <c r="E57" s="251">
        <v>3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3"/>
      <c r="S57" s="253" t="s">
        <v>218</v>
      </c>
      <c r="T57" s="254" t="s">
        <v>219</v>
      </c>
      <c r="U57" s="221">
        <v>0</v>
      </c>
      <c r="V57" s="221">
        <f>ROUND(E57*U57,2)</f>
        <v>0</v>
      </c>
      <c r="W57" s="221"/>
      <c r="X57" s="221" t="s">
        <v>204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8">
        <v>48</v>
      </c>
      <c r="B58" s="249" t="s">
        <v>1204</v>
      </c>
      <c r="C58" s="264" t="s">
        <v>1205</v>
      </c>
      <c r="D58" s="250" t="s">
        <v>1127</v>
      </c>
      <c r="E58" s="251">
        <v>6</v>
      </c>
      <c r="F58" s="252"/>
      <c r="G58" s="253">
        <f>ROUND(E58*F58,2)</f>
        <v>0</v>
      </c>
      <c r="H58" s="252"/>
      <c r="I58" s="253">
        <f>ROUND(E58*H58,2)</f>
        <v>0</v>
      </c>
      <c r="J58" s="252"/>
      <c r="K58" s="253">
        <f>ROUND(E58*J58,2)</f>
        <v>0</v>
      </c>
      <c r="L58" s="253">
        <v>21</v>
      </c>
      <c r="M58" s="253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3"/>
      <c r="S58" s="253" t="s">
        <v>218</v>
      </c>
      <c r="T58" s="254" t="s">
        <v>219</v>
      </c>
      <c r="U58" s="221">
        <v>0</v>
      </c>
      <c r="V58" s="221">
        <f>ROUND(E58*U58,2)</f>
        <v>0</v>
      </c>
      <c r="W58" s="221"/>
      <c r="X58" s="221" t="s">
        <v>204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205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8">
        <v>49</v>
      </c>
      <c r="B59" s="249" t="s">
        <v>1206</v>
      </c>
      <c r="C59" s="264" t="s">
        <v>1207</v>
      </c>
      <c r="D59" s="250" t="s">
        <v>1127</v>
      </c>
      <c r="E59" s="251">
        <v>6</v>
      </c>
      <c r="F59" s="252"/>
      <c r="G59" s="253">
        <f>ROUND(E59*F59,2)</f>
        <v>0</v>
      </c>
      <c r="H59" s="252"/>
      <c r="I59" s="253">
        <f>ROUND(E59*H59,2)</f>
        <v>0</v>
      </c>
      <c r="J59" s="252"/>
      <c r="K59" s="253">
        <f>ROUND(E59*J59,2)</f>
        <v>0</v>
      </c>
      <c r="L59" s="253">
        <v>21</v>
      </c>
      <c r="M59" s="253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3"/>
      <c r="S59" s="253" t="s">
        <v>218</v>
      </c>
      <c r="T59" s="254" t="s">
        <v>219</v>
      </c>
      <c r="U59" s="221">
        <v>0</v>
      </c>
      <c r="V59" s="221">
        <f>ROUND(E59*U59,2)</f>
        <v>0</v>
      </c>
      <c r="W59" s="221"/>
      <c r="X59" s="221" t="s">
        <v>204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50</v>
      </c>
      <c r="B60" s="249" t="s">
        <v>1208</v>
      </c>
      <c r="C60" s="264" t="s">
        <v>1209</v>
      </c>
      <c r="D60" s="250" t="s">
        <v>1127</v>
      </c>
      <c r="E60" s="251">
        <v>6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218</v>
      </c>
      <c r="T60" s="254" t="s">
        <v>219</v>
      </c>
      <c r="U60" s="221">
        <v>0</v>
      </c>
      <c r="V60" s="221">
        <f>ROUND(E60*U60,2)</f>
        <v>0</v>
      </c>
      <c r="W60" s="221"/>
      <c r="X60" s="221" t="s">
        <v>204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205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8">
        <v>51</v>
      </c>
      <c r="B61" s="249" t="s">
        <v>1210</v>
      </c>
      <c r="C61" s="264" t="s">
        <v>1211</v>
      </c>
      <c r="D61" s="250" t="s">
        <v>1127</v>
      </c>
      <c r="E61" s="251">
        <v>1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218</v>
      </c>
      <c r="T61" s="254" t="s">
        <v>219</v>
      </c>
      <c r="U61" s="221">
        <v>0</v>
      </c>
      <c r="V61" s="221">
        <f>ROUND(E61*U61,2)</f>
        <v>0</v>
      </c>
      <c r="W61" s="221"/>
      <c r="X61" s="221" t="s">
        <v>204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8">
        <v>52</v>
      </c>
      <c r="B62" s="249" t="s">
        <v>1212</v>
      </c>
      <c r="C62" s="264" t="s">
        <v>1213</v>
      </c>
      <c r="D62" s="250" t="s">
        <v>1127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21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218</v>
      </c>
      <c r="T62" s="254" t="s">
        <v>219</v>
      </c>
      <c r="U62" s="221">
        <v>0</v>
      </c>
      <c r="V62" s="221">
        <f>ROUND(E62*U62,2)</f>
        <v>0</v>
      </c>
      <c r="W62" s="221"/>
      <c r="X62" s="221" t="s">
        <v>204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8">
        <v>53</v>
      </c>
      <c r="B63" s="249" t="s">
        <v>1214</v>
      </c>
      <c r="C63" s="264" t="s">
        <v>1215</v>
      </c>
      <c r="D63" s="250" t="s">
        <v>1127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21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218</v>
      </c>
      <c r="T63" s="254" t="s">
        <v>219</v>
      </c>
      <c r="U63" s="221">
        <v>0</v>
      </c>
      <c r="V63" s="221">
        <f>ROUND(E63*U63,2)</f>
        <v>0</v>
      </c>
      <c r="W63" s="221"/>
      <c r="X63" s="221" t="s">
        <v>204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8">
        <v>54</v>
      </c>
      <c r="B64" s="249" t="s">
        <v>1216</v>
      </c>
      <c r="C64" s="264" t="s">
        <v>1217</v>
      </c>
      <c r="D64" s="250" t="s">
        <v>1127</v>
      </c>
      <c r="E64" s="251">
        <v>3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21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218</v>
      </c>
      <c r="T64" s="254" t="s">
        <v>219</v>
      </c>
      <c r="U64" s="221">
        <v>0</v>
      </c>
      <c r="V64" s="221">
        <f>ROUND(E64*U64,2)</f>
        <v>0</v>
      </c>
      <c r="W64" s="221"/>
      <c r="X64" s="221" t="s">
        <v>204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8">
        <v>55</v>
      </c>
      <c r="B65" s="249" t="s">
        <v>1218</v>
      </c>
      <c r="C65" s="264" t="s">
        <v>1219</v>
      </c>
      <c r="D65" s="250" t="s">
        <v>1127</v>
      </c>
      <c r="E65" s="251">
        <v>3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21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218</v>
      </c>
      <c r="T65" s="254" t="s">
        <v>219</v>
      </c>
      <c r="U65" s="221">
        <v>0</v>
      </c>
      <c r="V65" s="221">
        <f>ROUND(E65*U65,2)</f>
        <v>0</v>
      </c>
      <c r="W65" s="221"/>
      <c r="X65" s="221" t="s">
        <v>204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56</v>
      </c>
      <c r="B66" s="249" t="s">
        <v>1220</v>
      </c>
      <c r="C66" s="264" t="s">
        <v>1221</v>
      </c>
      <c r="D66" s="250" t="s">
        <v>1127</v>
      </c>
      <c r="E66" s="251">
        <v>1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21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218</v>
      </c>
      <c r="T66" s="254" t="s">
        <v>219</v>
      </c>
      <c r="U66" s="221">
        <v>0</v>
      </c>
      <c r="V66" s="221">
        <f>ROUND(E66*U66,2)</f>
        <v>0</v>
      </c>
      <c r="W66" s="221"/>
      <c r="X66" s="221" t="s">
        <v>204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8">
        <v>57</v>
      </c>
      <c r="B67" s="249" t="s">
        <v>1222</v>
      </c>
      <c r="C67" s="264" t="s">
        <v>589</v>
      </c>
      <c r="D67" s="250" t="s">
        <v>1153</v>
      </c>
      <c r="E67" s="251">
        <v>5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3"/>
      <c r="S67" s="253" t="s">
        <v>218</v>
      </c>
      <c r="T67" s="254" t="s">
        <v>219</v>
      </c>
      <c r="U67" s="221">
        <v>0</v>
      </c>
      <c r="V67" s="221">
        <f>ROUND(E67*U67,2)</f>
        <v>0</v>
      </c>
      <c r="W67" s="221"/>
      <c r="X67" s="221" t="s">
        <v>204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8" t="s">
        <v>197</v>
      </c>
      <c r="B68" s="229" t="s">
        <v>155</v>
      </c>
      <c r="C68" s="255" t="s">
        <v>157</v>
      </c>
      <c r="D68" s="230"/>
      <c r="E68" s="231"/>
      <c r="F68" s="232"/>
      <c r="G68" s="232">
        <f>SUMIF(AG69:AG70,"&lt;&gt;NOR",G69:G70)</f>
        <v>0</v>
      </c>
      <c r="H68" s="232"/>
      <c r="I68" s="232">
        <f>SUM(I69:I70)</f>
        <v>0</v>
      </c>
      <c r="J68" s="232"/>
      <c r="K68" s="232">
        <f>SUM(K69:K70)</f>
        <v>0</v>
      </c>
      <c r="L68" s="232"/>
      <c r="M68" s="232">
        <f>SUM(M69:M70)</f>
        <v>0</v>
      </c>
      <c r="N68" s="231"/>
      <c r="O68" s="231">
        <f>SUM(O69:O70)</f>
        <v>0</v>
      </c>
      <c r="P68" s="231"/>
      <c r="Q68" s="231">
        <f>SUM(Q69:Q70)</f>
        <v>0</v>
      </c>
      <c r="R68" s="232"/>
      <c r="S68" s="232"/>
      <c r="T68" s="233"/>
      <c r="U68" s="227"/>
      <c r="V68" s="227">
        <f>SUM(V69:V70)</f>
        <v>0</v>
      </c>
      <c r="W68" s="227"/>
      <c r="X68" s="227"/>
      <c r="AG68" t="s">
        <v>198</v>
      </c>
    </row>
    <row r="69" spans="1:60" ht="33.75" outlineLevel="1" x14ac:dyDescent="0.2">
      <c r="A69" s="235">
        <v>58</v>
      </c>
      <c r="B69" s="236" t="s">
        <v>1223</v>
      </c>
      <c r="C69" s="256" t="s">
        <v>1224</v>
      </c>
      <c r="D69" s="237" t="s">
        <v>1225</v>
      </c>
      <c r="E69" s="238">
        <v>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218</v>
      </c>
      <c r="T69" s="241" t="s">
        <v>219</v>
      </c>
      <c r="U69" s="221">
        <v>0</v>
      </c>
      <c r="V69" s="221">
        <f>ROUND(E69*U69,2)</f>
        <v>0</v>
      </c>
      <c r="W69" s="221"/>
      <c r="X69" s="221" t="s">
        <v>204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17"/>
      <c r="B70" s="218"/>
      <c r="C70" s="259" t="s">
        <v>1226</v>
      </c>
      <c r="D70" s="243"/>
      <c r="E70" s="243"/>
      <c r="F70" s="243"/>
      <c r="G70" s="243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221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5" t="str">
        <f>C70</f>
        <v>světlosti dle DN potrubí, závitové tyče a fixačního čepu, Potrubí teplé vody, studené vody, kanalizace bude vedeno na společných závěsech,zámečnické konstrukce jsou z výroby vybaveny povrchovou úpravou z výroby</v>
      </c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8" t="s">
        <v>197</v>
      </c>
      <c r="B71" s="229" t="s">
        <v>129</v>
      </c>
      <c r="C71" s="255" t="s">
        <v>130</v>
      </c>
      <c r="D71" s="230"/>
      <c r="E71" s="231"/>
      <c r="F71" s="232"/>
      <c r="G71" s="232">
        <f>SUMIF(AG72:AG75,"&lt;&gt;NOR",G72:G75)</f>
        <v>0</v>
      </c>
      <c r="H71" s="232"/>
      <c r="I71" s="232">
        <f>SUM(I72:I75)</f>
        <v>0</v>
      </c>
      <c r="J71" s="232"/>
      <c r="K71" s="232">
        <f>SUM(K72:K75)</f>
        <v>0</v>
      </c>
      <c r="L71" s="232"/>
      <c r="M71" s="232">
        <f>SUM(M72:M75)</f>
        <v>0</v>
      </c>
      <c r="N71" s="231"/>
      <c r="O71" s="231">
        <f>SUM(O72:O75)</f>
        <v>0</v>
      </c>
      <c r="P71" s="231"/>
      <c r="Q71" s="231">
        <f>SUM(Q72:Q75)</f>
        <v>0</v>
      </c>
      <c r="R71" s="232"/>
      <c r="S71" s="232"/>
      <c r="T71" s="233"/>
      <c r="U71" s="227"/>
      <c r="V71" s="227">
        <f>SUM(V72:V75)</f>
        <v>0</v>
      </c>
      <c r="W71" s="227"/>
      <c r="X71" s="227"/>
      <c r="AG71" t="s">
        <v>198</v>
      </c>
    </row>
    <row r="72" spans="1:60" outlineLevel="1" x14ac:dyDescent="0.2">
      <c r="A72" s="248">
        <v>59</v>
      </c>
      <c r="B72" s="249" t="s">
        <v>1227</v>
      </c>
      <c r="C72" s="264" t="s">
        <v>1228</v>
      </c>
      <c r="D72" s="250" t="s">
        <v>1153</v>
      </c>
      <c r="E72" s="251">
        <v>10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21</v>
      </c>
      <c r="M72" s="253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3"/>
      <c r="S72" s="253" t="s">
        <v>218</v>
      </c>
      <c r="T72" s="254" t="s">
        <v>219</v>
      </c>
      <c r="U72" s="221">
        <v>0</v>
      </c>
      <c r="V72" s="221">
        <f>ROUND(E72*U72,2)</f>
        <v>0</v>
      </c>
      <c r="W72" s="221"/>
      <c r="X72" s="221" t="s">
        <v>204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60</v>
      </c>
      <c r="B73" s="249" t="s">
        <v>1229</v>
      </c>
      <c r="C73" s="264" t="s">
        <v>1230</v>
      </c>
      <c r="D73" s="250" t="s">
        <v>304</v>
      </c>
      <c r="E73" s="251">
        <v>1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21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218</v>
      </c>
      <c r="T73" s="254" t="s">
        <v>219</v>
      </c>
      <c r="U73" s="221">
        <v>0</v>
      </c>
      <c r="V73" s="221">
        <f>ROUND(E73*U73,2)</f>
        <v>0</v>
      </c>
      <c r="W73" s="221"/>
      <c r="X73" s="221" t="s">
        <v>204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205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8">
        <v>61</v>
      </c>
      <c r="B74" s="249" t="s">
        <v>1231</v>
      </c>
      <c r="C74" s="264" t="s">
        <v>1232</v>
      </c>
      <c r="D74" s="250" t="s">
        <v>304</v>
      </c>
      <c r="E74" s="251">
        <v>1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21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/>
      <c r="S74" s="253" t="s">
        <v>218</v>
      </c>
      <c r="T74" s="254" t="s">
        <v>219</v>
      </c>
      <c r="U74" s="221">
        <v>0</v>
      </c>
      <c r="V74" s="221">
        <f>ROUND(E74*U74,2)</f>
        <v>0</v>
      </c>
      <c r="W74" s="221"/>
      <c r="X74" s="221" t="s">
        <v>204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205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5">
        <v>62</v>
      </c>
      <c r="B75" s="236" t="s">
        <v>1233</v>
      </c>
      <c r="C75" s="256" t="s">
        <v>1234</v>
      </c>
      <c r="D75" s="237" t="s">
        <v>1153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218</v>
      </c>
      <c r="T75" s="241" t="s">
        <v>219</v>
      </c>
      <c r="U75" s="221">
        <v>0</v>
      </c>
      <c r="V75" s="221">
        <f>ROUND(E75*U75,2)</f>
        <v>0</v>
      </c>
      <c r="W75" s="221"/>
      <c r="X75" s="221" t="s">
        <v>204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3"/>
      <c r="B76" s="4"/>
      <c r="C76" s="26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184</v>
      </c>
    </row>
    <row r="77" spans="1:60" x14ac:dyDescent="0.2">
      <c r="A77" s="213"/>
      <c r="B77" s="214" t="s">
        <v>29</v>
      </c>
      <c r="C77" s="266"/>
      <c r="D77" s="215"/>
      <c r="E77" s="216"/>
      <c r="F77" s="216"/>
      <c r="G77" s="234">
        <f>G8+G31+G53+G68+G71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850</v>
      </c>
    </row>
    <row r="78" spans="1:60" x14ac:dyDescent="0.2">
      <c r="C78" s="267"/>
      <c r="D78" s="10"/>
      <c r="AG78" t="s">
        <v>851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uAnGv9Sx+wpKT0mRSjiIN0b/HpXgqbc+Jwi/7h2jMfUeLxAe1NBhLOqwdUhvmY87jGb95QIOB+koC/2mYDoYw==" saltValue="XeurAam9kM0foL78+t2nvw==" spinCount="100000" sheet="1"/>
  <mergeCells count="5">
    <mergeCell ref="A1:G1"/>
    <mergeCell ref="C2:G2"/>
    <mergeCell ref="C3:G3"/>
    <mergeCell ref="C4:G4"/>
    <mergeCell ref="C70:G7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93-44E3-4D86-950C-C4D78B8A0F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137</v>
      </c>
      <c r="C8" s="255" t="s">
        <v>139</v>
      </c>
      <c r="D8" s="230"/>
      <c r="E8" s="231"/>
      <c r="F8" s="232"/>
      <c r="G8" s="232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1"/>
      <c r="O8" s="231">
        <f>SUM(O9:O11)</f>
        <v>0</v>
      </c>
      <c r="P8" s="231"/>
      <c r="Q8" s="231">
        <f>SUM(Q9:Q11)</f>
        <v>0</v>
      </c>
      <c r="R8" s="232"/>
      <c r="S8" s="232"/>
      <c r="T8" s="233"/>
      <c r="U8" s="227"/>
      <c r="V8" s="227">
        <f>SUM(V9:V11)</f>
        <v>0</v>
      </c>
      <c r="W8" s="227"/>
      <c r="X8" s="227"/>
      <c r="AG8" t="s">
        <v>198</v>
      </c>
    </row>
    <row r="9" spans="1:60" ht="22.5" outlineLevel="1" x14ac:dyDescent="0.2">
      <c r="A9" s="248">
        <v>1</v>
      </c>
      <c r="B9" s="249" t="s">
        <v>1235</v>
      </c>
      <c r="C9" s="264" t="s">
        <v>1236</v>
      </c>
      <c r="D9" s="250" t="s">
        <v>245</v>
      </c>
      <c r="E9" s="251">
        <v>25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218</v>
      </c>
      <c r="T9" s="254" t="s">
        <v>219</v>
      </c>
      <c r="U9" s="221">
        <v>0</v>
      </c>
      <c r="V9" s="221">
        <f>ROUND(E9*U9,2)</f>
        <v>0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1237</v>
      </c>
      <c r="C10" s="264" t="s">
        <v>1238</v>
      </c>
      <c r="D10" s="250" t="s">
        <v>245</v>
      </c>
      <c r="E10" s="251">
        <v>25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218</v>
      </c>
      <c r="T10" s="254" t="s">
        <v>219</v>
      </c>
      <c r="U10" s="221">
        <v>0</v>
      </c>
      <c r="V10" s="221">
        <f>ROUND(E10*U10,2)</f>
        <v>0</v>
      </c>
      <c r="W10" s="221"/>
      <c r="X10" s="221" t="s">
        <v>204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1239</v>
      </c>
      <c r="C11" s="264" t="s">
        <v>589</v>
      </c>
      <c r="D11" s="250" t="s">
        <v>1153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218</v>
      </c>
      <c r="T11" s="254" t="s">
        <v>219</v>
      </c>
      <c r="U11" s="221">
        <v>0</v>
      </c>
      <c r="V11" s="221">
        <f>ROUND(E11*U11,2)</f>
        <v>0</v>
      </c>
      <c r="W11" s="221"/>
      <c r="X11" s="221" t="s">
        <v>204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8" t="s">
        <v>197</v>
      </c>
      <c r="B12" s="229" t="s">
        <v>147</v>
      </c>
      <c r="C12" s="255" t="s">
        <v>148</v>
      </c>
      <c r="D12" s="230"/>
      <c r="E12" s="231"/>
      <c r="F12" s="232"/>
      <c r="G12" s="232">
        <f>SUMIF(AG13:AG15,"&lt;&gt;NOR",G13:G15)</f>
        <v>0</v>
      </c>
      <c r="H12" s="232"/>
      <c r="I12" s="232">
        <f>SUM(I13:I15)</f>
        <v>0</v>
      </c>
      <c r="J12" s="232"/>
      <c r="K12" s="232">
        <f>SUM(K13:K15)</f>
        <v>0</v>
      </c>
      <c r="L12" s="232"/>
      <c r="M12" s="232">
        <f>SUM(M13:M15)</f>
        <v>0</v>
      </c>
      <c r="N12" s="231"/>
      <c r="O12" s="231">
        <f>SUM(O13:O15)</f>
        <v>0</v>
      </c>
      <c r="P12" s="231"/>
      <c r="Q12" s="231">
        <f>SUM(Q13:Q15)</f>
        <v>0</v>
      </c>
      <c r="R12" s="232"/>
      <c r="S12" s="232"/>
      <c r="T12" s="233"/>
      <c r="U12" s="227"/>
      <c r="V12" s="227">
        <f>SUM(V13:V15)</f>
        <v>0</v>
      </c>
      <c r="W12" s="227"/>
      <c r="X12" s="227"/>
      <c r="AG12" t="s">
        <v>198</v>
      </c>
    </row>
    <row r="13" spans="1:60" outlineLevel="1" x14ac:dyDescent="0.2">
      <c r="A13" s="248">
        <v>4</v>
      </c>
      <c r="B13" s="249" t="s">
        <v>1240</v>
      </c>
      <c r="C13" s="264" t="s">
        <v>1241</v>
      </c>
      <c r="D13" s="250" t="s">
        <v>245</v>
      </c>
      <c r="E13" s="251">
        <v>50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218</v>
      </c>
      <c r="T13" s="254" t="s">
        <v>219</v>
      </c>
      <c r="U13" s="221">
        <v>0</v>
      </c>
      <c r="V13" s="221">
        <f>ROUND(E13*U13,2)</f>
        <v>0</v>
      </c>
      <c r="W13" s="221"/>
      <c r="X13" s="221" t="s">
        <v>204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5</v>
      </c>
      <c r="B14" s="249" t="s">
        <v>1242</v>
      </c>
      <c r="C14" s="264" t="s">
        <v>1243</v>
      </c>
      <c r="D14" s="250" t="s">
        <v>245</v>
      </c>
      <c r="E14" s="251">
        <v>50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218</v>
      </c>
      <c r="T14" s="254" t="s">
        <v>219</v>
      </c>
      <c r="U14" s="221">
        <v>0</v>
      </c>
      <c r="V14" s="221">
        <f>ROUND(E14*U14,2)</f>
        <v>0</v>
      </c>
      <c r="W14" s="221"/>
      <c r="X14" s="221" t="s">
        <v>204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6</v>
      </c>
      <c r="B15" s="249" t="s">
        <v>1244</v>
      </c>
      <c r="C15" s="264" t="s">
        <v>589</v>
      </c>
      <c r="D15" s="250" t="s">
        <v>1153</v>
      </c>
      <c r="E15" s="251">
        <v>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218</v>
      </c>
      <c r="T15" s="254" t="s">
        <v>219</v>
      </c>
      <c r="U15" s="221">
        <v>0</v>
      </c>
      <c r="V15" s="221">
        <f>ROUND(E15*U15,2)</f>
        <v>0</v>
      </c>
      <c r="W15" s="221"/>
      <c r="X15" s="221" t="s">
        <v>204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8" t="s">
        <v>197</v>
      </c>
      <c r="B16" s="229" t="s">
        <v>149</v>
      </c>
      <c r="C16" s="255" t="s">
        <v>150</v>
      </c>
      <c r="D16" s="230"/>
      <c r="E16" s="231"/>
      <c r="F16" s="232"/>
      <c r="G16" s="232">
        <f>SUMIF(AG17:AG23,"&lt;&gt;NOR",G17:G23)</f>
        <v>0</v>
      </c>
      <c r="H16" s="232"/>
      <c r="I16" s="232">
        <f>SUM(I17:I23)</f>
        <v>0</v>
      </c>
      <c r="J16" s="232"/>
      <c r="K16" s="232">
        <f>SUM(K17:K23)</f>
        <v>0</v>
      </c>
      <c r="L16" s="232"/>
      <c r="M16" s="232">
        <f>SUM(M17:M23)</f>
        <v>0</v>
      </c>
      <c r="N16" s="231"/>
      <c r="O16" s="231">
        <f>SUM(O17:O23)</f>
        <v>0</v>
      </c>
      <c r="P16" s="231"/>
      <c r="Q16" s="231">
        <f>SUM(Q17:Q23)</f>
        <v>0</v>
      </c>
      <c r="R16" s="232"/>
      <c r="S16" s="232"/>
      <c r="T16" s="233"/>
      <c r="U16" s="227"/>
      <c r="V16" s="227">
        <f>SUM(V17:V23)</f>
        <v>0</v>
      </c>
      <c r="W16" s="227"/>
      <c r="X16" s="227"/>
      <c r="AG16" t="s">
        <v>198</v>
      </c>
    </row>
    <row r="17" spans="1:60" outlineLevel="1" x14ac:dyDescent="0.2">
      <c r="A17" s="248">
        <v>7</v>
      </c>
      <c r="B17" s="249" t="s">
        <v>1245</v>
      </c>
      <c r="C17" s="264" t="s">
        <v>1246</v>
      </c>
      <c r="D17" s="250" t="s">
        <v>1127</v>
      </c>
      <c r="E17" s="251">
        <v>2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218</v>
      </c>
      <c r="T17" s="254" t="s">
        <v>219</v>
      </c>
      <c r="U17" s="221">
        <v>0</v>
      </c>
      <c r="V17" s="221">
        <f>ROUND(E17*U17,2)</f>
        <v>0</v>
      </c>
      <c r="W17" s="221"/>
      <c r="X17" s="221" t="s">
        <v>204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8</v>
      </c>
      <c r="B18" s="249" t="s">
        <v>1247</v>
      </c>
      <c r="C18" s="264" t="s">
        <v>1248</v>
      </c>
      <c r="D18" s="250" t="s">
        <v>1127</v>
      </c>
      <c r="E18" s="251">
        <v>2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218</v>
      </c>
      <c r="T18" s="254" t="s">
        <v>219</v>
      </c>
      <c r="U18" s="221">
        <v>0</v>
      </c>
      <c r="V18" s="221">
        <f>ROUND(E18*U18,2)</f>
        <v>0</v>
      </c>
      <c r="W18" s="221"/>
      <c r="X18" s="221" t="s">
        <v>204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9</v>
      </c>
      <c r="B19" s="249" t="s">
        <v>1249</v>
      </c>
      <c r="C19" s="264" t="s">
        <v>1250</v>
      </c>
      <c r="D19" s="250" t="s">
        <v>1127</v>
      </c>
      <c r="E19" s="251">
        <v>2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218</v>
      </c>
      <c r="T19" s="254" t="s">
        <v>219</v>
      </c>
      <c r="U19" s="221">
        <v>0</v>
      </c>
      <c r="V19" s="221">
        <f>ROUND(E19*U19,2)</f>
        <v>0</v>
      </c>
      <c r="W19" s="221"/>
      <c r="X19" s="221" t="s">
        <v>204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8">
        <v>10</v>
      </c>
      <c r="B20" s="249" t="s">
        <v>1251</v>
      </c>
      <c r="C20" s="264" t="s">
        <v>1252</v>
      </c>
      <c r="D20" s="250" t="s">
        <v>1127</v>
      </c>
      <c r="E20" s="251">
        <v>3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218</v>
      </c>
      <c r="T20" s="254" t="s">
        <v>219</v>
      </c>
      <c r="U20" s="221">
        <v>0</v>
      </c>
      <c r="V20" s="221">
        <f>ROUND(E20*U20,2)</f>
        <v>0</v>
      </c>
      <c r="W20" s="221"/>
      <c r="X20" s="221" t="s">
        <v>204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11</v>
      </c>
      <c r="B21" s="249" t="s">
        <v>1253</v>
      </c>
      <c r="C21" s="264" t="s">
        <v>1254</v>
      </c>
      <c r="D21" s="250" t="s">
        <v>1127</v>
      </c>
      <c r="E21" s="251">
        <v>3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218</v>
      </c>
      <c r="T21" s="254" t="s">
        <v>219</v>
      </c>
      <c r="U21" s="221">
        <v>0</v>
      </c>
      <c r="V21" s="221">
        <f>ROUND(E21*U21,2)</f>
        <v>0</v>
      </c>
      <c r="W21" s="221"/>
      <c r="X21" s="221" t="s">
        <v>204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12</v>
      </c>
      <c r="B22" s="249" t="s">
        <v>1255</v>
      </c>
      <c r="C22" s="264" t="s">
        <v>1256</v>
      </c>
      <c r="D22" s="250" t="s">
        <v>1127</v>
      </c>
      <c r="E22" s="251">
        <v>3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218</v>
      </c>
      <c r="T22" s="254" t="s">
        <v>219</v>
      </c>
      <c r="U22" s="221">
        <v>0</v>
      </c>
      <c r="V22" s="221">
        <f>ROUND(E22*U22,2)</f>
        <v>0</v>
      </c>
      <c r="W22" s="221"/>
      <c r="X22" s="221" t="s">
        <v>204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13</v>
      </c>
      <c r="B23" s="249" t="s">
        <v>1257</v>
      </c>
      <c r="C23" s="264" t="s">
        <v>589</v>
      </c>
      <c r="D23" s="250" t="s">
        <v>1153</v>
      </c>
      <c r="E23" s="251">
        <v>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218</v>
      </c>
      <c r="T23" s="254" t="s">
        <v>219</v>
      </c>
      <c r="U23" s="221">
        <v>0</v>
      </c>
      <c r="V23" s="221">
        <f>ROUND(E23*U23,2)</f>
        <v>0</v>
      </c>
      <c r="W23" s="221"/>
      <c r="X23" s="221" t="s">
        <v>204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8" t="s">
        <v>197</v>
      </c>
      <c r="B24" s="229" t="s">
        <v>151</v>
      </c>
      <c r="C24" s="255" t="s">
        <v>152</v>
      </c>
      <c r="D24" s="230"/>
      <c r="E24" s="231"/>
      <c r="F24" s="232"/>
      <c r="G24" s="232">
        <f>SUMIF(AG25:AG28,"&lt;&gt;NOR",G25:G28)</f>
        <v>0</v>
      </c>
      <c r="H24" s="232"/>
      <c r="I24" s="232">
        <f>SUM(I25:I28)</f>
        <v>0</v>
      </c>
      <c r="J24" s="232"/>
      <c r="K24" s="232">
        <f>SUM(K25:K28)</f>
        <v>0</v>
      </c>
      <c r="L24" s="232"/>
      <c r="M24" s="232">
        <f>SUM(M25:M28)</f>
        <v>0</v>
      </c>
      <c r="N24" s="231"/>
      <c r="O24" s="231">
        <f>SUM(O25:O28)</f>
        <v>0</v>
      </c>
      <c r="P24" s="231"/>
      <c r="Q24" s="231">
        <f>SUM(Q25:Q28)</f>
        <v>0</v>
      </c>
      <c r="R24" s="232"/>
      <c r="S24" s="232"/>
      <c r="T24" s="233"/>
      <c r="U24" s="227"/>
      <c r="V24" s="227">
        <f>SUM(V25:V28)</f>
        <v>0</v>
      </c>
      <c r="W24" s="227"/>
      <c r="X24" s="227"/>
      <c r="AG24" t="s">
        <v>198</v>
      </c>
    </row>
    <row r="25" spans="1:60" ht="22.5" outlineLevel="1" x14ac:dyDescent="0.2">
      <c r="A25" s="248">
        <v>14</v>
      </c>
      <c r="B25" s="249" t="s">
        <v>1258</v>
      </c>
      <c r="C25" s="264" t="s">
        <v>1259</v>
      </c>
      <c r="D25" s="250" t="s">
        <v>1127</v>
      </c>
      <c r="E25" s="251">
        <v>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218</v>
      </c>
      <c r="T25" s="254" t="s">
        <v>219</v>
      </c>
      <c r="U25" s="221">
        <v>0</v>
      </c>
      <c r="V25" s="221">
        <f>ROUND(E25*U25,2)</f>
        <v>0</v>
      </c>
      <c r="W25" s="221"/>
      <c r="X25" s="221" t="s">
        <v>204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15</v>
      </c>
      <c r="B26" s="249" t="s">
        <v>1260</v>
      </c>
      <c r="C26" s="264" t="s">
        <v>1261</v>
      </c>
      <c r="D26" s="250" t="s">
        <v>1127</v>
      </c>
      <c r="E26" s="251">
        <v>2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218</v>
      </c>
      <c r="T26" s="254" t="s">
        <v>219</v>
      </c>
      <c r="U26" s="221">
        <v>0</v>
      </c>
      <c r="V26" s="221">
        <f>ROUND(E26*U26,2)</f>
        <v>0</v>
      </c>
      <c r="W26" s="221"/>
      <c r="X26" s="221" t="s">
        <v>204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16</v>
      </c>
      <c r="B27" s="249" t="s">
        <v>1262</v>
      </c>
      <c r="C27" s="264" t="s">
        <v>1263</v>
      </c>
      <c r="D27" s="250" t="s">
        <v>1127</v>
      </c>
      <c r="E27" s="251">
        <v>3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218</v>
      </c>
      <c r="T27" s="254" t="s">
        <v>219</v>
      </c>
      <c r="U27" s="221">
        <v>0</v>
      </c>
      <c r="V27" s="221">
        <f>ROUND(E27*U27,2)</f>
        <v>0</v>
      </c>
      <c r="W27" s="221"/>
      <c r="X27" s="221" t="s">
        <v>204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17</v>
      </c>
      <c r="B28" s="249" t="s">
        <v>1264</v>
      </c>
      <c r="C28" s="264" t="s">
        <v>589</v>
      </c>
      <c r="D28" s="250" t="s">
        <v>1153</v>
      </c>
      <c r="E28" s="251">
        <v>1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218</v>
      </c>
      <c r="T28" s="254" t="s">
        <v>219</v>
      </c>
      <c r="U28" s="221">
        <v>0</v>
      </c>
      <c r="V28" s="221">
        <f>ROUND(E28*U28,2)</f>
        <v>0</v>
      </c>
      <c r="W28" s="221"/>
      <c r="X28" s="221" t="s">
        <v>204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8" t="s">
        <v>197</v>
      </c>
      <c r="B29" s="229" t="s">
        <v>155</v>
      </c>
      <c r="C29" s="255" t="s">
        <v>157</v>
      </c>
      <c r="D29" s="230"/>
      <c r="E29" s="231"/>
      <c r="F29" s="232"/>
      <c r="G29" s="232">
        <f>SUMIF(AG30:AG31,"&lt;&gt;NOR",G30:G31)</f>
        <v>0</v>
      </c>
      <c r="H29" s="232"/>
      <c r="I29" s="232">
        <f>SUM(I30:I31)</f>
        <v>0</v>
      </c>
      <c r="J29" s="232"/>
      <c r="K29" s="232">
        <f>SUM(K30:K31)</f>
        <v>0</v>
      </c>
      <c r="L29" s="232"/>
      <c r="M29" s="232">
        <f>SUM(M30:M31)</f>
        <v>0</v>
      </c>
      <c r="N29" s="231"/>
      <c r="O29" s="231">
        <f>SUM(O30:O31)</f>
        <v>0</v>
      </c>
      <c r="P29" s="231"/>
      <c r="Q29" s="231">
        <f>SUM(Q30:Q31)</f>
        <v>0</v>
      </c>
      <c r="R29" s="232"/>
      <c r="S29" s="232"/>
      <c r="T29" s="233"/>
      <c r="U29" s="227"/>
      <c r="V29" s="227">
        <f>SUM(V30:V31)</f>
        <v>0</v>
      </c>
      <c r="W29" s="227"/>
      <c r="X29" s="227"/>
      <c r="AG29" t="s">
        <v>198</v>
      </c>
    </row>
    <row r="30" spans="1:60" ht="33.75" outlineLevel="1" x14ac:dyDescent="0.2">
      <c r="A30" s="235">
        <v>18</v>
      </c>
      <c r="B30" s="236" t="s">
        <v>1223</v>
      </c>
      <c r="C30" s="256" t="s">
        <v>1265</v>
      </c>
      <c r="D30" s="237" t="s">
        <v>304</v>
      </c>
      <c r="E30" s="238">
        <v>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218</v>
      </c>
      <c r="T30" s="241" t="s">
        <v>219</v>
      </c>
      <c r="U30" s="221">
        <v>0</v>
      </c>
      <c r="V30" s="221">
        <f>ROUND(E30*U30,2)</f>
        <v>0</v>
      </c>
      <c r="W30" s="221"/>
      <c r="X30" s="221" t="s">
        <v>204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59" t="s">
        <v>1266</v>
      </c>
      <c r="D31" s="243"/>
      <c r="E31" s="243"/>
      <c r="F31" s="243"/>
      <c r="G31" s="243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221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5" t="str">
        <f>C31</f>
        <v>světlosti dle DN potrubí, závitové tyče a fixačního čepu, upevňovací prvky k vazníku resp.  k trapézovému plechu střešní konstrukce montážními závěsy</v>
      </c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8" t="s">
        <v>197</v>
      </c>
      <c r="B32" s="229" t="s">
        <v>129</v>
      </c>
      <c r="C32" s="255" t="s">
        <v>130</v>
      </c>
      <c r="D32" s="230"/>
      <c r="E32" s="231"/>
      <c r="F32" s="232"/>
      <c r="G32" s="232">
        <f>SUMIF(AG33:AG35,"&lt;&gt;NOR",G33:G35)</f>
        <v>0</v>
      </c>
      <c r="H32" s="232"/>
      <c r="I32" s="232">
        <f>SUM(I33:I35)</f>
        <v>0</v>
      </c>
      <c r="J32" s="232"/>
      <c r="K32" s="232">
        <f>SUM(K33:K35)</f>
        <v>0</v>
      </c>
      <c r="L32" s="232"/>
      <c r="M32" s="232">
        <f>SUM(M33:M35)</f>
        <v>0</v>
      </c>
      <c r="N32" s="231"/>
      <c r="O32" s="231">
        <f>SUM(O33:O35)</f>
        <v>0</v>
      </c>
      <c r="P32" s="231"/>
      <c r="Q32" s="231">
        <f>SUM(Q33:Q35)</f>
        <v>0</v>
      </c>
      <c r="R32" s="232"/>
      <c r="S32" s="232"/>
      <c r="T32" s="233"/>
      <c r="U32" s="227"/>
      <c r="V32" s="227">
        <f>SUM(V33:V35)</f>
        <v>0</v>
      </c>
      <c r="W32" s="227"/>
      <c r="X32" s="227"/>
      <c r="AG32" t="s">
        <v>198</v>
      </c>
    </row>
    <row r="33" spans="1:60" outlineLevel="1" x14ac:dyDescent="0.2">
      <c r="A33" s="248">
        <v>19</v>
      </c>
      <c r="B33" s="249" t="s">
        <v>1227</v>
      </c>
      <c r="C33" s="264" t="s">
        <v>1267</v>
      </c>
      <c r="D33" s="250" t="s">
        <v>1153</v>
      </c>
      <c r="E33" s="251">
        <v>1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218</v>
      </c>
      <c r="T33" s="254" t="s">
        <v>219</v>
      </c>
      <c r="U33" s="221">
        <v>0</v>
      </c>
      <c r="V33" s="221">
        <f>ROUND(E33*U33,2)</f>
        <v>0</v>
      </c>
      <c r="W33" s="221"/>
      <c r="X33" s="221" t="s">
        <v>204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8">
        <v>20</v>
      </c>
      <c r="B34" s="249" t="s">
        <v>1229</v>
      </c>
      <c r="C34" s="264" t="s">
        <v>1268</v>
      </c>
      <c r="D34" s="250" t="s">
        <v>1153</v>
      </c>
      <c r="E34" s="251">
        <v>10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21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218</v>
      </c>
      <c r="T34" s="254" t="s">
        <v>219</v>
      </c>
      <c r="U34" s="221">
        <v>0</v>
      </c>
      <c r="V34" s="221">
        <f>ROUND(E34*U34,2)</f>
        <v>0</v>
      </c>
      <c r="W34" s="221"/>
      <c r="X34" s="221" t="s">
        <v>204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5">
        <v>21</v>
      </c>
      <c r="B35" s="236" t="s">
        <v>1231</v>
      </c>
      <c r="C35" s="256" t="s">
        <v>1269</v>
      </c>
      <c r="D35" s="237" t="s">
        <v>304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218</v>
      </c>
      <c r="T35" s="241" t="s">
        <v>219</v>
      </c>
      <c r="U35" s="221">
        <v>0</v>
      </c>
      <c r="V35" s="221">
        <f>ROUND(E35*U35,2)</f>
        <v>0</v>
      </c>
      <c r="W35" s="221"/>
      <c r="X35" s="221" t="s">
        <v>204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3"/>
      <c r="B36" s="4"/>
      <c r="C36" s="26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184</v>
      </c>
    </row>
    <row r="37" spans="1:60" x14ac:dyDescent="0.2">
      <c r="A37" s="213"/>
      <c r="B37" s="214" t="s">
        <v>29</v>
      </c>
      <c r="C37" s="266"/>
      <c r="D37" s="215"/>
      <c r="E37" s="216"/>
      <c r="F37" s="216"/>
      <c r="G37" s="234">
        <f>G8+G12+G16+G24+G29+G32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850</v>
      </c>
    </row>
    <row r="38" spans="1:60" x14ac:dyDescent="0.2">
      <c r="C38" s="267"/>
      <c r="D38" s="10"/>
      <c r="AG38" t="s">
        <v>851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V9UMLHbo0dY0MOQft5OMiMkzyT7dde3cMbOJgMNKFu4AM4KYW7R1UFzHaWo59Xmsfh7nO/HK2nbkcTOa8Lk4g==" saltValue="n3YalXuhXwMQmb8Tn1Ef8g==" spinCount="100000" sheet="1"/>
  <mergeCells count="5">
    <mergeCell ref="A1:G1"/>
    <mergeCell ref="C2:G2"/>
    <mergeCell ref="C3:G3"/>
    <mergeCell ref="C4:G4"/>
    <mergeCell ref="C31:G3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7A09-08BA-4D58-9F09-D31E5BCC1E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86</v>
      </c>
      <c r="C8" s="255" t="s">
        <v>87</v>
      </c>
      <c r="D8" s="230"/>
      <c r="E8" s="231"/>
      <c r="F8" s="232"/>
      <c r="G8" s="232">
        <f>SUMIF(AG9:AG33,"&lt;&gt;NOR",G9:G33)</f>
        <v>0</v>
      </c>
      <c r="H8" s="232"/>
      <c r="I8" s="232">
        <f>SUM(I9:I33)</f>
        <v>0</v>
      </c>
      <c r="J8" s="232"/>
      <c r="K8" s="232">
        <f>SUM(K9:K33)</f>
        <v>0</v>
      </c>
      <c r="L8" s="232"/>
      <c r="M8" s="232">
        <f>SUM(M9:M33)</f>
        <v>0</v>
      </c>
      <c r="N8" s="231"/>
      <c r="O8" s="231">
        <f>SUM(O9:O33)</f>
        <v>0</v>
      </c>
      <c r="P8" s="231"/>
      <c r="Q8" s="231">
        <f>SUM(Q9:Q33)</f>
        <v>0</v>
      </c>
      <c r="R8" s="232"/>
      <c r="S8" s="232"/>
      <c r="T8" s="233"/>
      <c r="U8" s="227"/>
      <c r="V8" s="227">
        <f>SUM(V9:V33)</f>
        <v>0</v>
      </c>
      <c r="W8" s="227"/>
      <c r="X8" s="227"/>
      <c r="AG8" t="s">
        <v>198</v>
      </c>
    </row>
    <row r="9" spans="1:60" outlineLevel="1" x14ac:dyDescent="0.2">
      <c r="A9" s="248">
        <v>1</v>
      </c>
      <c r="B9" s="249" t="s">
        <v>1270</v>
      </c>
      <c r="C9" s="264" t="s">
        <v>1271</v>
      </c>
      <c r="D9" s="250" t="s">
        <v>1127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218</v>
      </c>
      <c r="T9" s="254" t="s">
        <v>219</v>
      </c>
      <c r="U9" s="221">
        <v>0</v>
      </c>
      <c r="V9" s="221">
        <f>ROUND(E9*U9,2)</f>
        <v>0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1272</v>
      </c>
      <c r="C10" s="264" t="s">
        <v>1273</v>
      </c>
      <c r="D10" s="250" t="s">
        <v>245</v>
      </c>
      <c r="E10" s="251">
        <v>38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218</v>
      </c>
      <c r="T10" s="254" t="s">
        <v>219</v>
      </c>
      <c r="U10" s="221">
        <v>0</v>
      </c>
      <c r="V10" s="221">
        <f>ROUND(E10*U10,2)</f>
        <v>0</v>
      </c>
      <c r="W10" s="221"/>
      <c r="X10" s="221" t="s">
        <v>204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1274</v>
      </c>
      <c r="C11" s="264" t="s">
        <v>1275</v>
      </c>
      <c r="D11" s="250" t="s">
        <v>245</v>
      </c>
      <c r="E11" s="251">
        <v>100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218</v>
      </c>
      <c r="T11" s="254" t="s">
        <v>219</v>
      </c>
      <c r="U11" s="221">
        <v>0</v>
      </c>
      <c r="V11" s="221">
        <f>ROUND(E11*U11,2)</f>
        <v>0</v>
      </c>
      <c r="W11" s="221"/>
      <c r="X11" s="221" t="s">
        <v>204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1276</v>
      </c>
      <c r="C12" s="264" t="s">
        <v>1277</v>
      </c>
      <c r="D12" s="250" t="s">
        <v>1127</v>
      </c>
      <c r="E12" s="251">
        <v>4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218</v>
      </c>
      <c r="T12" s="254" t="s">
        <v>219</v>
      </c>
      <c r="U12" s="221">
        <v>0</v>
      </c>
      <c r="V12" s="221">
        <f>ROUND(E12*U12,2)</f>
        <v>0</v>
      </c>
      <c r="W12" s="221"/>
      <c r="X12" s="221" t="s">
        <v>204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1278</v>
      </c>
      <c r="C13" s="264" t="s">
        <v>1279</v>
      </c>
      <c r="D13" s="250" t="s">
        <v>1127</v>
      </c>
      <c r="E13" s="251">
        <v>28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218</v>
      </c>
      <c r="T13" s="254" t="s">
        <v>219</v>
      </c>
      <c r="U13" s="221">
        <v>0</v>
      </c>
      <c r="V13" s="221">
        <f>ROUND(E13*U13,2)</f>
        <v>0</v>
      </c>
      <c r="W13" s="221"/>
      <c r="X13" s="221" t="s">
        <v>204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6</v>
      </c>
      <c r="B14" s="249" t="s">
        <v>1280</v>
      </c>
      <c r="C14" s="264" t="s">
        <v>1281</v>
      </c>
      <c r="D14" s="250" t="s">
        <v>1127</v>
      </c>
      <c r="E14" s="251">
        <v>12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218</v>
      </c>
      <c r="T14" s="254" t="s">
        <v>219</v>
      </c>
      <c r="U14" s="221">
        <v>0</v>
      </c>
      <c r="V14" s="221">
        <f>ROUND(E14*U14,2)</f>
        <v>0</v>
      </c>
      <c r="W14" s="221"/>
      <c r="X14" s="221" t="s">
        <v>204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7</v>
      </c>
      <c r="B15" s="249" t="s">
        <v>1282</v>
      </c>
      <c r="C15" s="264" t="s">
        <v>1283</v>
      </c>
      <c r="D15" s="250" t="s">
        <v>245</v>
      </c>
      <c r="E15" s="251">
        <v>12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218</v>
      </c>
      <c r="T15" s="254" t="s">
        <v>219</v>
      </c>
      <c r="U15" s="221">
        <v>0</v>
      </c>
      <c r="V15" s="221">
        <f>ROUND(E15*U15,2)</f>
        <v>0</v>
      </c>
      <c r="W15" s="221"/>
      <c r="X15" s="221" t="s">
        <v>204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8</v>
      </c>
      <c r="B16" s="249" t="s">
        <v>1284</v>
      </c>
      <c r="C16" s="264" t="s">
        <v>1285</v>
      </c>
      <c r="D16" s="250" t="s">
        <v>245</v>
      </c>
      <c r="E16" s="251">
        <v>164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218</v>
      </c>
      <c r="T16" s="254" t="s">
        <v>219</v>
      </c>
      <c r="U16" s="221">
        <v>0</v>
      </c>
      <c r="V16" s="221">
        <f>ROUND(E16*U16,2)</f>
        <v>0</v>
      </c>
      <c r="W16" s="221"/>
      <c r="X16" s="221" t="s">
        <v>204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9</v>
      </c>
      <c r="B17" s="249" t="s">
        <v>1286</v>
      </c>
      <c r="C17" s="264" t="s">
        <v>1287</v>
      </c>
      <c r="D17" s="250" t="s">
        <v>245</v>
      </c>
      <c r="E17" s="251">
        <v>15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218</v>
      </c>
      <c r="T17" s="254" t="s">
        <v>219</v>
      </c>
      <c r="U17" s="221">
        <v>0</v>
      </c>
      <c r="V17" s="221">
        <f>ROUND(E17*U17,2)</f>
        <v>0</v>
      </c>
      <c r="W17" s="221"/>
      <c r="X17" s="221" t="s">
        <v>204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10</v>
      </c>
      <c r="B18" s="249" t="s">
        <v>1288</v>
      </c>
      <c r="C18" s="264" t="s">
        <v>1289</v>
      </c>
      <c r="D18" s="250" t="s">
        <v>245</v>
      </c>
      <c r="E18" s="251">
        <v>89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218</v>
      </c>
      <c r="T18" s="254" t="s">
        <v>219</v>
      </c>
      <c r="U18" s="221">
        <v>0</v>
      </c>
      <c r="V18" s="221">
        <f>ROUND(E18*U18,2)</f>
        <v>0</v>
      </c>
      <c r="W18" s="221"/>
      <c r="X18" s="221" t="s">
        <v>204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11</v>
      </c>
      <c r="B19" s="249" t="s">
        <v>1290</v>
      </c>
      <c r="C19" s="264" t="s">
        <v>1291</v>
      </c>
      <c r="D19" s="250" t="s">
        <v>1127</v>
      </c>
      <c r="E19" s="251">
        <v>192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218</v>
      </c>
      <c r="T19" s="254" t="s">
        <v>219</v>
      </c>
      <c r="U19" s="221">
        <v>0</v>
      </c>
      <c r="V19" s="221">
        <f>ROUND(E19*U19,2)</f>
        <v>0</v>
      </c>
      <c r="W19" s="221"/>
      <c r="X19" s="221" t="s">
        <v>204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12</v>
      </c>
      <c r="B20" s="249" t="s">
        <v>1292</v>
      </c>
      <c r="C20" s="264" t="s">
        <v>1293</v>
      </c>
      <c r="D20" s="250" t="s">
        <v>245</v>
      </c>
      <c r="E20" s="251">
        <v>50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218</v>
      </c>
      <c r="T20" s="254" t="s">
        <v>219</v>
      </c>
      <c r="U20" s="221">
        <v>0</v>
      </c>
      <c r="V20" s="221">
        <f>ROUND(E20*U20,2)</f>
        <v>0</v>
      </c>
      <c r="W20" s="221"/>
      <c r="X20" s="221" t="s">
        <v>204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13</v>
      </c>
      <c r="B21" s="249" t="s">
        <v>1294</v>
      </c>
      <c r="C21" s="264" t="s">
        <v>1295</v>
      </c>
      <c r="D21" s="250" t="s">
        <v>1127</v>
      </c>
      <c r="E21" s="251">
        <v>1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218</v>
      </c>
      <c r="T21" s="254" t="s">
        <v>219</v>
      </c>
      <c r="U21" s="221">
        <v>0</v>
      </c>
      <c r="V21" s="221">
        <f>ROUND(E21*U21,2)</f>
        <v>0</v>
      </c>
      <c r="W21" s="221"/>
      <c r="X21" s="221" t="s">
        <v>204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8">
        <v>14</v>
      </c>
      <c r="B22" s="249" t="s">
        <v>1296</v>
      </c>
      <c r="C22" s="264" t="s">
        <v>1297</v>
      </c>
      <c r="D22" s="250" t="s">
        <v>1127</v>
      </c>
      <c r="E22" s="251">
        <v>4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218</v>
      </c>
      <c r="T22" s="254" t="s">
        <v>219</v>
      </c>
      <c r="U22" s="221">
        <v>0</v>
      </c>
      <c r="V22" s="221">
        <f>ROUND(E22*U22,2)</f>
        <v>0</v>
      </c>
      <c r="W22" s="221"/>
      <c r="X22" s="221" t="s">
        <v>204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8">
        <v>15</v>
      </c>
      <c r="B23" s="249" t="s">
        <v>1298</v>
      </c>
      <c r="C23" s="264" t="s">
        <v>1299</v>
      </c>
      <c r="D23" s="250" t="s">
        <v>1127</v>
      </c>
      <c r="E23" s="251">
        <v>3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218</v>
      </c>
      <c r="T23" s="254" t="s">
        <v>219</v>
      </c>
      <c r="U23" s="221">
        <v>0</v>
      </c>
      <c r="V23" s="221">
        <f>ROUND(E23*U23,2)</f>
        <v>0</v>
      </c>
      <c r="W23" s="221"/>
      <c r="X23" s="221" t="s">
        <v>204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16</v>
      </c>
      <c r="B24" s="249" t="s">
        <v>1300</v>
      </c>
      <c r="C24" s="264" t="s">
        <v>1301</v>
      </c>
      <c r="D24" s="250" t="s">
        <v>1127</v>
      </c>
      <c r="E24" s="251">
        <v>4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218</v>
      </c>
      <c r="T24" s="254" t="s">
        <v>219</v>
      </c>
      <c r="U24" s="221">
        <v>0</v>
      </c>
      <c r="V24" s="221">
        <f>ROUND(E24*U24,2)</f>
        <v>0</v>
      </c>
      <c r="W24" s="221"/>
      <c r="X24" s="221" t="s">
        <v>204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17</v>
      </c>
      <c r="B25" s="249" t="s">
        <v>1302</v>
      </c>
      <c r="C25" s="264" t="s">
        <v>1303</v>
      </c>
      <c r="D25" s="250" t="s">
        <v>1127</v>
      </c>
      <c r="E25" s="251">
        <v>5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218</v>
      </c>
      <c r="T25" s="254" t="s">
        <v>219</v>
      </c>
      <c r="U25" s="221">
        <v>0</v>
      </c>
      <c r="V25" s="221">
        <f>ROUND(E25*U25,2)</f>
        <v>0</v>
      </c>
      <c r="W25" s="221"/>
      <c r="X25" s="221" t="s">
        <v>204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8">
        <v>18</v>
      </c>
      <c r="B26" s="249" t="s">
        <v>1304</v>
      </c>
      <c r="C26" s="264" t="s">
        <v>1305</v>
      </c>
      <c r="D26" s="250" t="s">
        <v>1127</v>
      </c>
      <c r="E26" s="251">
        <v>4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218</v>
      </c>
      <c r="T26" s="254" t="s">
        <v>219</v>
      </c>
      <c r="U26" s="221">
        <v>0</v>
      </c>
      <c r="V26" s="221">
        <f>ROUND(E26*U26,2)</f>
        <v>0</v>
      </c>
      <c r="W26" s="221"/>
      <c r="X26" s="221" t="s">
        <v>204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19</v>
      </c>
      <c r="B27" s="249" t="s">
        <v>1306</v>
      </c>
      <c r="C27" s="264" t="s">
        <v>1307</v>
      </c>
      <c r="D27" s="250" t="s">
        <v>1127</v>
      </c>
      <c r="E27" s="251">
        <v>1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218</v>
      </c>
      <c r="T27" s="254" t="s">
        <v>219</v>
      </c>
      <c r="U27" s="221">
        <v>0</v>
      </c>
      <c r="V27" s="221">
        <f>ROUND(E27*U27,2)</f>
        <v>0</v>
      </c>
      <c r="W27" s="221"/>
      <c r="X27" s="221" t="s">
        <v>204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20</v>
      </c>
      <c r="B28" s="249" t="s">
        <v>1308</v>
      </c>
      <c r="C28" s="264" t="s">
        <v>1309</v>
      </c>
      <c r="D28" s="250" t="s">
        <v>1127</v>
      </c>
      <c r="E28" s="251">
        <v>100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218</v>
      </c>
      <c r="T28" s="254" t="s">
        <v>219</v>
      </c>
      <c r="U28" s="221">
        <v>0</v>
      </c>
      <c r="V28" s="221">
        <f>ROUND(E28*U28,2)</f>
        <v>0</v>
      </c>
      <c r="W28" s="221"/>
      <c r="X28" s="221" t="s">
        <v>204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21</v>
      </c>
      <c r="B29" s="249" t="s">
        <v>1310</v>
      </c>
      <c r="C29" s="264" t="s">
        <v>1311</v>
      </c>
      <c r="D29" s="250" t="s">
        <v>1127</v>
      </c>
      <c r="E29" s="251">
        <v>100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218</v>
      </c>
      <c r="T29" s="254" t="s">
        <v>219</v>
      </c>
      <c r="U29" s="221">
        <v>0</v>
      </c>
      <c r="V29" s="221">
        <f>ROUND(E29*U29,2)</f>
        <v>0</v>
      </c>
      <c r="W29" s="221"/>
      <c r="X29" s="221" t="s">
        <v>204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22</v>
      </c>
      <c r="B30" s="249" t="s">
        <v>1312</v>
      </c>
      <c r="C30" s="264" t="s">
        <v>1313</v>
      </c>
      <c r="D30" s="250" t="s">
        <v>1127</v>
      </c>
      <c r="E30" s="251">
        <v>100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218</v>
      </c>
      <c r="T30" s="254" t="s">
        <v>219</v>
      </c>
      <c r="U30" s="221">
        <v>0</v>
      </c>
      <c r="V30" s="221">
        <f>ROUND(E30*U30,2)</f>
        <v>0</v>
      </c>
      <c r="W30" s="221"/>
      <c r="X30" s="221" t="s">
        <v>204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8">
        <v>23</v>
      </c>
      <c r="B31" s="249" t="s">
        <v>1314</v>
      </c>
      <c r="C31" s="264" t="s">
        <v>1315</v>
      </c>
      <c r="D31" s="250" t="s">
        <v>1127</v>
      </c>
      <c r="E31" s="251">
        <v>4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218</v>
      </c>
      <c r="T31" s="254" t="s">
        <v>219</v>
      </c>
      <c r="U31" s="221">
        <v>0</v>
      </c>
      <c r="V31" s="221">
        <f>ROUND(E31*U31,2)</f>
        <v>0</v>
      </c>
      <c r="W31" s="221"/>
      <c r="X31" s="221" t="s">
        <v>204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8">
        <v>24</v>
      </c>
      <c r="B32" s="249" t="s">
        <v>1316</v>
      </c>
      <c r="C32" s="264" t="s">
        <v>1317</v>
      </c>
      <c r="D32" s="250" t="s">
        <v>1127</v>
      </c>
      <c r="E32" s="251">
        <v>3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218</v>
      </c>
      <c r="T32" s="254" t="s">
        <v>219</v>
      </c>
      <c r="U32" s="221">
        <v>0</v>
      </c>
      <c r="V32" s="221">
        <f>ROUND(E32*U32,2)</f>
        <v>0</v>
      </c>
      <c r="W32" s="221"/>
      <c r="X32" s="221" t="s">
        <v>204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8">
        <v>25</v>
      </c>
      <c r="B33" s="249" t="s">
        <v>1318</v>
      </c>
      <c r="C33" s="264" t="s">
        <v>1319</v>
      </c>
      <c r="D33" s="250" t="s">
        <v>1127</v>
      </c>
      <c r="E33" s="251">
        <v>13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21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218</v>
      </c>
      <c r="T33" s="254" t="s">
        <v>219</v>
      </c>
      <c r="U33" s="221">
        <v>0</v>
      </c>
      <c r="V33" s="221">
        <f>ROUND(E33*U33,2)</f>
        <v>0</v>
      </c>
      <c r="W33" s="221"/>
      <c r="X33" s="221" t="s">
        <v>204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8" t="s">
        <v>197</v>
      </c>
      <c r="B34" s="229" t="s">
        <v>88</v>
      </c>
      <c r="C34" s="255" t="s">
        <v>89</v>
      </c>
      <c r="D34" s="230"/>
      <c r="E34" s="231"/>
      <c r="F34" s="232"/>
      <c r="G34" s="232">
        <f>SUMIF(AG35:AG37,"&lt;&gt;NOR",G35:G37)</f>
        <v>0</v>
      </c>
      <c r="H34" s="232"/>
      <c r="I34" s="232">
        <f>SUM(I35:I37)</f>
        <v>0</v>
      </c>
      <c r="J34" s="232"/>
      <c r="K34" s="232">
        <f>SUM(K35:K37)</f>
        <v>0</v>
      </c>
      <c r="L34" s="232"/>
      <c r="M34" s="232">
        <f>SUM(M35:M37)</f>
        <v>0</v>
      </c>
      <c r="N34" s="231"/>
      <c r="O34" s="231">
        <f>SUM(O35:O37)</f>
        <v>0</v>
      </c>
      <c r="P34" s="231"/>
      <c r="Q34" s="231">
        <f>SUM(Q35:Q37)</f>
        <v>0</v>
      </c>
      <c r="R34" s="232"/>
      <c r="S34" s="232"/>
      <c r="T34" s="233"/>
      <c r="U34" s="227"/>
      <c r="V34" s="227">
        <f>SUM(V35:V37)</f>
        <v>0</v>
      </c>
      <c r="W34" s="227"/>
      <c r="X34" s="227"/>
      <c r="AG34" t="s">
        <v>198</v>
      </c>
    </row>
    <row r="35" spans="1:60" outlineLevel="1" x14ac:dyDescent="0.2">
      <c r="A35" s="248">
        <v>26</v>
      </c>
      <c r="B35" s="249" t="s">
        <v>1320</v>
      </c>
      <c r="C35" s="264" t="s">
        <v>1321</v>
      </c>
      <c r="D35" s="250" t="s">
        <v>1127</v>
      </c>
      <c r="E35" s="251">
        <v>1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21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218</v>
      </c>
      <c r="T35" s="254" t="s">
        <v>219</v>
      </c>
      <c r="U35" s="221">
        <v>0</v>
      </c>
      <c r="V35" s="221">
        <f>ROUND(E35*U35,2)</f>
        <v>0</v>
      </c>
      <c r="W35" s="221"/>
      <c r="X35" s="221" t="s">
        <v>204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8">
        <v>27</v>
      </c>
      <c r="B36" s="249" t="s">
        <v>1322</v>
      </c>
      <c r="C36" s="264" t="s">
        <v>1323</v>
      </c>
      <c r="D36" s="250" t="s">
        <v>1127</v>
      </c>
      <c r="E36" s="251">
        <v>1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21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218</v>
      </c>
      <c r="T36" s="254" t="s">
        <v>219</v>
      </c>
      <c r="U36" s="221">
        <v>0</v>
      </c>
      <c r="V36" s="221">
        <f>ROUND(E36*U36,2)</f>
        <v>0</v>
      </c>
      <c r="W36" s="221"/>
      <c r="X36" s="221" t="s">
        <v>204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8">
        <v>28</v>
      </c>
      <c r="B37" s="249" t="s">
        <v>1324</v>
      </c>
      <c r="C37" s="264" t="s">
        <v>1325</v>
      </c>
      <c r="D37" s="250" t="s">
        <v>1127</v>
      </c>
      <c r="E37" s="251">
        <v>1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21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218</v>
      </c>
      <c r="T37" s="254" t="s">
        <v>219</v>
      </c>
      <c r="U37" s="221">
        <v>0</v>
      </c>
      <c r="V37" s="221">
        <f>ROUND(E37*U37,2)</f>
        <v>0</v>
      </c>
      <c r="W37" s="221"/>
      <c r="X37" s="221" t="s">
        <v>204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8" t="s">
        <v>197</v>
      </c>
      <c r="B38" s="229" t="s">
        <v>90</v>
      </c>
      <c r="C38" s="255" t="s">
        <v>91</v>
      </c>
      <c r="D38" s="230"/>
      <c r="E38" s="231"/>
      <c r="F38" s="232"/>
      <c r="G38" s="232">
        <f>SUMIF(AG39:AG41,"&lt;&gt;NOR",G39:G41)</f>
        <v>0</v>
      </c>
      <c r="H38" s="232"/>
      <c r="I38" s="232">
        <f>SUM(I39:I41)</f>
        <v>0</v>
      </c>
      <c r="J38" s="232"/>
      <c r="K38" s="232">
        <f>SUM(K39:K41)</f>
        <v>0</v>
      </c>
      <c r="L38" s="232"/>
      <c r="M38" s="232">
        <f>SUM(M39:M41)</f>
        <v>0</v>
      </c>
      <c r="N38" s="231"/>
      <c r="O38" s="231">
        <f>SUM(O39:O41)</f>
        <v>0</v>
      </c>
      <c r="P38" s="231"/>
      <c r="Q38" s="231">
        <f>SUM(Q39:Q41)</f>
        <v>0</v>
      </c>
      <c r="R38" s="232"/>
      <c r="S38" s="232"/>
      <c r="T38" s="233"/>
      <c r="U38" s="227"/>
      <c r="V38" s="227">
        <f>SUM(V39:V41)</f>
        <v>0</v>
      </c>
      <c r="W38" s="227"/>
      <c r="X38" s="227"/>
      <c r="AG38" t="s">
        <v>198</v>
      </c>
    </row>
    <row r="39" spans="1:60" outlineLevel="1" x14ac:dyDescent="0.2">
      <c r="A39" s="248">
        <v>29</v>
      </c>
      <c r="B39" s="249" t="s">
        <v>1326</v>
      </c>
      <c r="C39" s="264" t="s">
        <v>1327</v>
      </c>
      <c r="D39" s="250" t="s">
        <v>1153</v>
      </c>
      <c r="E39" s="251">
        <v>4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21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218</v>
      </c>
      <c r="T39" s="254" t="s">
        <v>219</v>
      </c>
      <c r="U39" s="221">
        <v>0</v>
      </c>
      <c r="V39" s="221">
        <f>ROUND(E39*U39,2)</f>
        <v>0</v>
      </c>
      <c r="W39" s="221"/>
      <c r="X39" s="221" t="s">
        <v>204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8">
        <v>30</v>
      </c>
      <c r="B40" s="249" t="s">
        <v>1328</v>
      </c>
      <c r="C40" s="264" t="s">
        <v>1329</v>
      </c>
      <c r="D40" s="250" t="s">
        <v>1153</v>
      </c>
      <c r="E40" s="251">
        <v>2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21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218</v>
      </c>
      <c r="T40" s="254" t="s">
        <v>219</v>
      </c>
      <c r="U40" s="221">
        <v>0</v>
      </c>
      <c r="V40" s="221">
        <f>ROUND(E40*U40,2)</f>
        <v>0</v>
      </c>
      <c r="W40" s="221"/>
      <c r="X40" s="221" t="s">
        <v>204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8">
        <v>31</v>
      </c>
      <c r="B41" s="249" t="s">
        <v>1330</v>
      </c>
      <c r="C41" s="264" t="s">
        <v>1331</v>
      </c>
      <c r="D41" s="250" t="s">
        <v>1153</v>
      </c>
      <c r="E41" s="251">
        <v>1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21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218</v>
      </c>
      <c r="T41" s="254" t="s">
        <v>219</v>
      </c>
      <c r="U41" s="221">
        <v>0</v>
      </c>
      <c r="V41" s="221">
        <f>ROUND(E41*U41,2)</f>
        <v>0</v>
      </c>
      <c r="W41" s="221"/>
      <c r="X41" s="221" t="s">
        <v>204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8" t="s">
        <v>197</v>
      </c>
      <c r="B42" s="229" t="s">
        <v>92</v>
      </c>
      <c r="C42" s="255" t="s">
        <v>93</v>
      </c>
      <c r="D42" s="230"/>
      <c r="E42" s="231"/>
      <c r="F42" s="232"/>
      <c r="G42" s="232">
        <f>SUMIF(AG43:AG45,"&lt;&gt;NOR",G43:G45)</f>
        <v>0</v>
      </c>
      <c r="H42" s="232"/>
      <c r="I42" s="232">
        <f>SUM(I43:I45)</f>
        <v>0</v>
      </c>
      <c r="J42" s="232"/>
      <c r="K42" s="232">
        <f>SUM(K43:K45)</f>
        <v>0</v>
      </c>
      <c r="L42" s="232"/>
      <c r="M42" s="232">
        <f>SUM(M43:M45)</f>
        <v>0</v>
      </c>
      <c r="N42" s="231"/>
      <c r="O42" s="231">
        <f>SUM(O43:O45)</f>
        <v>0</v>
      </c>
      <c r="P42" s="231"/>
      <c r="Q42" s="231">
        <f>SUM(Q43:Q45)</f>
        <v>0</v>
      </c>
      <c r="R42" s="232"/>
      <c r="S42" s="232"/>
      <c r="T42" s="233"/>
      <c r="U42" s="227"/>
      <c r="V42" s="227">
        <f>SUM(V43:V45)</f>
        <v>0</v>
      </c>
      <c r="W42" s="227"/>
      <c r="X42" s="227"/>
      <c r="AG42" t="s">
        <v>198</v>
      </c>
    </row>
    <row r="43" spans="1:60" outlineLevel="1" x14ac:dyDescent="0.2">
      <c r="A43" s="248">
        <v>32</v>
      </c>
      <c r="B43" s="249" t="s">
        <v>1332</v>
      </c>
      <c r="C43" s="264" t="s">
        <v>1333</v>
      </c>
      <c r="D43" s="250" t="s">
        <v>1127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218</v>
      </c>
      <c r="T43" s="254" t="s">
        <v>219</v>
      </c>
      <c r="U43" s="221">
        <v>0</v>
      </c>
      <c r="V43" s="221">
        <f>ROUND(E43*U43,2)</f>
        <v>0</v>
      </c>
      <c r="W43" s="221"/>
      <c r="X43" s="221" t="s">
        <v>204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33</v>
      </c>
      <c r="B44" s="249" t="s">
        <v>1334</v>
      </c>
      <c r="C44" s="264" t="s">
        <v>1335</v>
      </c>
      <c r="D44" s="250" t="s">
        <v>1336</v>
      </c>
      <c r="E44" s="251">
        <v>1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218</v>
      </c>
      <c r="T44" s="254" t="s">
        <v>219</v>
      </c>
      <c r="U44" s="221">
        <v>0</v>
      </c>
      <c r="V44" s="221">
        <f>ROUND(E44*U44,2)</f>
        <v>0</v>
      </c>
      <c r="W44" s="221"/>
      <c r="X44" s="221" t="s">
        <v>204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8">
        <v>34</v>
      </c>
      <c r="B45" s="249" t="s">
        <v>1337</v>
      </c>
      <c r="C45" s="264" t="s">
        <v>1338</v>
      </c>
      <c r="D45" s="250" t="s">
        <v>1127</v>
      </c>
      <c r="E45" s="251">
        <v>1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218</v>
      </c>
      <c r="T45" s="254" t="s">
        <v>219</v>
      </c>
      <c r="U45" s="221">
        <v>0</v>
      </c>
      <c r="V45" s="221">
        <f>ROUND(E45*U45,2)</f>
        <v>0</v>
      </c>
      <c r="W45" s="221"/>
      <c r="X45" s="221" t="s">
        <v>204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8" t="s">
        <v>197</v>
      </c>
      <c r="B46" s="229" t="s">
        <v>94</v>
      </c>
      <c r="C46" s="255" t="s">
        <v>95</v>
      </c>
      <c r="D46" s="230"/>
      <c r="E46" s="231"/>
      <c r="F46" s="232"/>
      <c r="G46" s="232">
        <f>SUMIF(AG47:AG52,"&lt;&gt;NOR",G47:G52)</f>
        <v>0</v>
      </c>
      <c r="H46" s="232"/>
      <c r="I46" s="232">
        <f>SUM(I47:I52)</f>
        <v>0</v>
      </c>
      <c r="J46" s="232"/>
      <c r="K46" s="232">
        <f>SUM(K47:K52)</f>
        <v>0</v>
      </c>
      <c r="L46" s="232"/>
      <c r="M46" s="232">
        <f>SUM(M47:M52)</f>
        <v>0</v>
      </c>
      <c r="N46" s="231"/>
      <c r="O46" s="231">
        <f>SUM(O47:O52)</f>
        <v>0</v>
      </c>
      <c r="P46" s="231"/>
      <c r="Q46" s="231">
        <f>SUM(Q47:Q52)</f>
        <v>0</v>
      </c>
      <c r="R46" s="232"/>
      <c r="S46" s="232"/>
      <c r="T46" s="233"/>
      <c r="U46" s="227"/>
      <c r="V46" s="227">
        <f>SUM(V47:V52)</f>
        <v>0</v>
      </c>
      <c r="W46" s="227"/>
      <c r="X46" s="227"/>
      <c r="AG46" t="s">
        <v>198</v>
      </c>
    </row>
    <row r="47" spans="1:60" outlineLevel="1" x14ac:dyDescent="0.2">
      <c r="A47" s="248">
        <v>35</v>
      </c>
      <c r="B47" s="249" t="s">
        <v>1339</v>
      </c>
      <c r="C47" s="264" t="s">
        <v>1340</v>
      </c>
      <c r="D47" s="250" t="s">
        <v>1153</v>
      </c>
      <c r="E47" s="251">
        <v>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218</v>
      </c>
      <c r="T47" s="254" t="s">
        <v>219</v>
      </c>
      <c r="U47" s="221">
        <v>0</v>
      </c>
      <c r="V47" s="221">
        <f>ROUND(E47*U47,2)</f>
        <v>0</v>
      </c>
      <c r="W47" s="221"/>
      <c r="X47" s="221" t="s">
        <v>204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36</v>
      </c>
      <c r="B48" s="249" t="s">
        <v>1341</v>
      </c>
      <c r="C48" s="264" t="s">
        <v>1342</v>
      </c>
      <c r="D48" s="250" t="s">
        <v>1153</v>
      </c>
      <c r="E48" s="251">
        <v>2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218</v>
      </c>
      <c r="T48" s="254" t="s">
        <v>219</v>
      </c>
      <c r="U48" s="221">
        <v>0</v>
      </c>
      <c r="V48" s="221">
        <f>ROUND(E48*U48,2)</f>
        <v>0</v>
      </c>
      <c r="W48" s="221"/>
      <c r="X48" s="221" t="s">
        <v>204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8">
        <v>37</v>
      </c>
      <c r="B49" s="249" t="s">
        <v>1343</v>
      </c>
      <c r="C49" s="264" t="s">
        <v>1344</v>
      </c>
      <c r="D49" s="250" t="s">
        <v>1153</v>
      </c>
      <c r="E49" s="251">
        <v>4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21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218</v>
      </c>
      <c r="T49" s="254" t="s">
        <v>219</v>
      </c>
      <c r="U49" s="221">
        <v>0</v>
      </c>
      <c r="V49" s="221">
        <f>ROUND(E49*U49,2)</f>
        <v>0</v>
      </c>
      <c r="W49" s="221"/>
      <c r="X49" s="221" t="s">
        <v>204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38</v>
      </c>
      <c r="B50" s="249" t="s">
        <v>1345</v>
      </c>
      <c r="C50" s="264" t="s">
        <v>1346</v>
      </c>
      <c r="D50" s="250" t="s">
        <v>1153</v>
      </c>
      <c r="E50" s="251">
        <v>6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21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218</v>
      </c>
      <c r="T50" s="254" t="s">
        <v>219</v>
      </c>
      <c r="U50" s="221">
        <v>0</v>
      </c>
      <c r="V50" s="221">
        <f>ROUND(E50*U50,2)</f>
        <v>0</v>
      </c>
      <c r="W50" s="221"/>
      <c r="X50" s="221" t="s">
        <v>204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8">
        <v>39</v>
      </c>
      <c r="B51" s="249" t="s">
        <v>1347</v>
      </c>
      <c r="C51" s="264" t="s">
        <v>1348</v>
      </c>
      <c r="D51" s="250" t="s">
        <v>1153</v>
      </c>
      <c r="E51" s="251">
        <v>4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21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218</v>
      </c>
      <c r="T51" s="254" t="s">
        <v>219</v>
      </c>
      <c r="U51" s="221">
        <v>0</v>
      </c>
      <c r="V51" s="221">
        <f>ROUND(E51*U51,2)</f>
        <v>0</v>
      </c>
      <c r="W51" s="221"/>
      <c r="X51" s="221" t="s">
        <v>204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5">
        <v>40</v>
      </c>
      <c r="B52" s="236" t="s">
        <v>1349</v>
      </c>
      <c r="C52" s="256" t="s">
        <v>1350</v>
      </c>
      <c r="D52" s="237" t="s">
        <v>1153</v>
      </c>
      <c r="E52" s="238">
        <v>3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218</v>
      </c>
      <c r="T52" s="241" t="s">
        <v>219</v>
      </c>
      <c r="U52" s="221">
        <v>0</v>
      </c>
      <c r="V52" s="221">
        <f>ROUND(E52*U52,2)</f>
        <v>0</v>
      </c>
      <c r="W52" s="221"/>
      <c r="X52" s="221" t="s">
        <v>204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3"/>
      <c r="B53" s="4"/>
      <c r="C53" s="26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184</v>
      </c>
    </row>
    <row r="54" spans="1:60" x14ac:dyDescent="0.2">
      <c r="A54" s="213"/>
      <c r="B54" s="214" t="s">
        <v>29</v>
      </c>
      <c r="C54" s="266"/>
      <c r="D54" s="215"/>
      <c r="E54" s="216"/>
      <c r="F54" s="216"/>
      <c r="G54" s="234">
        <f>G8+G34+G38+G42+G46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850</v>
      </c>
    </row>
    <row r="55" spans="1:60" x14ac:dyDescent="0.2">
      <c r="C55" s="267"/>
      <c r="D55" s="10"/>
      <c r="AG55" t="s">
        <v>851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G5A67cIGT+nEwPWQOzlvfWEBTFRbNFqwkZrWVcBjaqaUzbtq6yQsmHH7FGOgLrdPszTw+JfH36rQuaJk9t49w==" saltValue="rs1aVN7D9TGAbO6tMSxb1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B3F2-88AA-4787-8D3C-52D32C6A0F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ht="25.5" x14ac:dyDescent="0.2">
      <c r="A8" s="228" t="s">
        <v>197</v>
      </c>
      <c r="B8" s="229" t="s">
        <v>131</v>
      </c>
      <c r="C8" s="255" t="s">
        <v>132</v>
      </c>
      <c r="D8" s="230"/>
      <c r="E8" s="231"/>
      <c r="F8" s="232"/>
      <c r="G8" s="232">
        <f>SUMIF(AG9:AG16,"&lt;&gt;NOR",G9:G16)</f>
        <v>0</v>
      </c>
      <c r="H8" s="232"/>
      <c r="I8" s="232">
        <f>SUM(I9:I16)</f>
        <v>0</v>
      </c>
      <c r="J8" s="232"/>
      <c r="K8" s="232">
        <f>SUM(K9:K16)</f>
        <v>0</v>
      </c>
      <c r="L8" s="232"/>
      <c r="M8" s="232">
        <f>SUM(M9:M16)</f>
        <v>0</v>
      </c>
      <c r="N8" s="231"/>
      <c r="O8" s="231">
        <f>SUM(O9:O16)</f>
        <v>0</v>
      </c>
      <c r="P8" s="231"/>
      <c r="Q8" s="231">
        <f>SUM(Q9:Q16)</f>
        <v>0</v>
      </c>
      <c r="R8" s="232"/>
      <c r="S8" s="232"/>
      <c r="T8" s="233"/>
      <c r="U8" s="227"/>
      <c r="V8" s="227">
        <f>SUM(V9:V16)</f>
        <v>0</v>
      </c>
      <c r="W8" s="227"/>
      <c r="X8" s="227"/>
      <c r="AG8" t="s">
        <v>198</v>
      </c>
    </row>
    <row r="9" spans="1:60" ht="22.5" outlineLevel="1" x14ac:dyDescent="0.2">
      <c r="A9" s="248">
        <v>1</v>
      </c>
      <c r="B9" s="249" t="s">
        <v>1351</v>
      </c>
      <c r="C9" s="264" t="s">
        <v>1352</v>
      </c>
      <c r="D9" s="250" t="s">
        <v>1127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218</v>
      </c>
      <c r="T9" s="254" t="s">
        <v>219</v>
      </c>
      <c r="U9" s="221">
        <v>0</v>
      </c>
      <c r="V9" s="221">
        <f>ROUND(E9*U9,2)</f>
        <v>0</v>
      </c>
      <c r="W9" s="221"/>
      <c r="X9" s="221" t="s">
        <v>204</v>
      </c>
      <c r="Y9" s="210"/>
      <c r="Z9" s="210"/>
      <c r="AA9" s="210"/>
      <c r="AB9" s="210"/>
      <c r="AC9" s="210"/>
      <c r="AD9" s="210"/>
      <c r="AE9" s="210"/>
      <c r="AF9" s="210"/>
      <c r="AG9" s="210" t="s">
        <v>205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1353</v>
      </c>
      <c r="C10" s="264" t="s">
        <v>1354</v>
      </c>
      <c r="D10" s="250" t="s">
        <v>1127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218</v>
      </c>
      <c r="T10" s="254" t="s">
        <v>219</v>
      </c>
      <c r="U10" s="221">
        <v>0</v>
      </c>
      <c r="V10" s="221">
        <f>ROUND(E10*U10,2)</f>
        <v>0</v>
      </c>
      <c r="W10" s="221"/>
      <c r="X10" s="221" t="s">
        <v>204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8">
        <v>3</v>
      </c>
      <c r="B11" s="249" t="s">
        <v>1355</v>
      </c>
      <c r="C11" s="264" t="s">
        <v>1356</v>
      </c>
      <c r="D11" s="250" t="s">
        <v>1127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218</v>
      </c>
      <c r="T11" s="254" t="s">
        <v>219</v>
      </c>
      <c r="U11" s="221">
        <v>0</v>
      </c>
      <c r="V11" s="221">
        <f>ROUND(E11*U11,2)</f>
        <v>0</v>
      </c>
      <c r="W11" s="221"/>
      <c r="X11" s="221" t="s">
        <v>204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1357</v>
      </c>
      <c r="C12" s="264" t="s">
        <v>1358</v>
      </c>
      <c r="D12" s="250" t="s">
        <v>1127</v>
      </c>
      <c r="E12" s="251">
        <v>3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218</v>
      </c>
      <c r="T12" s="254" t="s">
        <v>219</v>
      </c>
      <c r="U12" s="221">
        <v>0</v>
      </c>
      <c r="V12" s="221">
        <f>ROUND(E12*U12,2)</f>
        <v>0</v>
      </c>
      <c r="W12" s="221"/>
      <c r="X12" s="221" t="s">
        <v>204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1359</v>
      </c>
      <c r="C13" s="264" t="s">
        <v>1360</v>
      </c>
      <c r="D13" s="250" t="s">
        <v>1127</v>
      </c>
      <c r="E13" s="251">
        <v>2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218</v>
      </c>
      <c r="T13" s="254" t="s">
        <v>219</v>
      </c>
      <c r="U13" s="221">
        <v>0</v>
      </c>
      <c r="V13" s="221">
        <f>ROUND(E13*U13,2)</f>
        <v>0</v>
      </c>
      <c r="W13" s="221"/>
      <c r="X13" s="221" t="s">
        <v>204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6</v>
      </c>
      <c r="B14" s="249" t="s">
        <v>1361</v>
      </c>
      <c r="C14" s="264" t="s">
        <v>1362</v>
      </c>
      <c r="D14" s="250" t="s">
        <v>1363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218</v>
      </c>
      <c r="T14" s="254" t="s">
        <v>219</v>
      </c>
      <c r="U14" s="221">
        <v>0</v>
      </c>
      <c r="V14" s="221">
        <f>ROUND(E14*U14,2)</f>
        <v>0</v>
      </c>
      <c r="W14" s="221"/>
      <c r="X14" s="221" t="s">
        <v>204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5">
        <v>7</v>
      </c>
      <c r="B15" s="236" t="s">
        <v>1364</v>
      </c>
      <c r="C15" s="256" t="s">
        <v>1365</v>
      </c>
      <c r="D15" s="237" t="s">
        <v>1366</v>
      </c>
      <c r="E15" s="238">
        <v>7.7549999999999999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218</v>
      </c>
      <c r="T15" s="241" t="s">
        <v>219</v>
      </c>
      <c r="U15" s="221">
        <v>0</v>
      </c>
      <c r="V15" s="221">
        <f>ROUND(E15*U15,2)</f>
        <v>0</v>
      </c>
      <c r="W15" s="221"/>
      <c r="X15" s="221" t="s">
        <v>204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8" t="s">
        <v>1367</v>
      </c>
      <c r="D16" s="223"/>
      <c r="E16" s="224">
        <v>7.7549999999999999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8" t="s">
        <v>197</v>
      </c>
      <c r="B17" s="229" t="s">
        <v>133</v>
      </c>
      <c r="C17" s="255" t="s">
        <v>134</v>
      </c>
      <c r="D17" s="230"/>
      <c r="E17" s="231"/>
      <c r="F17" s="232"/>
      <c r="G17" s="232">
        <f>SUMIF(AG18:AG25,"&lt;&gt;NOR",G18:G25)</f>
        <v>0</v>
      </c>
      <c r="H17" s="232"/>
      <c r="I17" s="232">
        <f>SUM(I18:I25)</f>
        <v>0</v>
      </c>
      <c r="J17" s="232"/>
      <c r="K17" s="232">
        <f>SUM(K18:K25)</f>
        <v>0</v>
      </c>
      <c r="L17" s="232"/>
      <c r="M17" s="232">
        <f>SUM(M18:M25)</f>
        <v>0</v>
      </c>
      <c r="N17" s="231"/>
      <c r="O17" s="231">
        <f>SUM(O18:O25)</f>
        <v>0</v>
      </c>
      <c r="P17" s="231"/>
      <c r="Q17" s="231">
        <f>SUM(Q18:Q25)</f>
        <v>0</v>
      </c>
      <c r="R17" s="232"/>
      <c r="S17" s="232"/>
      <c r="T17" s="233"/>
      <c r="U17" s="227"/>
      <c r="V17" s="227">
        <f>SUM(V18:V25)</f>
        <v>0</v>
      </c>
      <c r="W17" s="227"/>
      <c r="X17" s="227"/>
      <c r="AG17" t="s">
        <v>198</v>
      </c>
    </row>
    <row r="18" spans="1:60" ht="22.5" outlineLevel="1" x14ac:dyDescent="0.2">
      <c r="A18" s="248">
        <v>8</v>
      </c>
      <c r="B18" s="249" t="s">
        <v>1351</v>
      </c>
      <c r="C18" s="264" t="s">
        <v>1352</v>
      </c>
      <c r="D18" s="250" t="s">
        <v>1127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218</v>
      </c>
      <c r="T18" s="254" t="s">
        <v>219</v>
      </c>
      <c r="U18" s="221">
        <v>0</v>
      </c>
      <c r="V18" s="221">
        <f>ROUND(E18*U18,2)</f>
        <v>0</v>
      </c>
      <c r="W18" s="221"/>
      <c r="X18" s="221" t="s">
        <v>204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9</v>
      </c>
      <c r="B19" s="249" t="s">
        <v>1353</v>
      </c>
      <c r="C19" s="264" t="s">
        <v>1354</v>
      </c>
      <c r="D19" s="250" t="s">
        <v>1127</v>
      </c>
      <c r="E19" s="251">
        <v>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218</v>
      </c>
      <c r="T19" s="254" t="s">
        <v>219</v>
      </c>
      <c r="U19" s="221">
        <v>0</v>
      </c>
      <c r="V19" s="221">
        <f>ROUND(E19*U19,2)</f>
        <v>0</v>
      </c>
      <c r="W19" s="221"/>
      <c r="X19" s="221" t="s">
        <v>204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8">
        <v>10</v>
      </c>
      <c r="B20" s="249" t="s">
        <v>1355</v>
      </c>
      <c r="C20" s="264" t="s">
        <v>1356</v>
      </c>
      <c r="D20" s="250" t="s">
        <v>1127</v>
      </c>
      <c r="E20" s="251">
        <v>1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218</v>
      </c>
      <c r="T20" s="254" t="s">
        <v>219</v>
      </c>
      <c r="U20" s="221">
        <v>0</v>
      </c>
      <c r="V20" s="221">
        <f>ROUND(E20*U20,2)</f>
        <v>0</v>
      </c>
      <c r="W20" s="221"/>
      <c r="X20" s="221" t="s">
        <v>204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11</v>
      </c>
      <c r="B21" s="249" t="s">
        <v>1357</v>
      </c>
      <c r="C21" s="264" t="s">
        <v>1358</v>
      </c>
      <c r="D21" s="250" t="s">
        <v>1127</v>
      </c>
      <c r="E21" s="251">
        <v>3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218</v>
      </c>
      <c r="T21" s="254" t="s">
        <v>219</v>
      </c>
      <c r="U21" s="221">
        <v>0</v>
      </c>
      <c r="V21" s="221">
        <f>ROUND(E21*U21,2)</f>
        <v>0</v>
      </c>
      <c r="W21" s="221"/>
      <c r="X21" s="221" t="s">
        <v>204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12</v>
      </c>
      <c r="B22" s="249" t="s">
        <v>1359</v>
      </c>
      <c r="C22" s="264" t="s">
        <v>1360</v>
      </c>
      <c r="D22" s="250" t="s">
        <v>1127</v>
      </c>
      <c r="E22" s="251">
        <v>2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218</v>
      </c>
      <c r="T22" s="254" t="s">
        <v>219</v>
      </c>
      <c r="U22" s="221">
        <v>0</v>
      </c>
      <c r="V22" s="221">
        <f>ROUND(E22*U22,2)</f>
        <v>0</v>
      </c>
      <c r="W22" s="221"/>
      <c r="X22" s="221" t="s">
        <v>204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13</v>
      </c>
      <c r="B23" s="249" t="s">
        <v>1361</v>
      </c>
      <c r="C23" s="264" t="s">
        <v>1362</v>
      </c>
      <c r="D23" s="250" t="s">
        <v>1363</v>
      </c>
      <c r="E23" s="251">
        <v>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218</v>
      </c>
      <c r="T23" s="254" t="s">
        <v>219</v>
      </c>
      <c r="U23" s="221">
        <v>0</v>
      </c>
      <c r="V23" s="221">
        <f>ROUND(E23*U23,2)</f>
        <v>0</v>
      </c>
      <c r="W23" s="221"/>
      <c r="X23" s="221" t="s">
        <v>204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5">
        <v>14</v>
      </c>
      <c r="B24" s="236" t="s">
        <v>1364</v>
      </c>
      <c r="C24" s="256" t="s">
        <v>1365</v>
      </c>
      <c r="D24" s="237" t="s">
        <v>1366</v>
      </c>
      <c r="E24" s="238">
        <v>8.0299999999999994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218</v>
      </c>
      <c r="T24" s="241" t="s">
        <v>219</v>
      </c>
      <c r="U24" s="221">
        <v>0</v>
      </c>
      <c r="V24" s="221">
        <f>ROUND(E24*U24,2)</f>
        <v>0</v>
      </c>
      <c r="W24" s="221"/>
      <c r="X24" s="221" t="s">
        <v>204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8" t="s">
        <v>1368</v>
      </c>
      <c r="D25" s="223"/>
      <c r="E25" s="224">
        <v>8.0299999999999994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8" t="s">
        <v>197</v>
      </c>
      <c r="B26" s="229" t="s">
        <v>170</v>
      </c>
      <c r="C26" s="255" t="s">
        <v>28</v>
      </c>
      <c r="D26" s="230"/>
      <c r="E26" s="231"/>
      <c r="F26" s="232"/>
      <c r="G26" s="232">
        <f>SUMIF(AG27:AG30,"&lt;&gt;NOR",G27:G30)</f>
        <v>0</v>
      </c>
      <c r="H26" s="232"/>
      <c r="I26" s="232">
        <f>SUM(I27:I30)</f>
        <v>0</v>
      </c>
      <c r="J26" s="232"/>
      <c r="K26" s="232">
        <f>SUM(K27:K30)</f>
        <v>0</v>
      </c>
      <c r="L26" s="232"/>
      <c r="M26" s="232">
        <f>SUM(M27:M30)</f>
        <v>0</v>
      </c>
      <c r="N26" s="231"/>
      <c r="O26" s="231">
        <f>SUM(O27:O30)</f>
        <v>0</v>
      </c>
      <c r="P26" s="231"/>
      <c r="Q26" s="231">
        <f>SUM(Q27:Q30)</f>
        <v>0</v>
      </c>
      <c r="R26" s="232"/>
      <c r="S26" s="232"/>
      <c r="T26" s="233"/>
      <c r="U26" s="227"/>
      <c r="V26" s="227">
        <f>SUM(V27:V30)</f>
        <v>0</v>
      </c>
      <c r="W26" s="227"/>
      <c r="X26" s="227"/>
      <c r="AG26" t="s">
        <v>198</v>
      </c>
    </row>
    <row r="27" spans="1:60" outlineLevel="1" x14ac:dyDescent="0.2">
      <c r="A27" s="248">
        <v>15</v>
      </c>
      <c r="B27" s="249" t="s">
        <v>1369</v>
      </c>
      <c r="C27" s="264" t="s">
        <v>1370</v>
      </c>
      <c r="D27" s="250" t="s">
        <v>304</v>
      </c>
      <c r="E27" s="251">
        <v>1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218</v>
      </c>
      <c r="T27" s="254" t="s">
        <v>219</v>
      </c>
      <c r="U27" s="221">
        <v>0</v>
      </c>
      <c r="V27" s="221">
        <f>ROUND(E27*U27,2)</f>
        <v>0</v>
      </c>
      <c r="W27" s="221"/>
      <c r="X27" s="221" t="s">
        <v>64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1371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16</v>
      </c>
      <c r="B28" s="249" t="s">
        <v>1372</v>
      </c>
      <c r="C28" s="264" t="s">
        <v>1373</v>
      </c>
      <c r="D28" s="250" t="s">
        <v>304</v>
      </c>
      <c r="E28" s="251">
        <v>1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218</v>
      </c>
      <c r="T28" s="254" t="s">
        <v>219</v>
      </c>
      <c r="U28" s="221">
        <v>0</v>
      </c>
      <c r="V28" s="221">
        <f>ROUND(E28*U28,2)</f>
        <v>0</v>
      </c>
      <c r="W28" s="221"/>
      <c r="X28" s="221" t="s">
        <v>64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1371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17</v>
      </c>
      <c r="B29" s="249" t="s">
        <v>1374</v>
      </c>
      <c r="C29" s="264" t="s">
        <v>1375</v>
      </c>
      <c r="D29" s="250" t="s">
        <v>304</v>
      </c>
      <c r="E29" s="251">
        <v>1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21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218</v>
      </c>
      <c r="T29" s="254" t="s">
        <v>219</v>
      </c>
      <c r="U29" s="221">
        <v>0</v>
      </c>
      <c r="V29" s="221">
        <f>ROUND(E29*U29,2)</f>
        <v>0</v>
      </c>
      <c r="W29" s="221"/>
      <c r="X29" s="221" t="s">
        <v>64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1371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5">
        <v>18</v>
      </c>
      <c r="B30" s="236" t="s">
        <v>1376</v>
      </c>
      <c r="C30" s="256" t="s">
        <v>1377</v>
      </c>
      <c r="D30" s="237" t="s">
        <v>304</v>
      </c>
      <c r="E30" s="238">
        <v>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218</v>
      </c>
      <c r="T30" s="241" t="s">
        <v>219</v>
      </c>
      <c r="U30" s="221">
        <v>0</v>
      </c>
      <c r="V30" s="221">
        <f>ROUND(E30*U30,2)</f>
        <v>0</v>
      </c>
      <c r="W30" s="221"/>
      <c r="X30" s="221" t="s">
        <v>64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1371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6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184</v>
      </c>
    </row>
    <row r="32" spans="1:60" x14ac:dyDescent="0.2">
      <c r="A32" s="213"/>
      <c r="B32" s="214" t="s">
        <v>29</v>
      </c>
      <c r="C32" s="266"/>
      <c r="D32" s="215"/>
      <c r="E32" s="216"/>
      <c r="F32" s="216"/>
      <c r="G32" s="234">
        <f>G8+G17+G26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850</v>
      </c>
    </row>
    <row r="33" spans="3:33" x14ac:dyDescent="0.2">
      <c r="C33" s="267"/>
      <c r="D33" s="10"/>
      <c r="AG33" t="s">
        <v>851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SjXP+YiOomSZ2FQmgAg6X5oGeubuosHccD3jfqOzjp2cqyvhxBFDo7DL7TdkZ+k1YCM5aT6ZtCnzMoacUQLsw==" saltValue="nC21La5MU37yxg4xmRTBb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A66E-8DA7-436A-8F83-6F36FC8667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171</v>
      </c>
      <c r="B1" s="195"/>
      <c r="C1" s="195"/>
      <c r="D1" s="195"/>
      <c r="E1" s="195"/>
      <c r="F1" s="195"/>
      <c r="G1" s="195"/>
      <c r="AG1" t="s">
        <v>172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173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5" t="s">
        <v>173</v>
      </c>
      <c r="AG3" t="s">
        <v>174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175</v>
      </c>
    </row>
    <row r="5" spans="1:60" x14ac:dyDescent="0.2">
      <c r="D5" s="10"/>
    </row>
    <row r="6" spans="1:60" ht="38.25" x14ac:dyDescent="0.2">
      <c r="A6" s="206" t="s">
        <v>176</v>
      </c>
      <c r="B6" s="208" t="s">
        <v>177</v>
      </c>
      <c r="C6" s="208" t="s">
        <v>178</v>
      </c>
      <c r="D6" s="207" t="s">
        <v>179</v>
      </c>
      <c r="E6" s="206" t="s">
        <v>180</v>
      </c>
      <c r="F6" s="205" t="s">
        <v>181</v>
      </c>
      <c r="G6" s="206" t="s">
        <v>29</v>
      </c>
      <c r="H6" s="209" t="s">
        <v>30</v>
      </c>
      <c r="I6" s="209" t="s">
        <v>182</v>
      </c>
      <c r="J6" s="209" t="s">
        <v>31</v>
      </c>
      <c r="K6" s="209" t="s">
        <v>183</v>
      </c>
      <c r="L6" s="209" t="s">
        <v>184</v>
      </c>
      <c r="M6" s="209" t="s">
        <v>185</v>
      </c>
      <c r="N6" s="209" t="s">
        <v>186</v>
      </c>
      <c r="O6" s="209" t="s">
        <v>187</v>
      </c>
      <c r="P6" s="209" t="s">
        <v>188</v>
      </c>
      <c r="Q6" s="209" t="s">
        <v>189</v>
      </c>
      <c r="R6" s="209" t="s">
        <v>190</v>
      </c>
      <c r="S6" s="209" t="s">
        <v>191</v>
      </c>
      <c r="T6" s="209" t="s">
        <v>192</v>
      </c>
      <c r="U6" s="209" t="s">
        <v>193</v>
      </c>
      <c r="V6" s="209" t="s">
        <v>194</v>
      </c>
      <c r="W6" s="209" t="s">
        <v>195</v>
      </c>
      <c r="X6" s="209" t="s">
        <v>196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8" t="s">
        <v>197</v>
      </c>
      <c r="B8" s="229" t="s">
        <v>169</v>
      </c>
      <c r="C8" s="255" t="s">
        <v>27</v>
      </c>
      <c r="D8" s="230"/>
      <c r="E8" s="231"/>
      <c r="F8" s="232"/>
      <c r="G8" s="232">
        <f>SUMIF(AG9:AG13,"&lt;&gt;NOR",G9:G13)</f>
        <v>0</v>
      </c>
      <c r="H8" s="232"/>
      <c r="I8" s="232">
        <f>SUM(I9:I13)</f>
        <v>0</v>
      </c>
      <c r="J8" s="232"/>
      <c r="K8" s="232">
        <f>SUM(K9:K13)</f>
        <v>0</v>
      </c>
      <c r="L8" s="232"/>
      <c r="M8" s="232">
        <f>SUM(M9:M13)</f>
        <v>0</v>
      </c>
      <c r="N8" s="231"/>
      <c r="O8" s="231">
        <f>SUM(O9:O13)</f>
        <v>0</v>
      </c>
      <c r="P8" s="231"/>
      <c r="Q8" s="231">
        <f>SUM(Q9:Q13)</f>
        <v>0</v>
      </c>
      <c r="R8" s="232"/>
      <c r="S8" s="232"/>
      <c r="T8" s="233"/>
      <c r="U8" s="227"/>
      <c r="V8" s="227">
        <f>SUM(V9:V13)</f>
        <v>0</v>
      </c>
      <c r="W8" s="227"/>
      <c r="X8" s="227"/>
      <c r="AG8" t="s">
        <v>198</v>
      </c>
    </row>
    <row r="9" spans="1:60" outlineLevel="1" x14ac:dyDescent="0.2">
      <c r="A9" s="248">
        <v>1</v>
      </c>
      <c r="B9" s="249" t="s">
        <v>1378</v>
      </c>
      <c r="C9" s="264" t="s">
        <v>1379</v>
      </c>
      <c r="D9" s="250" t="s">
        <v>1380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203</v>
      </c>
      <c r="T9" s="254" t="s">
        <v>219</v>
      </c>
      <c r="U9" s="221">
        <v>0</v>
      </c>
      <c r="V9" s="221">
        <f>ROUND(E9*U9,2)</f>
        <v>0</v>
      </c>
      <c r="W9" s="221"/>
      <c r="X9" s="221" t="s">
        <v>64</v>
      </c>
      <c r="Y9" s="210"/>
      <c r="Z9" s="210"/>
      <c r="AA9" s="210"/>
      <c r="AB9" s="210"/>
      <c r="AC9" s="210"/>
      <c r="AD9" s="210"/>
      <c r="AE9" s="210"/>
      <c r="AF9" s="210"/>
      <c r="AG9" s="210" t="s">
        <v>1371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1381</v>
      </c>
      <c r="C10" s="264" t="s">
        <v>1382</v>
      </c>
      <c r="D10" s="250" t="s">
        <v>1380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203</v>
      </c>
      <c r="T10" s="254" t="s">
        <v>219</v>
      </c>
      <c r="U10" s="221">
        <v>0</v>
      </c>
      <c r="V10" s="221">
        <f>ROUND(E10*U10,2)</f>
        <v>0</v>
      </c>
      <c r="W10" s="221"/>
      <c r="X10" s="221" t="s">
        <v>64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1371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1383</v>
      </c>
      <c r="C11" s="264" t="s">
        <v>1384</v>
      </c>
      <c r="D11" s="250" t="s">
        <v>1380</v>
      </c>
      <c r="E11" s="251">
        <v>1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203</v>
      </c>
      <c r="T11" s="254" t="s">
        <v>219</v>
      </c>
      <c r="U11" s="221">
        <v>0</v>
      </c>
      <c r="V11" s="221">
        <f>ROUND(E11*U11,2)</f>
        <v>0</v>
      </c>
      <c r="W11" s="221"/>
      <c r="X11" s="221" t="s">
        <v>64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1371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1385</v>
      </c>
      <c r="C12" s="264" t="s">
        <v>1386</v>
      </c>
      <c r="D12" s="250" t="s">
        <v>1380</v>
      </c>
      <c r="E12" s="251">
        <v>1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203</v>
      </c>
      <c r="T12" s="254" t="s">
        <v>219</v>
      </c>
      <c r="U12" s="221">
        <v>0</v>
      </c>
      <c r="V12" s="221">
        <f>ROUND(E12*U12,2)</f>
        <v>0</v>
      </c>
      <c r="W12" s="221"/>
      <c r="X12" s="221" t="s">
        <v>64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1371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1387</v>
      </c>
      <c r="C13" s="264" t="s">
        <v>1388</v>
      </c>
      <c r="D13" s="250" t="s">
        <v>1380</v>
      </c>
      <c r="E13" s="251">
        <v>1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203</v>
      </c>
      <c r="T13" s="254" t="s">
        <v>219</v>
      </c>
      <c r="U13" s="221">
        <v>0</v>
      </c>
      <c r="V13" s="221">
        <f>ROUND(E13*U13,2)</f>
        <v>0</v>
      </c>
      <c r="W13" s="221"/>
      <c r="X13" s="221" t="s">
        <v>64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8" t="s">
        <v>197</v>
      </c>
      <c r="B14" s="229" t="s">
        <v>170</v>
      </c>
      <c r="C14" s="255" t="s">
        <v>28</v>
      </c>
      <c r="D14" s="230"/>
      <c r="E14" s="231"/>
      <c r="F14" s="232"/>
      <c r="G14" s="232">
        <f>SUMIF(AG15:AG23,"&lt;&gt;NOR",G15:G23)</f>
        <v>0</v>
      </c>
      <c r="H14" s="232"/>
      <c r="I14" s="232">
        <f>SUM(I15:I23)</f>
        <v>0</v>
      </c>
      <c r="J14" s="232"/>
      <c r="K14" s="232">
        <f>SUM(K15:K23)</f>
        <v>0</v>
      </c>
      <c r="L14" s="232"/>
      <c r="M14" s="232">
        <f>SUM(M15:M23)</f>
        <v>0</v>
      </c>
      <c r="N14" s="231"/>
      <c r="O14" s="231">
        <f>SUM(O15:O23)</f>
        <v>0</v>
      </c>
      <c r="P14" s="231"/>
      <c r="Q14" s="231">
        <f>SUM(Q15:Q23)</f>
        <v>0</v>
      </c>
      <c r="R14" s="232"/>
      <c r="S14" s="232"/>
      <c r="T14" s="233"/>
      <c r="U14" s="227"/>
      <c r="V14" s="227">
        <f>SUM(V15:V23)</f>
        <v>0</v>
      </c>
      <c r="W14" s="227"/>
      <c r="X14" s="227"/>
      <c r="AG14" t="s">
        <v>198</v>
      </c>
    </row>
    <row r="15" spans="1:60" outlineLevel="1" x14ac:dyDescent="0.2">
      <c r="A15" s="235">
        <v>6</v>
      </c>
      <c r="B15" s="236" t="s">
        <v>1389</v>
      </c>
      <c r="C15" s="256" t="s">
        <v>1390</v>
      </c>
      <c r="D15" s="237" t="s">
        <v>1380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203</v>
      </c>
      <c r="T15" s="241" t="s">
        <v>219</v>
      </c>
      <c r="U15" s="221">
        <v>0</v>
      </c>
      <c r="V15" s="221">
        <f>ROUND(E15*U15,2)</f>
        <v>0</v>
      </c>
      <c r="W15" s="221"/>
      <c r="X15" s="221" t="s">
        <v>64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1371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17"/>
      <c r="B16" s="218"/>
      <c r="C16" s="259" t="s">
        <v>1391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221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5" t="str">
        <f>C16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7</v>
      </c>
      <c r="B17" s="249" t="s">
        <v>1392</v>
      </c>
      <c r="C17" s="264" t="s">
        <v>1393</v>
      </c>
      <c r="D17" s="250" t="s">
        <v>1380</v>
      </c>
      <c r="E17" s="251">
        <v>1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203</v>
      </c>
      <c r="T17" s="254" t="s">
        <v>219</v>
      </c>
      <c r="U17" s="221">
        <v>0</v>
      </c>
      <c r="V17" s="221">
        <f>ROUND(E17*U17,2)</f>
        <v>0</v>
      </c>
      <c r="W17" s="221"/>
      <c r="X17" s="221" t="s">
        <v>64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1371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8">
        <v>8</v>
      </c>
      <c r="B18" s="249" t="s">
        <v>1394</v>
      </c>
      <c r="C18" s="264" t="s">
        <v>1395</v>
      </c>
      <c r="D18" s="250" t="s">
        <v>228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218</v>
      </c>
      <c r="T18" s="254" t="s">
        <v>219</v>
      </c>
      <c r="U18" s="221">
        <v>0</v>
      </c>
      <c r="V18" s="221">
        <f>ROUND(E18*U18,2)</f>
        <v>0</v>
      </c>
      <c r="W18" s="221"/>
      <c r="X18" s="221" t="s">
        <v>64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1371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8">
        <v>9</v>
      </c>
      <c r="B19" s="249" t="s">
        <v>1396</v>
      </c>
      <c r="C19" s="264" t="s">
        <v>1397</v>
      </c>
      <c r="D19" s="250" t="s">
        <v>228</v>
      </c>
      <c r="E19" s="251">
        <v>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218</v>
      </c>
      <c r="T19" s="254" t="s">
        <v>219</v>
      </c>
      <c r="U19" s="221">
        <v>0</v>
      </c>
      <c r="V19" s="221">
        <f>ROUND(E19*U19,2)</f>
        <v>0</v>
      </c>
      <c r="W19" s="221"/>
      <c r="X19" s="221" t="s">
        <v>64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1371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8">
        <v>10</v>
      </c>
      <c r="B20" s="249" t="s">
        <v>1398</v>
      </c>
      <c r="C20" s="264" t="s">
        <v>1399</v>
      </c>
      <c r="D20" s="250" t="s">
        <v>228</v>
      </c>
      <c r="E20" s="251">
        <v>1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218</v>
      </c>
      <c r="T20" s="254" t="s">
        <v>219</v>
      </c>
      <c r="U20" s="221">
        <v>0</v>
      </c>
      <c r="V20" s="221">
        <f>ROUND(E20*U20,2)</f>
        <v>0</v>
      </c>
      <c r="W20" s="221"/>
      <c r="X20" s="221" t="s">
        <v>64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1371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11</v>
      </c>
      <c r="B21" s="249" t="s">
        <v>1400</v>
      </c>
      <c r="C21" s="264" t="s">
        <v>1401</v>
      </c>
      <c r="D21" s="250" t="s">
        <v>228</v>
      </c>
      <c r="E21" s="251">
        <v>1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218</v>
      </c>
      <c r="T21" s="254" t="s">
        <v>219</v>
      </c>
      <c r="U21" s="221">
        <v>0</v>
      </c>
      <c r="V21" s="221">
        <f>ROUND(E21*U21,2)</f>
        <v>0</v>
      </c>
      <c r="W21" s="221"/>
      <c r="X21" s="221" t="s">
        <v>64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1371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12</v>
      </c>
      <c r="B22" s="249" t="s">
        <v>1402</v>
      </c>
      <c r="C22" s="264" t="s">
        <v>1403</v>
      </c>
      <c r="D22" s="250" t="s">
        <v>228</v>
      </c>
      <c r="E22" s="251">
        <v>1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218</v>
      </c>
      <c r="T22" s="254" t="s">
        <v>219</v>
      </c>
      <c r="U22" s="221">
        <v>0</v>
      </c>
      <c r="V22" s="221">
        <f>ROUND(E22*U22,2)</f>
        <v>0</v>
      </c>
      <c r="W22" s="221"/>
      <c r="X22" s="221" t="s">
        <v>64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1371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5">
        <v>13</v>
      </c>
      <c r="B23" s="236" t="s">
        <v>1404</v>
      </c>
      <c r="C23" s="256" t="s">
        <v>1405</v>
      </c>
      <c r="D23" s="237" t="s">
        <v>228</v>
      </c>
      <c r="E23" s="238">
        <v>1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218</v>
      </c>
      <c r="T23" s="241" t="s">
        <v>219</v>
      </c>
      <c r="U23" s="221">
        <v>0</v>
      </c>
      <c r="V23" s="221">
        <f>ROUND(E23*U23,2)</f>
        <v>0</v>
      </c>
      <c r="W23" s="221"/>
      <c r="X23" s="221" t="s">
        <v>64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1371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3"/>
      <c r="B24" s="4"/>
      <c r="C24" s="26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184</v>
      </c>
    </row>
    <row r="25" spans="1:60" x14ac:dyDescent="0.2">
      <c r="A25" s="213"/>
      <c r="B25" s="214" t="s">
        <v>29</v>
      </c>
      <c r="C25" s="266"/>
      <c r="D25" s="215"/>
      <c r="E25" s="216"/>
      <c r="F25" s="216"/>
      <c r="G25" s="234">
        <f>G8+G14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850</v>
      </c>
    </row>
    <row r="26" spans="1:60" x14ac:dyDescent="0.2">
      <c r="C26" s="267"/>
      <c r="D26" s="10"/>
      <c r="AG26" t="s">
        <v>851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E0ozV6v1RBKGmWcxdSlzEji+SCNcnEjbgsh6KPlcLTKvtP4h3B/RP3EOpS3HYY93nRhlll1gGJtUQh1TzxaXg==" saltValue="otCknewQ2sXW0hvEEMOZQw==" spinCount="100000" sheet="1"/>
  <mergeCells count="5">
    <mergeCell ref="A1:G1"/>
    <mergeCell ref="C2:G2"/>
    <mergeCell ref="C3:G3"/>
    <mergeCell ref="C4:G4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SO04 D.1.1.01 Pol</vt:lpstr>
      <vt:lpstr>SO04 D.1.1.02 Pol</vt:lpstr>
      <vt:lpstr>SO04 D.1.1.03 Pol</vt:lpstr>
      <vt:lpstr>SO04 D.1.4.1 ZTI Pol</vt:lpstr>
      <vt:lpstr>SO04 D.1.4.2 UT Pol</vt:lpstr>
      <vt:lpstr>SO04 D.1.4.3 SIL Pol</vt:lpstr>
      <vt:lpstr>SO04 D.1.4.4 VZT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'SO04 D.1.1.01 Pol'!Názvy_tisku</vt:lpstr>
      <vt:lpstr>'SO04 D.1.1.02 Pol'!Názvy_tisku</vt:lpstr>
      <vt:lpstr>'SO04 D.1.1.03 Pol'!Názvy_tisku</vt:lpstr>
      <vt:lpstr>'SO04 D.1.4.1 ZTI Pol'!Názvy_tisku</vt:lpstr>
      <vt:lpstr>'SO04 D.1.4.2 UT Pol'!Názvy_tisku</vt:lpstr>
      <vt:lpstr>'SO04 D.1.4.3 SIL Pol'!Názvy_tisku</vt:lpstr>
      <vt:lpstr>'SO04 D.1.4.4 VZT Pol'!Názvy_tisku</vt:lpstr>
      <vt:lpstr>'VRN 01 Pol'!Názvy_tisku</vt:lpstr>
      <vt:lpstr>oadresa</vt:lpstr>
      <vt:lpstr>Stavba!Objednatel</vt:lpstr>
      <vt:lpstr>Stavba!Objekt</vt:lpstr>
      <vt:lpstr>'SO04 D.1.1.01 Pol'!Oblast_tisku</vt:lpstr>
      <vt:lpstr>'SO04 D.1.1.02 Pol'!Oblast_tisku</vt:lpstr>
      <vt:lpstr>'SO04 D.1.1.03 Pol'!Oblast_tisku</vt:lpstr>
      <vt:lpstr>'SO04 D.1.4.1 ZTI Pol'!Oblast_tisku</vt:lpstr>
      <vt:lpstr>'SO04 D.1.4.2 UT Pol'!Oblast_tisku</vt:lpstr>
      <vt:lpstr>'SO04 D.1.4.3 SIL Pol'!Oblast_tisku</vt:lpstr>
      <vt:lpstr>'SO04 D.1.4.4 VZT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2023-04-25T12:04:24Z</dcterms:modified>
</cp:coreProperties>
</file>