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rejne_zakazky_vsichni\2023\optika\slepy\"/>
    </mc:Choice>
  </mc:AlternateContent>
  <xr:revisionPtr revIDLastSave="0" documentId="13_ncr:1_{B23D4D16-C5F4-4B49-A4B9-6ADF243E896F}" xr6:coauthVersionLast="36" xr6:coauthVersionMax="36" xr10:uidLastSave="{00000000-0000-0000-0000-000000000000}"/>
  <bookViews>
    <workbookView xWindow="90" yWindow="135" windowWidth="22935" windowHeight="9240" xr2:uid="{00000000-000D-0000-FFFF-FFFF00000000}"/>
  </bookViews>
  <sheets>
    <sheet name="chodníky překop" sheetId="1" r:id="rId1"/>
  </sheets>
  <calcPr calcId="191029"/>
</workbook>
</file>

<file path=xl/calcChain.xml><?xml version="1.0" encoding="utf-8"?>
<calcChain xmlns="http://schemas.openxmlformats.org/spreadsheetml/2006/main">
  <c r="G15" i="1" l="1"/>
  <c r="E15" i="1"/>
  <c r="G78" i="1"/>
  <c r="E78" i="1"/>
  <c r="G77" i="1"/>
  <c r="E77" i="1"/>
  <c r="G76" i="1"/>
  <c r="E76" i="1"/>
  <c r="G75" i="1"/>
  <c r="E75" i="1"/>
  <c r="A118" i="1"/>
  <c r="E105" i="1"/>
  <c r="H105" i="1" s="1"/>
  <c r="G104" i="1"/>
  <c r="E104" i="1"/>
  <c r="G103" i="1"/>
  <c r="E103" i="1"/>
  <c r="E102" i="1"/>
  <c r="H102" i="1" s="1"/>
  <c r="G100" i="1"/>
  <c r="E100" i="1"/>
  <c r="G99" i="1"/>
  <c r="E99" i="1"/>
  <c r="G98" i="1"/>
  <c r="E98" i="1"/>
  <c r="G97" i="1"/>
  <c r="E97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H79" i="1" s="1"/>
  <c r="E79" i="1"/>
  <c r="G74" i="1"/>
  <c r="E74" i="1"/>
  <c r="G73" i="1"/>
  <c r="E73" i="1"/>
  <c r="G72" i="1"/>
  <c r="E72" i="1"/>
  <c r="G71" i="1"/>
  <c r="H71" i="1" s="1"/>
  <c r="E71" i="1"/>
  <c r="G70" i="1"/>
  <c r="E70" i="1"/>
  <c r="G69" i="1"/>
  <c r="E69" i="1"/>
  <c r="G68" i="1"/>
  <c r="E68" i="1"/>
  <c r="G67" i="1"/>
  <c r="E67" i="1"/>
  <c r="G61" i="1"/>
  <c r="E61" i="1"/>
  <c r="G60" i="1"/>
  <c r="E60" i="1"/>
  <c r="G59" i="1"/>
  <c r="E59" i="1"/>
  <c r="G53" i="1"/>
  <c r="E53" i="1"/>
  <c r="G52" i="1"/>
  <c r="E52" i="1"/>
  <c r="G51" i="1"/>
  <c r="E51" i="1"/>
  <c r="G50" i="1"/>
  <c r="E50" i="1"/>
  <c r="G49" i="1"/>
  <c r="E49" i="1"/>
  <c r="G48" i="1"/>
  <c r="E48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4" i="1"/>
  <c r="E14" i="1"/>
  <c r="G13" i="1"/>
  <c r="E13" i="1"/>
  <c r="H78" i="1" l="1"/>
  <c r="H103" i="1"/>
  <c r="E93" i="1"/>
  <c r="G93" i="1"/>
  <c r="H83" i="1"/>
  <c r="E63" i="1"/>
  <c r="H39" i="1"/>
  <c r="H14" i="1"/>
  <c r="H19" i="1"/>
  <c r="H27" i="1"/>
  <c r="H36" i="1"/>
  <c r="H40" i="1"/>
  <c r="H49" i="1"/>
  <c r="H100" i="1"/>
  <c r="H20" i="1"/>
  <c r="H24" i="1"/>
  <c r="H37" i="1"/>
  <c r="H80" i="1"/>
  <c r="H88" i="1"/>
  <c r="H97" i="1"/>
  <c r="H17" i="1"/>
  <c r="H25" i="1"/>
  <c r="H34" i="1"/>
  <c r="H60" i="1"/>
  <c r="H85" i="1"/>
  <c r="H73" i="1"/>
  <c r="H48" i="1"/>
  <c r="H72" i="1"/>
  <c r="H84" i="1"/>
  <c r="H61" i="1"/>
  <c r="H23" i="1"/>
  <c r="H87" i="1"/>
  <c r="H91" i="1"/>
  <c r="H50" i="1"/>
  <c r="G63" i="1"/>
  <c r="H16" i="1"/>
  <c r="H68" i="1"/>
  <c r="H75" i="1"/>
  <c r="H15" i="1"/>
  <c r="E29" i="1"/>
  <c r="G29" i="1"/>
  <c r="H22" i="1"/>
  <c r="H52" i="1"/>
  <c r="H99" i="1"/>
  <c r="H33" i="1"/>
  <c r="G55" i="1"/>
  <c r="H67" i="1"/>
  <c r="H21" i="1"/>
  <c r="H51" i="1"/>
  <c r="H59" i="1"/>
  <c r="H70" i="1"/>
  <c r="H86" i="1"/>
  <c r="H90" i="1"/>
  <c r="H98" i="1"/>
  <c r="G44" i="1"/>
  <c r="H42" i="1"/>
  <c r="H69" i="1"/>
  <c r="H89" i="1"/>
  <c r="H26" i="1"/>
  <c r="H35" i="1"/>
  <c r="H38" i="1"/>
  <c r="H41" i="1"/>
  <c r="H53" i="1"/>
  <c r="H74" i="1"/>
  <c r="H104" i="1"/>
  <c r="H77" i="1"/>
  <c r="H18" i="1"/>
  <c r="H82" i="1"/>
  <c r="H81" i="1"/>
  <c r="H76" i="1"/>
  <c r="E55" i="1"/>
  <c r="E44" i="1"/>
  <c r="H13" i="1"/>
  <c r="H63" i="1" l="1"/>
  <c r="H116" i="1" s="1"/>
  <c r="H44" i="1"/>
  <c r="H114" i="1" s="1"/>
  <c r="H55" i="1"/>
  <c r="H115" i="1" s="1"/>
  <c r="G101" i="1"/>
  <c r="H101" i="1" s="1"/>
  <c r="H107" i="1" s="1"/>
  <c r="H118" i="1" s="1"/>
  <c r="H93" i="1"/>
  <c r="H117" i="1" s="1"/>
  <c r="H29" i="1"/>
  <c r="H113" i="1" s="1"/>
  <c r="H120" i="1" l="1"/>
</calcChain>
</file>

<file path=xl/sharedStrings.xml><?xml version="1.0" encoding="utf-8"?>
<sst xmlns="http://schemas.openxmlformats.org/spreadsheetml/2006/main" count="167" uniqueCount="101">
  <si>
    <t>text</t>
  </si>
  <si>
    <t>m.j.</t>
  </si>
  <si>
    <t>počet jednotek</t>
  </si>
  <si>
    <t>jednotková cena
materiál</t>
  </si>
  <si>
    <t>celkem materiál</t>
  </si>
  <si>
    <t>jednotková cena
montáž</t>
  </si>
  <si>
    <t>celkem montáž</t>
  </si>
  <si>
    <t>celkem</t>
  </si>
  <si>
    <t>Poznámka</t>
  </si>
  <si>
    <t>HDPE a MT vnitřní rozvody</t>
  </si>
  <si>
    <t>m</t>
  </si>
  <si>
    <t>ks</t>
  </si>
  <si>
    <t>podružný materiál</t>
  </si>
  <si>
    <t>HDPE a MT vnitřní rozvody CELKEM</t>
  </si>
  <si>
    <t>Záfuk MT a OK</t>
  </si>
  <si>
    <t>přistavení zafukovací sestavy</t>
  </si>
  <si>
    <t>Záfuk MT a OK CELKEM</t>
  </si>
  <si>
    <t>Optické rozvaděče a ukončení OK</t>
  </si>
  <si>
    <t>Držák svárů TS12</t>
  </si>
  <si>
    <t>pigtail SC/APC, SM 9/125, 1m</t>
  </si>
  <si>
    <t>vyvázání optického kabelu</t>
  </si>
  <si>
    <t>Ukončení a svaření optického vlákna v optické vaně</t>
  </si>
  <si>
    <t>Ochrana sváru -  dodávka</t>
  </si>
  <si>
    <t>Oznacení vývodu segmentu - montáž</t>
  </si>
  <si>
    <t>měření OTDR/IOLM LX 1310 a 1550</t>
  </si>
  <si>
    <t>Optické rozvaděče a ukončení OK CELKEM</t>
  </si>
  <si>
    <t>Ostatní náklady</t>
  </si>
  <si>
    <t>kpl</t>
  </si>
  <si>
    <t>Doprava</t>
  </si>
  <si>
    <t>Ostatní náklady CELKEM</t>
  </si>
  <si>
    <t>REKAPITULACE</t>
  </si>
  <si>
    <t>CELKEM bez DPH</t>
  </si>
  <si>
    <t>Příprava, zemní práce</t>
  </si>
  <si>
    <t>Vytyčení inženýrských sítí</t>
  </si>
  <si>
    <t>kmpl</t>
  </si>
  <si>
    <t>Vytyčení trasy, práce geodeta</t>
  </si>
  <si>
    <t>Výkop rýhy travnatý povrch</t>
  </si>
  <si>
    <t>Výkop jámy pro KK</t>
  </si>
  <si>
    <t xml:space="preserve">Vyhledání průběhu stáv. sděl.vedení </t>
  </si>
  <si>
    <t>Příprava, realizace CELKEM</t>
  </si>
  <si>
    <t>pokládka MT HDPE14/10</t>
  </si>
  <si>
    <t>spojka SP MT14</t>
  </si>
  <si>
    <t>Ball Marker, značkovač pro vypípání polohy koncovek, spojek, komor,..</t>
  </si>
  <si>
    <t>napojení do komory KK</t>
  </si>
  <si>
    <t>průvrt do objektu</t>
  </si>
  <si>
    <t>vodotěsné zapravení průvrtu</t>
  </si>
  <si>
    <t>písek, včetně dopravy, podsyp</t>
  </si>
  <si>
    <t>likvidace odpadu-suti, hlíny, včetně dopravy</t>
  </si>
  <si>
    <t>Koncovka MT 14</t>
  </si>
  <si>
    <t>Venkovní rozvody HDPE a MT</t>
  </si>
  <si>
    <t>Venkonví rozvody HDPE a MT CELKEM</t>
  </si>
  <si>
    <t>Adapter SC/SC APC SM</t>
  </si>
  <si>
    <t>uprava HDPE14 v KK Cyrilek net</t>
  </si>
  <si>
    <t>t</t>
  </si>
  <si>
    <t>Výkop, zához  rýhy chodník 30x30, ZD,  včetně podbetonování, zapravení a pískového lože</t>
  </si>
  <si>
    <t>Povrch nad rámec kabel rýhy - zámková dlažba, kamenná dlažba</t>
  </si>
  <si>
    <r>
      <t>m</t>
    </r>
    <r>
      <rPr>
        <vertAlign val="superscript"/>
        <sz val="10"/>
        <rFont val="Arial"/>
        <family val="2"/>
        <charset val="238"/>
      </rPr>
      <t>2</t>
    </r>
  </si>
  <si>
    <t>chránička HDPE MT14/10</t>
  </si>
  <si>
    <t>Trubka pevná plastová KOPOS 40mm</t>
  </si>
  <si>
    <t>Trubka ohebná 40 KOPOS</t>
  </si>
  <si>
    <t>průvrty v objektu</t>
  </si>
  <si>
    <t>PD skutečného provedení, podklady pro přejímku stavby, protokoly atd..</t>
  </si>
  <si>
    <t>Geodetické zaměření, paušál za trasu do 1 km</t>
  </si>
  <si>
    <t>příp</t>
  </si>
  <si>
    <t>Geodetické zaměření za m trasy</t>
  </si>
  <si>
    <t>Geometrický plán ( 100m)</t>
  </si>
  <si>
    <t>Inženýring, zajištění stavby (% z objemu prací)</t>
  </si>
  <si>
    <t>%</t>
  </si>
  <si>
    <t>Ostatní poplatky (výkopové povolení, zvláštní úžívání komunikací,…)</t>
  </si>
  <si>
    <t>Kč</t>
  </si>
  <si>
    <t>Zábory veřejného prostranství</t>
  </si>
  <si>
    <t>Kniha svárů</t>
  </si>
  <si>
    <t>Záfuk optického kabelu OFS Midia NG 96vl., 9/125 SM, AW flex G.657.A</t>
  </si>
  <si>
    <t>pofuková jáma</t>
  </si>
  <si>
    <t>Vyvazovací kříž</t>
  </si>
  <si>
    <t>Optická vana MICOS ORMPV 2U,48 port</t>
  </si>
  <si>
    <t>konektorový panel 96 port  SC</t>
  </si>
  <si>
    <t>Sada kazet SK120</t>
  </si>
  <si>
    <t>Držák svárů TS6</t>
  </si>
  <si>
    <t xml:space="preserve">Optická vava MICOS ORMP 1U </t>
  </si>
  <si>
    <t>konektorový panel 24 port  SC</t>
  </si>
  <si>
    <t>kazet s víkem KM1</t>
  </si>
  <si>
    <t>Komora kabelová POLYVAULT 2436/30(910x610x770-DxŠxH vnitřní rozměr)</t>
  </si>
  <si>
    <t>Víko plastové A15 kabelové komory POLYVAULT 2436/30</t>
  </si>
  <si>
    <t>Spojka optická COYOTE DOME 6,5"x 17"</t>
  </si>
  <si>
    <t>Průchodka spojky Coyote s 6 vstupy 3,2-6,4mm</t>
  </si>
  <si>
    <t>Kazeta36 svárůCoyote LOW profil červené držáky4x6(12)</t>
  </si>
  <si>
    <t>Profilový držák tahových členů pro spojku COYOTE Dome</t>
  </si>
  <si>
    <t>Kopoflex HGR 110 v křížení</t>
  </si>
  <si>
    <t>pokládka HDPE40/33 sítě CyrilekNet</t>
  </si>
  <si>
    <t xml:space="preserve">vedlejší náklady, propojení se sítěmi CyrilekNet a Nej.cz, koordinace stavby, pokládek jejich HDPE, prostupu, zajištění vstupu do objektů, atd... </t>
  </si>
  <si>
    <t>přechodové lávky na chodníky</t>
  </si>
  <si>
    <t>Krycí desky, folie</t>
  </si>
  <si>
    <t xml:space="preserve">Optická vava MICOS ORMPM 3U </t>
  </si>
  <si>
    <t>Modul 12x SC</t>
  </si>
  <si>
    <t>Rezervní box 1U</t>
  </si>
  <si>
    <t>Panel vyvazovací s plexi, pro ormpm 3u</t>
  </si>
  <si>
    <t>vybourání betonu pod chodníkem</t>
  </si>
  <si>
    <t>Společnost</t>
  </si>
  <si>
    <t>Akce: Město Kroměříž, Napojení MAN KM na síť cyrilek.net a Nej.cz</t>
  </si>
  <si>
    <t>Položkový rozpočet Etapa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</si>
</sst>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\ _K_č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rgb="FF00B0F0"/>
      <name val="Arial"/>
      <family val="2"/>
      <charset val="238"/>
    </font>
    <font>
      <sz val="10"/>
      <name val="Arial"/>
      <family val="2"/>
      <charset val="238"/>
    </font>
    <font>
      <sz val="10"/>
      <name val="Univers Condensed CE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9"/>
      <color theme="10"/>
      <name val="Univers Condensed CE"/>
      <family val="2"/>
      <charset val="238"/>
    </font>
    <font>
      <u/>
      <sz val="9"/>
      <name val="Univers Condensed CE"/>
      <family val="2"/>
      <charset val="238"/>
    </font>
    <font>
      <vertAlign val="superscript"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92D050"/>
      <name val="Arial"/>
      <family val="2"/>
      <charset val="238"/>
    </font>
    <font>
      <sz val="10"/>
      <name val="Arial"/>
      <family val="2"/>
    </font>
    <font>
      <b/>
      <sz val="10"/>
      <color rgb="FF0070C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 applyProtection="1">
      <alignment horizontal="center" vertical="center"/>
    </xf>
    <xf numFmtId="44" fontId="5" fillId="2" borderId="4" xfId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/>
    <xf numFmtId="0" fontId="3" fillId="0" borderId="6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4" fontId="5" fillId="3" borderId="7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4" fontId="3" fillId="0" borderId="5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center"/>
    </xf>
    <xf numFmtId="0" fontId="3" fillId="0" borderId="11" xfId="0" applyFont="1" applyBorder="1"/>
    <xf numFmtId="4" fontId="3" fillId="0" borderId="11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 wrapText="1"/>
    </xf>
    <xf numFmtId="4" fontId="3" fillId="0" borderId="12" xfId="0" applyNumberFormat="1" applyFont="1" applyBorder="1" applyAlignment="1">
      <alignment horizontal="right"/>
    </xf>
    <xf numFmtId="0" fontId="11" fillId="0" borderId="0" xfId="0" applyFont="1"/>
    <xf numFmtId="0" fontId="3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12" fillId="0" borderId="0" xfId="0" applyFont="1" applyFill="1" applyBorder="1"/>
    <xf numFmtId="0" fontId="12" fillId="3" borderId="0" xfId="0" applyFont="1" applyFill="1" applyBorder="1"/>
    <xf numFmtId="2" fontId="3" fillId="0" borderId="11" xfId="0" applyNumberFormat="1" applyFont="1" applyBorder="1" applyAlignment="1" applyProtection="1">
      <alignment horizontal="center"/>
    </xf>
    <xf numFmtId="164" fontId="3" fillId="0" borderId="11" xfId="0" applyNumberFormat="1" applyFont="1" applyBorder="1" applyAlignment="1">
      <alignment horizontal="right" vertical="center" wrapText="1"/>
    </xf>
    <xf numFmtId="2" fontId="3" fillId="0" borderId="11" xfId="0" applyNumberFormat="1" applyFont="1" applyFill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0" fontId="13" fillId="0" borderId="0" xfId="0" applyFont="1"/>
    <xf numFmtId="0" fontId="3" fillId="0" borderId="19" xfId="0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/>
    </xf>
    <xf numFmtId="0" fontId="11" fillId="0" borderId="0" xfId="0" applyFont="1" applyFill="1" applyBorder="1"/>
    <xf numFmtId="0" fontId="5" fillId="3" borderId="1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7" xfId="0" applyNumberFormat="1" applyFont="1" applyFill="1" applyBorder="1" applyAlignment="1">
      <alignment horizontal="right"/>
    </xf>
    <xf numFmtId="0" fontId="5" fillId="3" borderId="0" xfId="0" applyFont="1" applyFill="1" applyBorder="1"/>
    <xf numFmtId="4" fontId="5" fillId="3" borderId="18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2" fontId="8" fillId="3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2" fontId="5" fillId="3" borderId="7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1" fontId="3" fillId="0" borderId="11" xfId="0" applyNumberFormat="1" applyFont="1" applyBorder="1"/>
    <xf numFmtId="1" fontId="3" fillId="0" borderId="11" xfId="0" applyNumberFormat="1" applyFont="1" applyBorder="1" applyAlignment="1">
      <alignment horizontal="right" vertical="center" wrapText="1"/>
    </xf>
    <xf numFmtId="0" fontId="14" fillId="0" borderId="0" xfId="0" applyFont="1" applyBorder="1"/>
    <xf numFmtId="1" fontId="3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/>
    </xf>
    <xf numFmtId="4" fontId="3" fillId="2" borderId="7" xfId="0" applyNumberFormat="1" applyFont="1" applyFill="1" applyBorder="1" applyAlignment="1">
      <alignment horizontal="right"/>
    </xf>
    <xf numFmtId="4" fontId="3" fillId="2" borderId="18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4" fontId="3" fillId="0" borderId="21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/>
    </xf>
    <xf numFmtId="4" fontId="5" fillId="2" borderId="18" xfId="0" applyNumberFormat="1" applyFont="1" applyFill="1" applyBorder="1" applyAlignment="1">
      <alignment horizontal="left"/>
    </xf>
    <xf numFmtId="0" fontId="5" fillId="2" borderId="27" xfId="0" applyFont="1" applyFill="1" applyBorder="1"/>
    <xf numFmtId="4" fontId="5" fillId="2" borderId="27" xfId="0" applyNumberFormat="1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right"/>
    </xf>
    <xf numFmtId="4" fontId="5" fillId="2" borderId="27" xfId="0" applyNumberFormat="1" applyFont="1" applyFill="1" applyBorder="1" applyAlignment="1">
      <alignment horizontal="right"/>
    </xf>
    <xf numFmtId="4" fontId="5" fillId="2" borderId="28" xfId="0" applyNumberFormat="1" applyFont="1" applyFill="1" applyBorder="1" applyAlignment="1">
      <alignment horizontal="right"/>
    </xf>
    <xf numFmtId="0" fontId="5" fillId="0" borderId="29" xfId="0" applyFont="1" applyBorder="1" applyAlignment="1">
      <alignment horizontal="left" vertical="center"/>
    </xf>
    <xf numFmtId="4" fontId="5" fillId="0" borderId="30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4" fontId="5" fillId="0" borderId="30" xfId="0" applyNumberFormat="1" applyFont="1" applyBorder="1" applyAlignment="1">
      <alignment horizontal="right" vertical="center"/>
    </xf>
    <xf numFmtId="4" fontId="5" fillId="0" borderId="31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left"/>
    </xf>
    <xf numFmtId="0" fontId="5" fillId="0" borderId="32" xfId="0" applyFont="1" applyBorder="1" applyAlignment="1">
      <alignment horizontal="left" vertical="center"/>
    </xf>
    <xf numFmtId="4" fontId="5" fillId="0" borderId="33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/>
    </xf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 applyAlignment="1">
      <alignment horizontal="left"/>
    </xf>
    <xf numFmtId="0" fontId="5" fillId="0" borderId="36" xfId="0" applyFont="1" applyBorder="1" applyAlignment="1">
      <alignment horizontal="left" vertical="center"/>
    </xf>
    <xf numFmtId="4" fontId="5" fillId="0" borderId="37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/>
    </xf>
    <xf numFmtId="0" fontId="6" fillId="2" borderId="16" xfId="0" applyFont="1" applyFill="1" applyBorder="1"/>
    <xf numFmtId="4" fontId="6" fillId="2" borderId="17" xfId="0" applyNumberFormat="1" applyFont="1" applyFill="1" applyBorder="1" applyAlignment="1">
      <alignment horizontal="right"/>
    </xf>
    <xf numFmtId="0" fontId="6" fillId="0" borderId="0" xfId="0" applyFont="1" applyFill="1" applyBorder="1"/>
    <xf numFmtId="4" fontId="6" fillId="2" borderId="39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5" fillId="0" borderId="0" xfId="0" applyFont="1"/>
    <xf numFmtId="0" fontId="3" fillId="0" borderId="0" xfId="0" applyFont="1"/>
    <xf numFmtId="164" fontId="3" fillId="0" borderId="0" xfId="0" applyNumberFormat="1" applyFont="1" applyBorder="1"/>
    <xf numFmtId="0" fontId="17" fillId="0" borderId="0" xfId="3" applyFont="1" applyAlignment="1" applyProtection="1"/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4" fontId="3" fillId="0" borderId="21" xfId="0" applyNumberFormat="1" applyFont="1" applyBorder="1" applyAlignment="1">
      <alignment horizontal="right" vertical="center" wrapText="1"/>
    </xf>
    <xf numFmtId="4" fontId="10" fillId="0" borderId="26" xfId="0" applyNumberFormat="1" applyFont="1" applyBorder="1" applyAlignment="1">
      <alignment horizontal="left"/>
    </xf>
    <xf numFmtId="4" fontId="3" fillId="0" borderId="2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4" fontId="5" fillId="2" borderId="42" xfId="0" applyNumberFormat="1" applyFont="1" applyFill="1" applyBorder="1" applyAlignment="1">
      <alignment horizontal="left"/>
    </xf>
    <xf numFmtId="0" fontId="20" fillId="0" borderId="43" xfId="0" applyFont="1" applyFill="1" applyBorder="1" applyAlignment="1"/>
    <xf numFmtId="0" fontId="19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0" fontId="3" fillId="0" borderId="10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horizontal="right" vertical="center" wrapText="1"/>
    </xf>
    <xf numFmtId="4" fontId="3" fillId="0" borderId="21" xfId="0" applyNumberFormat="1" applyFont="1" applyFill="1" applyBorder="1" applyAlignment="1">
      <alignment horizontal="right" wrapText="1"/>
    </xf>
    <xf numFmtId="4" fontId="3" fillId="0" borderId="33" xfId="0" applyNumberFormat="1" applyFont="1" applyFill="1" applyBorder="1" applyAlignment="1">
      <alignment horizontal="right" wrapText="1"/>
    </xf>
    <xf numFmtId="4" fontId="3" fillId="0" borderId="25" xfId="0" applyNumberFormat="1" applyFont="1" applyFill="1" applyBorder="1" applyAlignment="1">
      <alignment horizontal="right" wrapText="1"/>
    </xf>
    <xf numFmtId="4" fontId="3" fillId="0" borderId="12" xfId="0" applyNumberFormat="1" applyFont="1" applyFill="1" applyBorder="1" applyAlignment="1">
      <alignment horizontal="right" wrapText="1"/>
    </xf>
    <xf numFmtId="0" fontId="10" fillId="0" borderId="0" xfId="0" applyFont="1"/>
    <xf numFmtId="0" fontId="3" fillId="0" borderId="13" xfId="0" applyFont="1" applyBorder="1"/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/>
    </xf>
    <xf numFmtId="0" fontId="5" fillId="3" borderId="16" xfId="0" applyFont="1" applyFill="1" applyBorder="1" applyAlignment="1">
      <alignment horizontal="left" vertical="center"/>
    </xf>
    <xf numFmtId="4" fontId="5" fillId="3" borderId="16" xfId="0" applyNumberFormat="1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right" vertical="center" wrapText="1"/>
    </xf>
    <xf numFmtId="4" fontId="5" fillId="3" borderId="16" xfId="0" applyNumberFormat="1" applyFont="1" applyFill="1" applyBorder="1" applyAlignment="1">
      <alignment horizontal="right"/>
    </xf>
    <xf numFmtId="4" fontId="5" fillId="3" borderId="17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/>
    </xf>
    <xf numFmtId="4" fontId="5" fillId="0" borderId="15" xfId="0" applyNumberFormat="1" applyFont="1" applyFill="1" applyBorder="1" applyAlignment="1">
      <alignment horizontal="left"/>
    </xf>
    <xf numFmtId="0" fontId="21" fillId="0" borderId="13" xfId="0" applyFont="1" applyBorder="1"/>
    <xf numFmtId="4" fontId="3" fillId="0" borderId="6" xfId="0" applyNumberFormat="1" applyFont="1" applyFill="1" applyBorder="1" applyAlignment="1">
      <alignment horizontal="left"/>
    </xf>
    <xf numFmtId="0" fontId="3" fillId="3" borderId="8" xfId="0" applyFont="1" applyFill="1" applyBorder="1"/>
    <xf numFmtId="0" fontId="3" fillId="0" borderId="23" xfId="0" applyFont="1" applyFill="1" applyBorder="1"/>
    <xf numFmtId="0" fontId="3" fillId="0" borderId="13" xfId="0" applyFont="1" applyFill="1" applyBorder="1"/>
    <xf numFmtId="0" fontId="3" fillId="0" borderId="24" xfId="0" applyFont="1" applyFill="1" applyBorder="1"/>
    <xf numFmtId="0" fontId="5" fillId="0" borderId="44" xfId="0" applyFont="1" applyBorder="1" applyAlignment="1">
      <alignment horizontal="left" vertical="center"/>
    </xf>
    <xf numFmtId="4" fontId="5" fillId="0" borderId="40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right" vertical="center" wrapText="1"/>
    </xf>
    <xf numFmtId="4" fontId="5" fillId="0" borderId="40" xfId="0" applyNumberFormat="1" applyFont="1" applyBorder="1" applyAlignment="1">
      <alignment horizontal="right"/>
    </xf>
    <xf numFmtId="4" fontId="5" fillId="0" borderId="45" xfId="0" applyNumberFormat="1" applyFont="1" applyBorder="1" applyAlignment="1">
      <alignment horizontal="right"/>
    </xf>
    <xf numFmtId="0" fontId="5" fillId="0" borderId="46" xfId="0" applyFont="1" applyBorder="1"/>
    <xf numFmtId="4" fontId="5" fillId="0" borderId="47" xfId="0" applyNumberFormat="1" applyFont="1" applyBorder="1" applyAlignment="1">
      <alignment horizontal="left"/>
    </xf>
    <xf numFmtId="0" fontId="11" fillId="0" borderId="21" xfId="0" applyFont="1" applyBorder="1"/>
    <xf numFmtId="0" fontId="22" fillId="0" borderId="48" xfId="0" applyFont="1" applyFill="1" applyBorder="1"/>
    <xf numFmtId="4" fontId="3" fillId="0" borderId="2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4" fontId="10" fillId="0" borderId="13" xfId="0" applyNumberFormat="1" applyFont="1" applyFill="1" applyBorder="1"/>
    <xf numFmtId="4" fontId="10" fillId="0" borderId="26" xfId="0" applyNumberFormat="1" applyFont="1" applyBorder="1" applyAlignment="1">
      <alignment horizontal="left" wrapText="1"/>
    </xf>
    <xf numFmtId="164" fontId="3" fillId="0" borderId="11" xfId="0" applyNumberFormat="1" applyFont="1" applyBorder="1"/>
    <xf numFmtId="0" fontId="14" fillId="0" borderId="0" xfId="0" applyFont="1" applyAlignment="1"/>
    <xf numFmtId="0" fontId="11" fillId="0" borderId="13" xfId="0" applyFont="1" applyFill="1" applyBorder="1"/>
    <xf numFmtId="4" fontId="6" fillId="2" borderId="16" xfId="0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wrapText="1"/>
    </xf>
    <xf numFmtId="0" fontId="10" fillId="0" borderId="22" xfId="0" applyFont="1" applyBorder="1" applyAlignment="1">
      <alignment horizontal="center"/>
    </xf>
    <xf numFmtId="164" fontId="10" fillId="0" borderId="21" xfId="0" applyNumberFormat="1" applyFont="1" applyBorder="1" applyAlignment="1">
      <alignment horizontal="right" vertical="center" wrapText="1"/>
    </xf>
    <xf numFmtId="4" fontId="10" fillId="0" borderId="21" xfId="0" applyNumberFormat="1" applyFont="1" applyBorder="1" applyAlignment="1">
      <alignment horizontal="right"/>
    </xf>
    <xf numFmtId="4" fontId="10" fillId="0" borderId="25" xfId="0" applyNumberFormat="1" applyFont="1" applyBorder="1" applyAlignment="1">
      <alignment horizontal="right"/>
    </xf>
    <xf numFmtId="0" fontId="10" fillId="0" borderId="0" xfId="0" applyFont="1" applyBorder="1"/>
    <xf numFmtId="1" fontId="10" fillId="0" borderId="11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left" vertical="center"/>
    </xf>
    <xf numFmtId="4" fontId="10" fillId="0" borderId="1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3" fillId="0" borderId="49" xfId="0" applyFont="1" applyFill="1" applyBorder="1" applyAlignment="1"/>
    <xf numFmtId="0" fontId="3" fillId="0" borderId="50" xfId="0" applyFont="1" applyFill="1" applyBorder="1" applyAlignment="1"/>
    <xf numFmtId="0" fontId="10" fillId="0" borderId="10" xfId="0" applyFont="1" applyFill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center"/>
    </xf>
    <xf numFmtId="1" fontId="10" fillId="0" borderId="11" xfId="0" applyNumberFormat="1" applyFont="1" applyBorder="1"/>
    <xf numFmtId="4" fontId="10" fillId="0" borderId="11" xfId="0" applyNumberFormat="1" applyFont="1" applyFill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0" fontId="14" fillId="0" borderId="0" xfId="0" applyFont="1"/>
    <xf numFmtId="0" fontId="14" fillId="0" borderId="13" xfId="0" applyFont="1" applyFill="1" applyBorder="1"/>
    <xf numFmtId="4" fontId="10" fillId="0" borderId="21" xfId="0" applyNumberFormat="1" applyFont="1" applyBorder="1" applyAlignment="1">
      <alignment horizontal="center" wrapText="1"/>
    </xf>
    <xf numFmtId="164" fontId="10" fillId="0" borderId="21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4" fontId="23" fillId="0" borderId="35" xfId="0" applyNumberFormat="1" applyFont="1" applyBorder="1" applyAlignment="1">
      <alignment horizontal="left"/>
    </xf>
    <xf numFmtId="4" fontId="24" fillId="0" borderId="0" xfId="0" applyNumberFormat="1" applyFont="1" applyBorder="1"/>
    <xf numFmtId="0" fontId="24" fillId="0" borderId="0" xfId="0" applyFont="1" applyBorder="1"/>
    <xf numFmtId="0" fontId="25" fillId="0" borderId="0" xfId="2" applyFont="1" applyBorder="1" applyAlignment="1">
      <alignment horizontal="left"/>
    </xf>
    <xf numFmtId="164" fontId="3" fillId="4" borderId="0" xfId="0" applyNumberFormat="1" applyFont="1" applyFill="1" applyBorder="1" applyAlignment="1">
      <alignment horizontal="right"/>
    </xf>
    <xf numFmtId="4" fontId="3" fillId="4" borderId="21" xfId="0" applyNumberFormat="1" applyFont="1" applyFill="1" applyBorder="1" applyAlignment="1">
      <alignment horizontal="right"/>
    </xf>
    <xf numFmtId="4" fontId="3" fillId="4" borderId="21" xfId="0" applyNumberFormat="1" applyFont="1" applyFill="1" applyBorder="1" applyAlignment="1">
      <alignment horizontal="right" wrapText="1"/>
    </xf>
    <xf numFmtId="2" fontId="3" fillId="4" borderId="21" xfId="0" applyNumberFormat="1" applyFont="1" applyFill="1" applyBorder="1" applyAlignment="1">
      <alignment horizontal="right" wrapText="1"/>
    </xf>
    <xf numFmtId="4" fontId="3" fillId="4" borderId="41" xfId="0" applyNumberFormat="1" applyFont="1" applyFill="1" applyBorder="1" applyAlignment="1">
      <alignment horizontal="right"/>
    </xf>
    <xf numFmtId="4" fontId="3" fillId="4" borderId="20" xfId="0" applyNumberFormat="1" applyFont="1" applyFill="1" applyBorder="1" applyAlignment="1">
      <alignment horizontal="right"/>
    </xf>
    <xf numFmtId="4" fontId="3" fillId="4" borderId="11" xfId="0" applyNumberFormat="1" applyFont="1" applyFill="1" applyBorder="1" applyAlignment="1">
      <alignment horizontal="right" wrapText="1"/>
    </xf>
    <xf numFmtId="4" fontId="10" fillId="4" borderId="41" xfId="0" applyNumberFormat="1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4" fontId="3" fillId="4" borderId="22" xfId="0" applyNumberFormat="1" applyFont="1" applyFill="1" applyBorder="1" applyAlignment="1">
      <alignment horizontal="right"/>
    </xf>
    <xf numFmtId="4" fontId="10" fillId="4" borderId="22" xfId="0" applyNumberFormat="1" applyFont="1" applyFill="1" applyBorder="1" applyAlignment="1">
      <alignment horizontal="right"/>
    </xf>
    <xf numFmtId="4" fontId="3" fillId="4" borderId="11" xfId="0" applyNumberFormat="1" applyFont="1" applyFill="1" applyBorder="1" applyAlignment="1">
      <alignment horizontal="right"/>
    </xf>
    <xf numFmtId="2" fontId="3" fillId="4" borderId="11" xfId="0" applyNumberFormat="1" applyFont="1" applyFill="1" applyBorder="1" applyAlignment="1">
      <alignment horizontal="right"/>
    </xf>
    <xf numFmtId="2" fontId="3" fillId="4" borderId="11" xfId="0" applyNumberFormat="1" applyFont="1" applyFill="1" applyBorder="1" applyAlignment="1" applyProtection="1">
      <alignment horizontal="right"/>
      <protection locked="0"/>
    </xf>
    <xf numFmtId="4" fontId="10" fillId="4" borderId="21" xfId="0" applyNumberFormat="1" applyFont="1" applyFill="1" applyBorder="1" applyAlignment="1">
      <alignment horizontal="right"/>
    </xf>
    <xf numFmtId="2" fontId="10" fillId="4" borderId="11" xfId="0" applyNumberFormat="1" applyFont="1" applyFill="1" applyBorder="1" applyAlignment="1">
      <alignment horizontal="right"/>
    </xf>
    <xf numFmtId="4" fontId="10" fillId="4" borderId="11" xfId="0" applyNumberFormat="1" applyFont="1" applyFill="1" applyBorder="1" applyAlignment="1">
      <alignment horizontal="right" wrapText="1"/>
    </xf>
    <xf numFmtId="4" fontId="3" fillId="4" borderId="21" xfId="0" applyNumberFormat="1" applyFont="1" applyFill="1" applyBorder="1" applyAlignment="1">
      <alignment horizontal="right" vertical="center"/>
    </xf>
    <xf numFmtId="4" fontId="5" fillId="0" borderId="37" xfId="0" applyNumberFormat="1" applyFont="1" applyBorder="1" applyAlignment="1">
      <alignment horizontal="right"/>
    </xf>
    <xf numFmtId="4" fontId="6" fillId="2" borderId="16" xfId="0" applyNumberFormat="1" applyFont="1" applyFill="1" applyBorder="1" applyAlignment="1">
      <alignment horizontal="right"/>
    </xf>
  </cellXfs>
  <cellStyles count="4">
    <cellStyle name="Hypertextový odkaz" xfId="3" builtinId="8"/>
    <cellStyle name="Měna" xfId="1" builtinId="4"/>
    <cellStyle name="Normální" xfId="0" builtinId="0"/>
    <cellStyle name="normální_Rekapitulace" xfId="2" xr:uid="{00000000-0005-0000-0000-000003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tabSelected="1" topLeftCell="A79" workbookViewId="0">
      <selection activeCell="D97" sqref="D97:D105"/>
    </sheetView>
  </sheetViews>
  <sheetFormatPr defaultRowHeight="12.75"/>
  <cols>
    <col min="1" max="1" width="71.140625" style="5" customWidth="1"/>
    <col min="2" max="2" width="7.140625" style="2" customWidth="1"/>
    <col min="3" max="3" width="13.140625" style="3" customWidth="1"/>
    <col min="4" max="7" width="13.140625" style="4" customWidth="1"/>
    <col min="8" max="8" width="25.140625" style="4" customWidth="1"/>
    <col min="9" max="9" width="0.5703125" style="5" customWidth="1"/>
    <col min="10" max="10" width="33.42578125" style="6" customWidth="1"/>
    <col min="11" max="255" width="8.85546875" style="5"/>
    <col min="256" max="256" width="9.5703125" style="5" customWidth="1"/>
    <col min="257" max="257" width="86.140625" style="5" customWidth="1"/>
    <col min="258" max="258" width="7.140625" style="5" customWidth="1"/>
    <col min="259" max="263" width="13.140625" style="5" customWidth="1"/>
    <col min="264" max="264" width="25.140625" style="5" customWidth="1"/>
    <col min="265" max="265" width="0.5703125" style="5" customWidth="1"/>
    <col min="266" max="266" width="46.140625" style="5" customWidth="1"/>
    <col min="267" max="511" width="8.85546875" style="5"/>
    <col min="512" max="512" width="9.5703125" style="5" customWidth="1"/>
    <col min="513" max="513" width="86.140625" style="5" customWidth="1"/>
    <col min="514" max="514" width="7.140625" style="5" customWidth="1"/>
    <col min="515" max="519" width="13.140625" style="5" customWidth="1"/>
    <col min="520" max="520" width="25.140625" style="5" customWidth="1"/>
    <col min="521" max="521" width="0.5703125" style="5" customWidth="1"/>
    <col min="522" max="522" width="46.140625" style="5" customWidth="1"/>
    <col min="523" max="767" width="8.85546875" style="5"/>
    <col min="768" max="768" width="9.5703125" style="5" customWidth="1"/>
    <col min="769" max="769" width="86.140625" style="5" customWidth="1"/>
    <col min="770" max="770" width="7.140625" style="5" customWidth="1"/>
    <col min="771" max="775" width="13.140625" style="5" customWidth="1"/>
    <col min="776" max="776" width="25.140625" style="5" customWidth="1"/>
    <col min="777" max="777" width="0.5703125" style="5" customWidth="1"/>
    <col min="778" max="778" width="46.140625" style="5" customWidth="1"/>
    <col min="779" max="1023" width="8.85546875" style="5"/>
    <col min="1024" max="1024" width="9.5703125" style="5" customWidth="1"/>
    <col min="1025" max="1025" width="86.140625" style="5" customWidth="1"/>
    <col min="1026" max="1026" width="7.140625" style="5" customWidth="1"/>
    <col min="1027" max="1031" width="13.140625" style="5" customWidth="1"/>
    <col min="1032" max="1032" width="25.140625" style="5" customWidth="1"/>
    <col min="1033" max="1033" width="0.5703125" style="5" customWidth="1"/>
    <col min="1034" max="1034" width="46.140625" style="5" customWidth="1"/>
    <col min="1035" max="1279" width="8.85546875" style="5"/>
    <col min="1280" max="1280" width="9.5703125" style="5" customWidth="1"/>
    <col min="1281" max="1281" width="86.140625" style="5" customWidth="1"/>
    <col min="1282" max="1282" width="7.140625" style="5" customWidth="1"/>
    <col min="1283" max="1287" width="13.140625" style="5" customWidth="1"/>
    <col min="1288" max="1288" width="25.140625" style="5" customWidth="1"/>
    <col min="1289" max="1289" width="0.5703125" style="5" customWidth="1"/>
    <col min="1290" max="1290" width="46.140625" style="5" customWidth="1"/>
    <col min="1291" max="1535" width="8.85546875" style="5"/>
    <col min="1536" max="1536" width="9.5703125" style="5" customWidth="1"/>
    <col min="1537" max="1537" width="86.140625" style="5" customWidth="1"/>
    <col min="1538" max="1538" width="7.140625" style="5" customWidth="1"/>
    <col min="1539" max="1543" width="13.140625" style="5" customWidth="1"/>
    <col min="1544" max="1544" width="25.140625" style="5" customWidth="1"/>
    <col min="1545" max="1545" width="0.5703125" style="5" customWidth="1"/>
    <col min="1546" max="1546" width="46.140625" style="5" customWidth="1"/>
    <col min="1547" max="1791" width="8.85546875" style="5"/>
    <col min="1792" max="1792" width="9.5703125" style="5" customWidth="1"/>
    <col min="1793" max="1793" width="86.140625" style="5" customWidth="1"/>
    <col min="1794" max="1794" width="7.140625" style="5" customWidth="1"/>
    <col min="1795" max="1799" width="13.140625" style="5" customWidth="1"/>
    <col min="1800" max="1800" width="25.140625" style="5" customWidth="1"/>
    <col min="1801" max="1801" width="0.5703125" style="5" customWidth="1"/>
    <col min="1802" max="1802" width="46.140625" style="5" customWidth="1"/>
    <col min="1803" max="2047" width="8.85546875" style="5"/>
    <col min="2048" max="2048" width="9.5703125" style="5" customWidth="1"/>
    <col min="2049" max="2049" width="86.140625" style="5" customWidth="1"/>
    <col min="2050" max="2050" width="7.140625" style="5" customWidth="1"/>
    <col min="2051" max="2055" width="13.140625" style="5" customWidth="1"/>
    <col min="2056" max="2056" width="25.140625" style="5" customWidth="1"/>
    <col min="2057" max="2057" width="0.5703125" style="5" customWidth="1"/>
    <col min="2058" max="2058" width="46.140625" style="5" customWidth="1"/>
    <col min="2059" max="2303" width="8.85546875" style="5"/>
    <col min="2304" max="2304" width="9.5703125" style="5" customWidth="1"/>
    <col min="2305" max="2305" width="86.140625" style="5" customWidth="1"/>
    <col min="2306" max="2306" width="7.140625" style="5" customWidth="1"/>
    <col min="2307" max="2311" width="13.140625" style="5" customWidth="1"/>
    <col min="2312" max="2312" width="25.140625" style="5" customWidth="1"/>
    <col min="2313" max="2313" width="0.5703125" style="5" customWidth="1"/>
    <col min="2314" max="2314" width="46.140625" style="5" customWidth="1"/>
    <col min="2315" max="2559" width="8.85546875" style="5"/>
    <col min="2560" max="2560" width="9.5703125" style="5" customWidth="1"/>
    <col min="2561" max="2561" width="86.140625" style="5" customWidth="1"/>
    <col min="2562" max="2562" width="7.140625" style="5" customWidth="1"/>
    <col min="2563" max="2567" width="13.140625" style="5" customWidth="1"/>
    <col min="2568" max="2568" width="25.140625" style="5" customWidth="1"/>
    <col min="2569" max="2569" width="0.5703125" style="5" customWidth="1"/>
    <col min="2570" max="2570" width="46.140625" style="5" customWidth="1"/>
    <col min="2571" max="2815" width="8.85546875" style="5"/>
    <col min="2816" max="2816" width="9.5703125" style="5" customWidth="1"/>
    <col min="2817" max="2817" width="86.140625" style="5" customWidth="1"/>
    <col min="2818" max="2818" width="7.140625" style="5" customWidth="1"/>
    <col min="2819" max="2823" width="13.140625" style="5" customWidth="1"/>
    <col min="2824" max="2824" width="25.140625" style="5" customWidth="1"/>
    <col min="2825" max="2825" width="0.5703125" style="5" customWidth="1"/>
    <col min="2826" max="2826" width="46.140625" style="5" customWidth="1"/>
    <col min="2827" max="3071" width="8.85546875" style="5"/>
    <col min="3072" max="3072" width="9.5703125" style="5" customWidth="1"/>
    <col min="3073" max="3073" width="86.140625" style="5" customWidth="1"/>
    <col min="3074" max="3074" width="7.140625" style="5" customWidth="1"/>
    <col min="3075" max="3079" width="13.140625" style="5" customWidth="1"/>
    <col min="3080" max="3080" width="25.140625" style="5" customWidth="1"/>
    <col min="3081" max="3081" width="0.5703125" style="5" customWidth="1"/>
    <col min="3082" max="3082" width="46.140625" style="5" customWidth="1"/>
    <col min="3083" max="3327" width="8.85546875" style="5"/>
    <col min="3328" max="3328" width="9.5703125" style="5" customWidth="1"/>
    <col min="3329" max="3329" width="86.140625" style="5" customWidth="1"/>
    <col min="3330" max="3330" width="7.140625" style="5" customWidth="1"/>
    <col min="3331" max="3335" width="13.140625" style="5" customWidth="1"/>
    <col min="3336" max="3336" width="25.140625" style="5" customWidth="1"/>
    <col min="3337" max="3337" width="0.5703125" style="5" customWidth="1"/>
    <col min="3338" max="3338" width="46.140625" style="5" customWidth="1"/>
    <col min="3339" max="3583" width="8.85546875" style="5"/>
    <col min="3584" max="3584" width="9.5703125" style="5" customWidth="1"/>
    <col min="3585" max="3585" width="86.140625" style="5" customWidth="1"/>
    <col min="3586" max="3586" width="7.140625" style="5" customWidth="1"/>
    <col min="3587" max="3591" width="13.140625" style="5" customWidth="1"/>
    <col min="3592" max="3592" width="25.140625" style="5" customWidth="1"/>
    <col min="3593" max="3593" width="0.5703125" style="5" customWidth="1"/>
    <col min="3594" max="3594" width="46.140625" style="5" customWidth="1"/>
    <col min="3595" max="3839" width="8.85546875" style="5"/>
    <col min="3840" max="3840" width="9.5703125" style="5" customWidth="1"/>
    <col min="3841" max="3841" width="86.140625" style="5" customWidth="1"/>
    <col min="3842" max="3842" width="7.140625" style="5" customWidth="1"/>
    <col min="3843" max="3847" width="13.140625" style="5" customWidth="1"/>
    <col min="3848" max="3848" width="25.140625" style="5" customWidth="1"/>
    <col min="3849" max="3849" width="0.5703125" style="5" customWidth="1"/>
    <col min="3850" max="3850" width="46.140625" style="5" customWidth="1"/>
    <col min="3851" max="4095" width="8.85546875" style="5"/>
    <col min="4096" max="4096" width="9.5703125" style="5" customWidth="1"/>
    <col min="4097" max="4097" width="86.140625" style="5" customWidth="1"/>
    <col min="4098" max="4098" width="7.140625" style="5" customWidth="1"/>
    <col min="4099" max="4103" width="13.140625" style="5" customWidth="1"/>
    <col min="4104" max="4104" width="25.140625" style="5" customWidth="1"/>
    <col min="4105" max="4105" width="0.5703125" style="5" customWidth="1"/>
    <col min="4106" max="4106" width="46.140625" style="5" customWidth="1"/>
    <col min="4107" max="4351" width="8.85546875" style="5"/>
    <col min="4352" max="4352" width="9.5703125" style="5" customWidth="1"/>
    <col min="4353" max="4353" width="86.140625" style="5" customWidth="1"/>
    <col min="4354" max="4354" width="7.140625" style="5" customWidth="1"/>
    <col min="4355" max="4359" width="13.140625" style="5" customWidth="1"/>
    <col min="4360" max="4360" width="25.140625" style="5" customWidth="1"/>
    <col min="4361" max="4361" width="0.5703125" style="5" customWidth="1"/>
    <col min="4362" max="4362" width="46.140625" style="5" customWidth="1"/>
    <col min="4363" max="4607" width="8.85546875" style="5"/>
    <col min="4608" max="4608" width="9.5703125" style="5" customWidth="1"/>
    <col min="4609" max="4609" width="86.140625" style="5" customWidth="1"/>
    <col min="4610" max="4610" width="7.140625" style="5" customWidth="1"/>
    <col min="4611" max="4615" width="13.140625" style="5" customWidth="1"/>
    <col min="4616" max="4616" width="25.140625" style="5" customWidth="1"/>
    <col min="4617" max="4617" width="0.5703125" style="5" customWidth="1"/>
    <col min="4618" max="4618" width="46.140625" style="5" customWidth="1"/>
    <col min="4619" max="4863" width="8.85546875" style="5"/>
    <col min="4864" max="4864" width="9.5703125" style="5" customWidth="1"/>
    <col min="4865" max="4865" width="86.140625" style="5" customWidth="1"/>
    <col min="4866" max="4866" width="7.140625" style="5" customWidth="1"/>
    <col min="4867" max="4871" width="13.140625" style="5" customWidth="1"/>
    <col min="4872" max="4872" width="25.140625" style="5" customWidth="1"/>
    <col min="4873" max="4873" width="0.5703125" style="5" customWidth="1"/>
    <col min="4874" max="4874" width="46.140625" style="5" customWidth="1"/>
    <col min="4875" max="5119" width="8.85546875" style="5"/>
    <col min="5120" max="5120" width="9.5703125" style="5" customWidth="1"/>
    <col min="5121" max="5121" width="86.140625" style="5" customWidth="1"/>
    <col min="5122" max="5122" width="7.140625" style="5" customWidth="1"/>
    <col min="5123" max="5127" width="13.140625" style="5" customWidth="1"/>
    <col min="5128" max="5128" width="25.140625" style="5" customWidth="1"/>
    <col min="5129" max="5129" width="0.5703125" style="5" customWidth="1"/>
    <col min="5130" max="5130" width="46.140625" style="5" customWidth="1"/>
    <col min="5131" max="5375" width="8.85546875" style="5"/>
    <col min="5376" max="5376" width="9.5703125" style="5" customWidth="1"/>
    <col min="5377" max="5377" width="86.140625" style="5" customWidth="1"/>
    <col min="5378" max="5378" width="7.140625" style="5" customWidth="1"/>
    <col min="5379" max="5383" width="13.140625" style="5" customWidth="1"/>
    <col min="5384" max="5384" width="25.140625" style="5" customWidth="1"/>
    <col min="5385" max="5385" width="0.5703125" style="5" customWidth="1"/>
    <col min="5386" max="5386" width="46.140625" style="5" customWidth="1"/>
    <col min="5387" max="5631" width="8.85546875" style="5"/>
    <col min="5632" max="5632" width="9.5703125" style="5" customWidth="1"/>
    <col min="5633" max="5633" width="86.140625" style="5" customWidth="1"/>
    <col min="5634" max="5634" width="7.140625" style="5" customWidth="1"/>
    <col min="5635" max="5639" width="13.140625" style="5" customWidth="1"/>
    <col min="5640" max="5640" width="25.140625" style="5" customWidth="1"/>
    <col min="5641" max="5641" width="0.5703125" style="5" customWidth="1"/>
    <col min="5642" max="5642" width="46.140625" style="5" customWidth="1"/>
    <col min="5643" max="5887" width="8.85546875" style="5"/>
    <col min="5888" max="5888" width="9.5703125" style="5" customWidth="1"/>
    <col min="5889" max="5889" width="86.140625" style="5" customWidth="1"/>
    <col min="5890" max="5890" width="7.140625" style="5" customWidth="1"/>
    <col min="5891" max="5895" width="13.140625" style="5" customWidth="1"/>
    <col min="5896" max="5896" width="25.140625" style="5" customWidth="1"/>
    <col min="5897" max="5897" width="0.5703125" style="5" customWidth="1"/>
    <col min="5898" max="5898" width="46.140625" style="5" customWidth="1"/>
    <col min="5899" max="6143" width="8.85546875" style="5"/>
    <col min="6144" max="6144" width="9.5703125" style="5" customWidth="1"/>
    <col min="6145" max="6145" width="86.140625" style="5" customWidth="1"/>
    <col min="6146" max="6146" width="7.140625" style="5" customWidth="1"/>
    <col min="6147" max="6151" width="13.140625" style="5" customWidth="1"/>
    <col min="6152" max="6152" width="25.140625" style="5" customWidth="1"/>
    <col min="6153" max="6153" width="0.5703125" style="5" customWidth="1"/>
    <col min="6154" max="6154" width="46.140625" style="5" customWidth="1"/>
    <col min="6155" max="6399" width="8.85546875" style="5"/>
    <col min="6400" max="6400" width="9.5703125" style="5" customWidth="1"/>
    <col min="6401" max="6401" width="86.140625" style="5" customWidth="1"/>
    <col min="6402" max="6402" width="7.140625" style="5" customWidth="1"/>
    <col min="6403" max="6407" width="13.140625" style="5" customWidth="1"/>
    <col min="6408" max="6408" width="25.140625" style="5" customWidth="1"/>
    <col min="6409" max="6409" width="0.5703125" style="5" customWidth="1"/>
    <col min="6410" max="6410" width="46.140625" style="5" customWidth="1"/>
    <col min="6411" max="6655" width="8.85546875" style="5"/>
    <col min="6656" max="6656" width="9.5703125" style="5" customWidth="1"/>
    <col min="6657" max="6657" width="86.140625" style="5" customWidth="1"/>
    <col min="6658" max="6658" width="7.140625" style="5" customWidth="1"/>
    <col min="6659" max="6663" width="13.140625" style="5" customWidth="1"/>
    <col min="6664" max="6664" width="25.140625" style="5" customWidth="1"/>
    <col min="6665" max="6665" width="0.5703125" style="5" customWidth="1"/>
    <col min="6666" max="6666" width="46.140625" style="5" customWidth="1"/>
    <col min="6667" max="6911" width="8.85546875" style="5"/>
    <col min="6912" max="6912" width="9.5703125" style="5" customWidth="1"/>
    <col min="6913" max="6913" width="86.140625" style="5" customWidth="1"/>
    <col min="6914" max="6914" width="7.140625" style="5" customWidth="1"/>
    <col min="6915" max="6919" width="13.140625" style="5" customWidth="1"/>
    <col min="6920" max="6920" width="25.140625" style="5" customWidth="1"/>
    <col min="6921" max="6921" width="0.5703125" style="5" customWidth="1"/>
    <col min="6922" max="6922" width="46.140625" style="5" customWidth="1"/>
    <col min="6923" max="7167" width="8.85546875" style="5"/>
    <col min="7168" max="7168" width="9.5703125" style="5" customWidth="1"/>
    <col min="7169" max="7169" width="86.140625" style="5" customWidth="1"/>
    <col min="7170" max="7170" width="7.140625" style="5" customWidth="1"/>
    <col min="7171" max="7175" width="13.140625" style="5" customWidth="1"/>
    <col min="7176" max="7176" width="25.140625" style="5" customWidth="1"/>
    <col min="7177" max="7177" width="0.5703125" style="5" customWidth="1"/>
    <col min="7178" max="7178" width="46.140625" style="5" customWidth="1"/>
    <col min="7179" max="7423" width="8.85546875" style="5"/>
    <col min="7424" max="7424" width="9.5703125" style="5" customWidth="1"/>
    <col min="7425" max="7425" width="86.140625" style="5" customWidth="1"/>
    <col min="7426" max="7426" width="7.140625" style="5" customWidth="1"/>
    <col min="7427" max="7431" width="13.140625" style="5" customWidth="1"/>
    <col min="7432" max="7432" width="25.140625" style="5" customWidth="1"/>
    <col min="7433" max="7433" width="0.5703125" style="5" customWidth="1"/>
    <col min="7434" max="7434" width="46.140625" style="5" customWidth="1"/>
    <col min="7435" max="7679" width="8.85546875" style="5"/>
    <col min="7680" max="7680" width="9.5703125" style="5" customWidth="1"/>
    <col min="7681" max="7681" width="86.140625" style="5" customWidth="1"/>
    <col min="7682" max="7682" width="7.140625" style="5" customWidth="1"/>
    <col min="7683" max="7687" width="13.140625" style="5" customWidth="1"/>
    <col min="7688" max="7688" width="25.140625" style="5" customWidth="1"/>
    <col min="7689" max="7689" width="0.5703125" style="5" customWidth="1"/>
    <col min="7690" max="7690" width="46.140625" style="5" customWidth="1"/>
    <col min="7691" max="7935" width="8.85546875" style="5"/>
    <col min="7936" max="7936" width="9.5703125" style="5" customWidth="1"/>
    <col min="7937" max="7937" width="86.140625" style="5" customWidth="1"/>
    <col min="7938" max="7938" width="7.140625" style="5" customWidth="1"/>
    <col min="7939" max="7943" width="13.140625" style="5" customWidth="1"/>
    <col min="7944" max="7944" width="25.140625" style="5" customWidth="1"/>
    <col min="7945" max="7945" width="0.5703125" style="5" customWidth="1"/>
    <col min="7946" max="7946" width="46.140625" style="5" customWidth="1"/>
    <col min="7947" max="8191" width="8.85546875" style="5"/>
    <col min="8192" max="8192" width="9.5703125" style="5" customWidth="1"/>
    <col min="8193" max="8193" width="86.140625" style="5" customWidth="1"/>
    <col min="8194" max="8194" width="7.140625" style="5" customWidth="1"/>
    <col min="8195" max="8199" width="13.140625" style="5" customWidth="1"/>
    <col min="8200" max="8200" width="25.140625" style="5" customWidth="1"/>
    <col min="8201" max="8201" width="0.5703125" style="5" customWidth="1"/>
    <col min="8202" max="8202" width="46.140625" style="5" customWidth="1"/>
    <col min="8203" max="8447" width="8.85546875" style="5"/>
    <col min="8448" max="8448" width="9.5703125" style="5" customWidth="1"/>
    <col min="8449" max="8449" width="86.140625" style="5" customWidth="1"/>
    <col min="8450" max="8450" width="7.140625" style="5" customWidth="1"/>
    <col min="8451" max="8455" width="13.140625" style="5" customWidth="1"/>
    <col min="8456" max="8456" width="25.140625" style="5" customWidth="1"/>
    <col min="8457" max="8457" width="0.5703125" style="5" customWidth="1"/>
    <col min="8458" max="8458" width="46.140625" style="5" customWidth="1"/>
    <col min="8459" max="8703" width="8.85546875" style="5"/>
    <col min="8704" max="8704" width="9.5703125" style="5" customWidth="1"/>
    <col min="8705" max="8705" width="86.140625" style="5" customWidth="1"/>
    <col min="8706" max="8706" width="7.140625" style="5" customWidth="1"/>
    <col min="8707" max="8711" width="13.140625" style="5" customWidth="1"/>
    <col min="8712" max="8712" width="25.140625" style="5" customWidth="1"/>
    <col min="8713" max="8713" width="0.5703125" style="5" customWidth="1"/>
    <col min="8714" max="8714" width="46.140625" style="5" customWidth="1"/>
    <col min="8715" max="8959" width="8.85546875" style="5"/>
    <col min="8960" max="8960" width="9.5703125" style="5" customWidth="1"/>
    <col min="8961" max="8961" width="86.140625" style="5" customWidth="1"/>
    <col min="8962" max="8962" width="7.140625" style="5" customWidth="1"/>
    <col min="8963" max="8967" width="13.140625" style="5" customWidth="1"/>
    <col min="8968" max="8968" width="25.140625" style="5" customWidth="1"/>
    <col min="8969" max="8969" width="0.5703125" style="5" customWidth="1"/>
    <col min="8970" max="8970" width="46.140625" style="5" customWidth="1"/>
    <col min="8971" max="9215" width="8.85546875" style="5"/>
    <col min="9216" max="9216" width="9.5703125" style="5" customWidth="1"/>
    <col min="9217" max="9217" width="86.140625" style="5" customWidth="1"/>
    <col min="9218" max="9218" width="7.140625" style="5" customWidth="1"/>
    <col min="9219" max="9223" width="13.140625" style="5" customWidth="1"/>
    <col min="9224" max="9224" width="25.140625" style="5" customWidth="1"/>
    <col min="9225" max="9225" width="0.5703125" style="5" customWidth="1"/>
    <col min="9226" max="9226" width="46.140625" style="5" customWidth="1"/>
    <col min="9227" max="9471" width="8.85546875" style="5"/>
    <col min="9472" max="9472" width="9.5703125" style="5" customWidth="1"/>
    <col min="9473" max="9473" width="86.140625" style="5" customWidth="1"/>
    <col min="9474" max="9474" width="7.140625" style="5" customWidth="1"/>
    <col min="9475" max="9479" width="13.140625" style="5" customWidth="1"/>
    <col min="9480" max="9480" width="25.140625" style="5" customWidth="1"/>
    <col min="9481" max="9481" width="0.5703125" style="5" customWidth="1"/>
    <col min="9482" max="9482" width="46.140625" style="5" customWidth="1"/>
    <col min="9483" max="9727" width="8.85546875" style="5"/>
    <col min="9728" max="9728" width="9.5703125" style="5" customWidth="1"/>
    <col min="9729" max="9729" width="86.140625" style="5" customWidth="1"/>
    <col min="9730" max="9730" width="7.140625" style="5" customWidth="1"/>
    <col min="9731" max="9735" width="13.140625" style="5" customWidth="1"/>
    <col min="9736" max="9736" width="25.140625" style="5" customWidth="1"/>
    <col min="9737" max="9737" width="0.5703125" style="5" customWidth="1"/>
    <col min="9738" max="9738" width="46.140625" style="5" customWidth="1"/>
    <col min="9739" max="9983" width="8.85546875" style="5"/>
    <col min="9984" max="9984" width="9.5703125" style="5" customWidth="1"/>
    <col min="9985" max="9985" width="86.140625" style="5" customWidth="1"/>
    <col min="9986" max="9986" width="7.140625" style="5" customWidth="1"/>
    <col min="9987" max="9991" width="13.140625" style="5" customWidth="1"/>
    <col min="9992" max="9992" width="25.140625" style="5" customWidth="1"/>
    <col min="9993" max="9993" width="0.5703125" style="5" customWidth="1"/>
    <col min="9994" max="9994" width="46.140625" style="5" customWidth="1"/>
    <col min="9995" max="10239" width="8.85546875" style="5"/>
    <col min="10240" max="10240" width="9.5703125" style="5" customWidth="1"/>
    <col min="10241" max="10241" width="86.140625" style="5" customWidth="1"/>
    <col min="10242" max="10242" width="7.140625" style="5" customWidth="1"/>
    <col min="10243" max="10247" width="13.140625" style="5" customWidth="1"/>
    <col min="10248" max="10248" width="25.140625" style="5" customWidth="1"/>
    <col min="10249" max="10249" width="0.5703125" style="5" customWidth="1"/>
    <col min="10250" max="10250" width="46.140625" style="5" customWidth="1"/>
    <col min="10251" max="10495" width="8.85546875" style="5"/>
    <col min="10496" max="10496" width="9.5703125" style="5" customWidth="1"/>
    <col min="10497" max="10497" width="86.140625" style="5" customWidth="1"/>
    <col min="10498" max="10498" width="7.140625" style="5" customWidth="1"/>
    <col min="10499" max="10503" width="13.140625" style="5" customWidth="1"/>
    <col min="10504" max="10504" width="25.140625" style="5" customWidth="1"/>
    <col min="10505" max="10505" width="0.5703125" style="5" customWidth="1"/>
    <col min="10506" max="10506" width="46.140625" style="5" customWidth="1"/>
    <col min="10507" max="10751" width="8.85546875" style="5"/>
    <col min="10752" max="10752" width="9.5703125" style="5" customWidth="1"/>
    <col min="10753" max="10753" width="86.140625" style="5" customWidth="1"/>
    <col min="10754" max="10754" width="7.140625" style="5" customWidth="1"/>
    <col min="10755" max="10759" width="13.140625" style="5" customWidth="1"/>
    <col min="10760" max="10760" width="25.140625" style="5" customWidth="1"/>
    <col min="10761" max="10761" width="0.5703125" style="5" customWidth="1"/>
    <col min="10762" max="10762" width="46.140625" style="5" customWidth="1"/>
    <col min="10763" max="11007" width="8.85546875" style="5"/>
    <col min="11008" max="11008" width="9.5703125" style="5" customWidth="1"/>
    <col min="11009" max="11009" width="86.140625" style="5" customWidth="1"/>
    <col min="11010" max="11010" width="7.140625" style="5" customWidth="1"/>
    <col min="11011" max="11015" width="13.140625" style="5" customWidth="1"/>
    <col min="11016" max="11016" width="25.140625" style="5" customWidth="1"/>
    <col min="11017" max="11017" width="0.5703125" style="5" customWidth="1"/>
    <col min="11018" max="11018" width="46.140625" style="5" customWidth="1"/>
    <col min="11019" max="11263" width="8.85546875" style="5"/>
    <col min="11264" max="11264" width="9.5703125" style="5" customWidth="1"/>
    <col min="11265" max="11265" width="86.140625" style="5" customWidth="1"/>
    <col min="11266" max="11266" width="7.140625" style="5" customWidth="1"/>
    <col min="11267" max="11271" width="13.140625" style="5" customWidth="1"/>
    <col min="11272" max="11272" width="25.140625" style="5" customWidth="1"/>
    <col min="11273" max="11273" width="0.5703125" style="5" customWidth="1"/>
    <col min="11274" max="11274" width="46.140625" style="5" customWidth="1"/>
    <col min="11275" max="11519" width="8.85546875" style="5"/>
    <col min="11520" max="11520" width="9.5703125" style="5" customWidth="1"/>
    <col min="11521" max="11521" width="86.140625" style="5" customWidth="1"/>
    <col min="11522" max="11522" width="7.140625" style="5" customWidth="1"/>
    <col min="11523" max="11527" width="13.140625" style="5" customWidth="1"/>
    <col min="11528" max="11528" width="25.140625" style="5" customWidth="1"/>
    <col min="11529" max="11529" width="0.5703125" style="5" customWidth="1"/>
    <col min="11530" max="11530" width="46.140625" style="5" customWidth="1"/>
    <col min="11531" max="11775" width="8.85546875" style="5"/>
    <col min="11776" max="11776" width="9.5703125" style="5" customWidth="1"/>
    <col min="11777" max="11777" width="86.140625" style="5" customWidth="1"/>
    <col min="11778" max="11778" width="7.140625" style="5" customWidth="1"/>
    <col min="11779" max="11783" width="13.140625" style="5" customWidth="1"/>
    <col min="11784" max="11784" width="25.140625" style="5" customWidth="1"/>
    <col min="11785" max="11785" width="0.5703125" style="5" customWidth="1"/>
    <col min="11786" max="11786" width="46.140625" style="5" customWidth="1"/>
    <col min="11787" max="12031" width="8.85546875" style="5"/>
    <col min="12032" max="12032" width="9.5703125" style="5" customWidth="1"/>
    <col min="12033" max="12033" width="86.140625" style="5" customWidth="1"/>
    <col min="12034" max="12034" width="7.140625" style="5" customWidth="1"/>
    <col min="12035" max="12039" width="13.140625" style="5" customWidth="1"/>
    <col min="12040" max="12040" width="25.140625" style="5" customWidth="1"/>
    <col min="12041" max="12041" width="0.5703125" style="5" customWidth="1"/>
    <col min="12042" max="12042" width="46.140625" style="5" customWidth="1"/>
    <col min="12043" max="12287" width="8.85546875" style="5"/>
    <col min="12288" max="12288" width="9.5703125" style="5" customWidth="1"/>
    <col min="12289" max="12289" width="86.140625" style="5" customWidth="1"/>
    <col min="12290" max="12290" width="7.140625" style="5" customWidth="1"/>
    <col min="12291" max="12295" width="13.140625" style="5" customWidth="1"/>
    <col min="12296" max="12296" width="25.140625" style="5" customWidth="1"/>
    <col min="12297" max="12297" width="0.5703125" style="5" customWidth="1"/>
    <col min="12298" max="12298" width="46.140625" style="5" customWidth="1"/>
    <col min="12299" max="12543" width="8.85546875" style="5"/>
    <col min="12544" max="12544" width="9.5703125" style="5" customWidth="1"/>
    <col min="12545" max="12545" width="86.140625" style="5" customWidth="1"/>
    <col min="12546" max="12546" width="7.140625" style="5" customWidth="1"/>
    <col min="12547" max="12551" width="13.140625" style="5" customWidth="1"/>
    <col min="12552" max="12552" width="25.140625" style="5" customWidth="1"/>
    <col min="12553" max="12553" width="0.5703125" style="5" customWidth="1"/>
    <col min="12554" max="12554" width="46.140625" style="5" customWidth="1"/>
    <col min="12555" max="12799" width="8.85546875" style="5"/>
    <col min="12800" max="12800" width="9.5703125" style="5" customWidth="1"/>
    <col min="12801" max="12801" width="86.140625" style="5" customWidth="1"/>
    <col min="12802" max="12802" width="7.140625" style="5" customWidth="1"/>
    <col min="12803" max="12807" width="13.140625" style="5" customWidth="1"/>
    <col min="12808" max="12808" width="25.140625" style="5" customWidth="1"/>
    <col min="12809" max="12809" width="0.5703125" style="5" customWidth="1"/>
    <col min="12810" max="12810" width="46.140625" style="5" customWidth="1"/>
    <col min="12811" max="13055" width="8.85546875" style="5"/>
    <col min="13056" max="13056" width="9.5703125" style="5" customWidth="1"/>
    <col min="13057" max="13057" width="86.140625" style="5" customWidth="1"/>
    <col min="13058" max="13058" width="7.140625" style="5" customWidth="1"/>
    <col min="13059" max="13063" width="13.140625" style="5" customWidth="1"/>
    <col min="13064" max="13064" width="25.140625" style="5" customWidth="1"/>
    <col min="13065" max="13065" width="0.5703125" style="5" customWidth="1"/>
    <col min="13066" max="13066" width="46.140625" style="5" customWidth="1"/>
    <col min="13067" max="13311" width="8.85546875" style="5"/>
    <col min="13312" max="13312" width="9.5703125" style="5" customWidth="1"/>
    <col min="13313" max="13313" width="86.140625" style="5" customWidth="1"/>
    <col min="13314" max="13314" width="7.140625" style="5" customWidth="1"/>
    <col min="13315" max="13319" width="13.140625" style="5" customWidth="1"/>
    <col min="13320" max="13320" width="25.140625" style="5" customWidth="1"/>
    <col min="13321" max="13321" width="0.5703125" style="5" customWidth="1"/>
    <col min="13322" max="13322" width="46.140625" style="5" customWidth="1"/>
    <col min="13323" max="13567" width="8.85546875" style="5"/>
    <col min="13568" max="13568" width="9.5703125" style="5" customWidth="1"/>
    <col min="13569" max="13569" width="86.140625" style="5" customWidth="1"/>
    <col min="13570" max="13570" width="7.140625" style="5" customWidth="1"/>
    <col min="13571" max="13575" width="13.140625" style="5" customWidth="1"/>
    <col min="13576" max="13576" width="25.140625" style="5" customWidth="1"/>
    <col min="13577" max="13577" width="0.5703125" style="5" customWidth="1"/>
    <col min="13578" max="13578" width="46.140625" style="5" customWidth="1"/>
    <col min="13579" max="13823" width="8.85546875" style="5"/>
    <col min="13824" max="13824" width="9.5703125" style="5" customWidth="1"/>
    <col min="13825" max="13825" width="86.140625" style="5" customWidth="1"/>
    <col min="13826" max="13826" width="7.140625" style="5" customWidth="1"/>
    <col min="13827" max="13831" width="13.140625" style="5" customWidth="1"/>
    <col min="13832" max="13832" width="25.140625" style="5" customWidth="1"/>
    <col min="13833" max="13833" width="0.5703125" style="5" customWidth="1"/>
    <col min="13834" max="13834" width="46.140625" style="5" customWidth="1"/>
    <col min="13835" max="14079" width="8.85546875" style="5"/>
    <col min="14080" max="14080" width="9.5703125" style="5" customWidth="1"/>
    <col min="14081" max="14081" width="86.140625" style="5" customWidth="1"/>
    <col min="14082" max="14082" width="7.140625" style="5" customWidth="1"/>
    <col min="14083" max="14087" width="13.140625" style="5" customWidth="1"/>
    <col min="14088" max="14088" width="25.140625" style="5" customWidth="1"/>
    <col min="14089" max="14089" width="0.5703125" style="5" customWidth="1"/>
    <col min="14090" max="14090" width="46.140625" style="5" customWidth="1"/>
    <col min="14091" max="14335" width="8.85546875" style="5"/>
    <col min="14336" max="14336" width="9.5703125" style="5" customWidth="1"/>
    <col min="14337" max="14337" width="86.140625" style="5" customWidth="1"/>
    <col min="14338" max="14338" width="7.140625" style="5" customWidth="1"/>
    <col min="14339" max="14343" width="13.140625" style="5" customWidth="1"/>
    <col min="14344" max="14344" width="25.140625" style="5" customWidth="1"/>
    <col min="14345" max="14345" width="0.5703125" style="5" customWidth="1"/>
    <col min="14346" max="14346" width="46.140625" style="5" customWidth="1"/>
    <col min="14347" max="14591" width="8.85546875" style="5"/>
    <col min="14592" max="14592" width="9.5703125" style="5" customWidth="1"/>
    <col min="14593" max="14593" width="86.140625" style="5" customWidth="1"/>
    <col min="14594" max="14594" width="7.140625" style="5" customWidth="1"/>
    <col min="14595" max="14599" width="13.140625" style="5" customWidth="1"/>
    <col min="14600" max="14600" width="25.140625" style="5" customWidth="1"/>
    <col min="14601" max="14601" width="0.5703125" style="5" customWidth="1"/>
    <col min="14602" max="14602" width="46.140625" style="5" customWidth="1"/>
    <col min="14603" max="14847" width="8.85546875" style="5"/>
    <col min="14848" max="14848" width="9.5703125" style="5" customWidth="1"/>
    <col min="14849" max="14849" width="86.140625" style="5" customWidth="1"/>
    <col min="14850" max="14850" width="7.140625" style="5" customWidth="1"/>
    <col min="14851" max="14855" width="13.140625" style="5" customWidth="1"/>
    <col min="14856" max="14856" width="25.140625" style="5" customWidth="1"/>
    <col min="14857" max="14857" width="0.5703125" style="5" customWidth="1"/>
    <col min="14858" max="14858" width="46.140625" style="5" customWidth="1"/>
    <col min="14859" max="15103" width="8.85546875" style="5"/>
    <col min="15104" max="15104" width="9.5703125" style="5" customWidth="1"/>
    <col min="15105" max="15105" width="86.140625" style="5" customWidth="1"/>
    <col min="15106" max="15106" width="7.140625" style="5" customWidth="1"/>
    <col min="15107" max="15111" width="13.140625" style="5" customWidth="1"/>
    <col min="15112" max="15112" width="25.140625" style="5" customWidth="1"/>
    <col min="15113" max="15113" width="0.5703125" style="5" customWidth="1"/>
    <col min="15114" max="15114" width="46.140625" style="5" customWidth="1"/>
    <col min="15115" max="15359" width="8.85546875" style="5"/>
    <col min="15360" max="15360" width="9.5703125" style="5" customWidth="1"/>
    <col min="15361" max="15361" width="86.140625" style="5" customWidth="1"/>
    <col min="15362" max="15362" width="7.140625" style="5" customWidth="1"/>
    <col min="15363" max="15367" width="13.140625" style="5" customWidth="1"/>
    <col min="15368" max="15368" width="25.140625" style="5" customWidth="1"/>
    <col min="15369" max="15369" width="0.5703125" style="5" customWidth="1"/>
    <col min="15370" max="15370" width="46.140625" style="5" customWidth="1"/>
    <col min="15371" max="15615" width="8.85546875" style="5"/>
    <col min="15616" max="15616" width="9.5703125" style="5" customWidth="1"/>
    <col min="15617" max="15617" width="86.140625" style="5" customWidth="1"/>
    <col min="15618" max="15618" width="7.140625" style="5" customWidth="1"/>
    <col min="15619" max="15623" width="13.140625" style="5" customWidth="1"/>
    <col min="15624" max="15624" width="25.140625" style="5" customWidth="1"/>
    <col min="15625" max="15625" width="0.5703125" style="5" customWidth="1"/>
    <col min="15626" max="15626" width="46.140625" style="5" customWidth="1"/>
    <col min="15627" max="15871" width="8.85546875" style="5"/>
    <col min="15872" max="15872" width="9.5703125" style="5" customWidth="1"/>
    <col min="15873" max="15873" width="86.140625" style="5" customWidth="1"/>
    <col min="15874" max="15874" width="7.140625" style="5" customWidth="1"/>
    <col min="15875" max="15879" width="13.140625" style="5" customWidth="1"/>
    <col min="15880" max="15880" width="25.140625" style="5" customWidth="1"/>
    <col min="15881" max="15881" width="0.5703125" style="5" customWidth="1"/>
    <col min="15882" max="15882" width="46.140625" style="5" customWidth="1"/>
    <col min="15883" max="16127" width="8.85546875" style="5"/>
    <col min="16128" max="16128" width="9.5703125" style="5" customWidth="1"/>
    <col min="16129" max="16129" width="86.140625" style="5" customWidth="1"/>
    <col min="16130" max="16130" width="7.140625" style="5" customWidth="1"/>
    <col min="16131" max="16135" width="13.140625" style="5" customWidth="1"/>
    <col min="16136" max="16136" width="25.140625" style="5" customWidth="1"/>
    <col min="16137" max="16137" width="0.5703125" style="5" customWidth="1"/>
    <col min="16138" max="16138" width="46.140625" style="5" customWidth="1"/>
    <col min="16139" max="16384" width="8.85546875" style="5"/>
  </cols>
  <sheetData>
    <row r="1" spans="1:10" ht="23.25">
      <c r="A1" s="1" t="s">
        <v>100</v>
      </c>
    </row>
    <row r="3" spans="1:10" ht="15.75">
      <c r="A3" s="251" t="s">
        <v>98</v>
      </c>
      <c r="C3" s="252"/>
    </row>
    <row r="4" spans="1:10">
      <c r="A4" s="7"/>
    </row>
    <row r="5" spans="1:10" ht="18">
      <c r="A5" s="8" t="s">
        <v>99</v>
      </c>
      <c r="G5" s="9"/>
      <c r="H5" s="10"/>
      <c r="J5" s="11"/>
    </row>
    <row r="6" spans="1:10" ht="18">
      <c r="A6" s="8"/>
      <c r="G6" s="9"/>
      <c r="H6" s="10"/>
      <c r="J6" s="11"/>
    </row>
    <row r="7" spans="1:10">
      <c r="A7" s="12"/>
    </row>
    <row r="8" spans="1:10" ht="13.5" thickBot="1">
      <c r="A8" s="7"/>
    </row>
    <row r="9" spans="1:10" ht="39" thickBot="1">
      <c r="A9" s="13" t="s">
        <v>0</v>
      </c>
      <c r="B9" s="14" t="s">
        <v>1</v>
      </c>
      <c r="C9" s="15" t="s">
        <v>2</v>
      </c>
      <c r="D9" s="16" t="s">
        <v>3</v>
      </c>
      <c r="E9" s="16" t="s">
        <v>4</v>
      </c>
      <c r="F9" s="16" t="s">
        <v>5</v>
      </c>
      <c r="G9" s="16" t="s">
        <v>6</v>
      </c>
      <c r="H9" s="17" t="s">
        <v>7</v>
      </c>
      <c r="J9" s="18" t="s">
        <v>8</v>
      </c>
    </row>
    <row r="10" spans="1:10" ht="13.5" thickBot="1">
      <c r="A10" s="19"/>
      <c r="B10" s="20"/>
      <c r="C10" s="21"/>
      <c r="D10" s="22"/>
      <c r="E10" s="22"/>
      <c r="F10" s="22"/>
      <c r="G10" s="22"/>
      <c r="H10" s="23"/>
      <c r="J10" s="24"/>
    </row>
    <row r="11" spans="1:10" ht="13.5" thickBot="1">
      <c r="A11" s="107" t="s">
        <v>32</v>
      </c>
      <c r="B11" s="108"/>
      <c r="C11" s="155"/>
      <c r="D11" s="110"/>
      <c r="E11" s="110"/>
      <c r="F11" s="110"/>
      <c r="G11" s="110"/>
      <c r="H11" s="111"/>
      <c r="J11" s="112"/>
    </row>
    <row r="12" spans="1:10">
      <c r="A12" s="81"/>
      <c r="B12" s="22"/>
      <c r="C12" s="25"/>
      <c r="D12" s="9"/>
      <c r="E12" s="9"/>
      <c r="F12" s="9"/>
      <c r="G12" s="9"/>
      <c r="H12" s="26"/>
      <c r="J12" s="27"/>
    </row>
    <row r="13" spans="1:10">
      <c r="A13" s="156" t="s">
        <v>33</v>
      </c>
      <c r="B13" s="157" t="s">
        <v>34</v>
      </c>
      <c r="C13" s="158">
        <v>1</v>
      </c>
      <c r="D13" s="253"/>
      <c r="E13" s="73">
        <f>C13*D13</f>
        <v>0</v>
      </c>
      <c r="F13" s="253"/>
      <c r="G13" s="73">
        <f>C13*F13</f>
        <v>0</v>
      </c>
      <c r="H13" s="116">
        <f>E13+G13</f>
        <v>0</v>
      </c>
      <c r="J13" s="117"/>
    </row>
    <row r="14" spans="1:10">
      <c r="A14" s="156" t="s">
        <v>35</v>
      </c>
      <c r="B14" s="157" t="s">
        <v>10</v>
      </c>
      <c r="C14" s="158">
        <v>143</v>
      </c>
      <c r="D14" s="253"/>
      <c r="E14" s="73">
        <f t="shared" ref="E14:E23" si="0">C14*D14</f>
        <v>0</v>
      </c>
      <c r="F14" s="253"/>
      <c r="G14" s="73">
        <f t="shared" ref="G14:G23" si="1">C14*F14</f>
        <v>0</v>
      </c>
      <c r="H14" s="116">
        <f t="shared" ref="H14:H27" si="2">E14+G14</f>
        <v>0</v>
      </c>
      <c r="J14" s="117"/>
    </row>
    <row r="15" spans="1:10">
      <c r="A15" s="156" t="s">
        <v>97</v>
      </c>
      <c r="B15" s="157" t="s">
        <v>10</v>
      </c>
      <c r="C15" s="158">
        <v>17</v>
      </c>
      <c r="D15" s="253"/>
      <c r="E15" s="73">
        <f t="shared" ref="E15" si="3">C15*D15</f>
        <v>0</v>
      </c>
      <c r="F15" s="253"/>
      <c r="G15" s="73">
        <f t="shared" ref="G15" si="4">C15*F15</f>
        <v>0</v>
      </c>
      <c r="H15" s="116">
        <f t="shared" ref="H15" si="5">E15+G15</f>
        <v>0</v>
      </c>
      <c r="J15" s="117"/>
    </row>
    <row r="16" spans="1:10">
      <c r="A16" s="212" t="s">
        <v>54</v>
      </c>
      <c r="B16" s="157" t="s">
        <v>10</v>
      </c>
      <c r="C16" s="158">
        <v>17</v>
      </c>
      <c r="D16" s="253"/>
      <c r="E16" s="73">
        <f t="shared" si="0"/>
        <v>0</v>
      </c>
      <c r="F16" s="253"/>
      <c r="G16" s="73">
        <f t="shared" si="1"/>
        <v>0</v>
      </c>
      <c r="H16" s="116">
        <f t="shared" si="2"/>
        <v>0</v>
      </c>
      <c r="J16" s="117"/>
    </row>
    <row r="17" spans="1:10" ht="14.25">
      <c r="A17" s="156" t="s">
        <v>55</v>
      </c>
      <c r="B17" s="157" t="s">
        <v>56</v>
      </c>
      <c r="C17" s="158">
        <v>8.5</v>
      </c>
      <c r="D17" s="253"/>
      <c r="E17" s="73">
        <f>C17*D17</f>
        <v>0</v>
      </c>
      <c r="F17" s="253"/>
      <c r="G17" s="73">
        <f>C17*F17</f>
        <v>0</v>
      </c>
      <c r="H17" s="116">
        <f>E17+G17</f>
        <v>0</v>
      </c>
      <c r="J17" s="159"/>
    </row>
    <row r="18" spans="1:10">
      <c r="A18" s="156" t="s">
        <v>91</v>
      </c>
      <c r="B18" s="157" t="s">
        <v>11</v>
      </c>
      <c r="C18" s="158">
        <v>6</v>
      </c>
      <c r="D18" s="253"/>
      <c r="E18" s="73">
        <f t="shared" ref="E18" si="6">C18*D18</f>
        <v>0</v>
      </c>
      <c r="F18" s="253"/>
      <c r="G18" s="73">
        <f t="shared" ref="G18" si="7">C18*F18</f>
        <v>0</v>
      </c>
      <c r="H18" s="116">
        <f t="shared" ref="H18" si="8">E18+G18</f>
        <v>0</v>
      </c>
      <c r="J18" s="117"/>
    </row>
    <row r="19" spans="1:10">
      <c r="A19" s="156" t="s">
        <v>36</v>
      </c>
      <c r="B19" s="157" t="s">
        <v>10</v>
      </c>
      <c r="C19" s="158">
        <v>126</v>
      </c>
      <c r="D19" s="253"/>
      <c r="E19" s="73">
        <f t="shared" si="0"/>
        <v>0</v>
      </c>
      <c r="F19" s="253"/>
      <c r="G19" s="73">
        <f t="shared" si="1"/>
        <v>0</v>
      </c>
      <c r="H19" s="116">
        <f t="shared" si="2"/>
        <v>0</v>
      </c>
      <c r="J19" s="117"/>
    </row>
    <row r="20" spans="1:10">
      <c r="A20" s="156" t="s">
        <v>38</v>
      </c>
      <c r="B20" s="157" t="s">
        <v>11</v>
      </c>
      <c r="C20" s="158">
        <v>6</v>
      </c>
      <c r="D20" s="253"/>
      <c r="E20" s="73">
        <f t="shared" si="0"/>
        <v>0</v>
      </c>
      <c r="F20" s="253"/>
      <c r="G20" s="73">
        <f t="shared" si="1"/>
        <v>0</v>
      </c>
      <c r="H20" s="116">
        <f t="shared" si="2"/>
        <v>0</v>
      </c>
      <c r="J20" s="117"/>
    </row>
    <row r="21" spans="1:10">
      <c r="A21" s="156" t="s">
        <v>37</v>
      </c>
      <c r="B21" s="157" t="s">
        <v>11</v>
      </c>
      <c r="C21" s="158">
        <v>3</v>
      </c>
      <c r="D21" s="253"/>
      <c r="E21" s="73">
        <f t="shared" si="0"/>
        <v>0</v>
      </c>
      <c r="F21" s="253"/>
      <c r="G21" s="73">
        <f t="shared" si="1"/>
        <v>0</v>
      </c>
      <c r="H21" s="116">
        <f t="shared" si="2"/>
        <v>0</v>
      </c>
      <c r="J21" s="117"/>
    </row>
    <row r="22" spans="1:10">
      <c r="A22" s="233" t="s">
        <v>82</v>
      </c>
      <c r="B22" s="232" t="s">
        <v>11</v>
      </c>
      <c r="C22" s="160">
        <v>3</v>
      </c>
      <c r="D22" s="253"/>
      <c r="E22" s="73">
        <f t="shared" si="0"/>
        <v>0</v>
      </c>
      <c r="F22" s="253"/>
      <c r="G22" s="73">
        <f t="shared" si="1"/>
        <v>0</v>
      </c>
      <c r="H22" s="116">
        <f t="shared" si="2"/>
        <v>0</v>
      </c>
      <c r="J22" s="159"/>
    </row>
    <row r="23" spans="1:10">
      <c r="A23" s="234" t="s">
        <v>83</v>
      </c>
      <c r="B23" s="232" t="s">
        <v>11</v>
      </c>
      <c r="C23" s="160">
        <v>3</v>
      </c>
      <c r="D23" s="253"/>
      <c r="E23" s="73">
        <f t="shared" si="0"/>
        <v>0</v>
      </c>
      <c r="F23" s="253"/>
      <c r="G23" s="73">
        <f t="shared" si="1"/>
        <v>0</v>
      </c>
      <c r="H23" s="116">
        <f t="shared" si="2"/>
        <v>0</v>
      </c>
      <c r="J23" s="159"/>
    </row>
    <row r="24" spans="1:10" s="173" customFormat="1">
      <c r="A24" s="178" t="s">
        <v>44</v>
      </c>
      <c r="B24" s="179" t="s">
        <v>11</v>
      </c>
      <c r="C24" s="180">
        <v>2</v>
      </c>
      <c r="D24" s="254"/>
      <c r="E24" s="182">
        <f>C24*D24</f>
        <v>0</v>
      </c>
      <c r="F24" s="254"/>
      <c r="G24" s="182">
        <f>C24*F24</f>
        <v>0</v>
      </c>
      <c r="H24" s="183">
        <f t="shared" si="2"/>
        <v>0</v>
      </c>
      <c r="I24" s="172"/>
      <c r="J24" s="117"/>
    </row>
    <row r="25" spans="1:10" s="173" customFormat="1">
      <c r="A25" s="178" t="s">
        <v>45</v>
      </c>
      <c r="B25" s="179" t="s">
        <v>11</v>
      </c>
      <c r="C25" s="180">
        <v>2</v>
      </c>
      <c r="D25" s="254"/>
      <c r="E25" s="182">
        <f t="shared" ref="E25" si="9">C25*D25</f>
        <v>0</v>
      </c>
      <c r="F25" s="254"/>
      <c r="G25" s="182">
        <f t="shared" ref="G25:G26" si="10">C25*F25</f>
        <v>0</v>
      </c>
      <c r="H25" s="183">
        <f t="shared" si="2"/>
        <v>0</v>
      </c>
      <c r="I25" s="172"/>
      <c r="J25" s="117"/>
    </row>
    <row r="26" spans="1:10" s="173" customFormat="1">
      <c r="A26" s="178" t="s">
        <v>46</v>
      </c>
      <c r="B26" s="179" t="s">
        <v>53</v>
      </c>
      <c r="C26" s="180">
        <v>11</v>
      </c>
      <c r="D26" s="254"/>
      <c r="E26" s="181">
        <f>C26*D26</f>
        <v>0</v>
      </c>
      <c r="F26" s="255"/>
      <c r="G26" s="182">
        <f t="shared" si="10"/>
        <v>0</v>
      </c>
      <c r="H26" s="183">
        <f t="shared" si="2"/>
        <v>0</v>
      </c>
      <c r="I26" s="174"/>
      <c r="J26" s="117"/>
    </row>
    <row r="27" spans="1:10" s="173" customFormat="1">
      <c r="A27" s="178" t="s">
        <v>47</v>
      </c>
      <c r="B27" s="179" t="s">
        <v>53</v>
      </c>
      <c r="C27" s="180">
        <v>11</v>
      </c>
      <c r="D27" s="254"/>
      <c r="E27" s="181">
        <f>C27*D27</f>
        <v>0</v>
      </c>
      <c r="F27" s="255"/>
      <c r="G27" s="181">
        <f>C27*F27</f>
        <v>0</v>
      </c>
      <c r="H27" s="183">
        <f t="shared" si="2"/>
        <v>0</v>
      </c>
      <c r="I27" s="174"/>
      <c r="J27" s="159"/>
    </row>
    <row r="28" spans="1:10" ht="13.5" thickBot="1">
      <c r="A28" s="118"/>
      <c r="B28" s="22"/>
      <c r="C28" s="120"/>
      <c r="D28" s="120"/>
      <c r="E28" s="120"/>
      <c r="F28" s="120"/>
      <c r="G28" s="120"/>
      <c r="H28" s="26"/>
      <c r="J28" s="27"/>
    </row>
    <row r="29" spans="1:10" s="7" customFormat="1" ht="13.5" thickBot="1">
      <c r="A29" s="107" t="s">
        <v>39</v>
      </c>
      <c r="B29" s="161"/>
      <c r="C29" s="162"/>
      <c r="D29" s="163"/>
      <c r="E29" s="163">
        <f>SUM(E13:E28)</f>
        <v>0</v>
      </c>
      <c r="F29" s="163"/>
      <c r="G29" s="163">
        <f>SUM(G13:G28)</f>
        <v>0</v>
      </c>
      <c r="H29" s="121">
        <f>SUM(H13:H28)</f>
        <v>0</v>
      </c>
      <c r="J29" s="122"/>
    </row>
    <row r="30" spans="1:10" s="7" customFormat="1" ht="13.5" thickBot="1">
      <c r="A30" s="81"/>
      <c r="B30" s="164"/>
      <c r="C30" s="165"/>
      <c r="D30" s="166"/>
      <c r="E30" s="166"/>
      <c r="F30" s="166"/>
      <c r="G30" s="166"/>
      <c r="H30" s="167"/>
      <c r="J30" s="133"/>
    </row>
    <row r="31" spans="1:10" s="7" customFormat="1" ht="13.5" thickBot="1">
      <c r="A31" s="107" t="s">
        <v>49</v>
      </c>
      <c r="B31" s="161"/>
      <c r="C31" s="162"/>
      <c r="D31" s="163"/>
      <c r="E31" s="163"/>
      <c r="F31" s="163"/>
      <c r="G31" s="163"/>
      <c r="H31" s="121"/>
      <c r="J31" s="122"/>
    </row>
    <row r="32" spans="1:10">
      <c r="A32" s="81"/>
      <c r="B32" s="22"/>
      <c r="C32" s="25"/>
      <c r="D32" s="9"/>
      <c r="E32" s="9"/>
      <c r="F32" s="9"/>
      <c r="G32" s="9"/>
      <c r="H32" s="26"/>
      <c r="J32" s="27"/>
    </row>
    <row r="33" spans="1:10">
      <c r="A33" s="168" t="s">
        <v>40</v>
      </c>
      <c r="B33" s="169" t="s">
        <v>10</v>
      </c>
      <c r="C33" s="94">
        <v>310</v>
      </c>
      <c r="D33" s="256"/>
      <c r="E33" s="73">
        <f t="shared" ref="E33:E41" si="11">C33*D33</f>
        <v>0</v>
      </c>
      <c r="F33" s="261"/>
      <c r="G33" s="73">
        <f t="shared" ref="G33:G41" si="12">C33*F33</f>
        <v>0</v>
      </c>
      <c r="H33" s="116">
        <f t="shared" ref="H33:H41" si="13">E33+G33</f>
        <v>0</v>
      </c>
      <c r="J33" s="159"/>
    </row>
    <row r="34" spans="1:10">
      <c r="A34" s="70" t="s">
        <v>41</v>
      </c>
      <c r="B34" s="71" t="s">
        <v>11</v>
      </c>
      <c r="C34" s="48">
        <v>10</v>
      </c>
      <c r="D34" s="257"/>
      <c r="E34" s="73">
        <f>C34*D34</f>
        <v>0</v>
      </c>
      <c r="F34" s="261"/>
      <c r="G34" s="73">
        <f>C34*F34</f>
        <v>0</v>
      </c>
      <c r="H34" s="51">
        <f t="shared" ref="H34" si="14">G34+E34</f>
        <v>0</v>
      </c>
      <c r="J34" s="117"/>
    </row>
    <row r="35" spans="1:10" s="173" customFormat="1">
      <c r="A35" s="175" t="s">
        <v>48</v>
      </c>
      <c r="B35" s="176" t="s">
        <v>11</v>
      </c>
      <c r="C35" s="177">
        <v>14</v>
      </c>
      <c r="D35" s="258"/>
      <c r="E35" s="50">
        <f>C35*D35</f>
        <v>0</v>
      </c>
      <c r="F35" s="258"/>
      <c r="G35" s="50">
        <f>C35*F35</f>
        <v>0</v>
      </c>
      <c r="H35" s="184">
        <f>E35+G35</f>
        <v>0</v>
      </c>
      <c r="I35" s="43"/>
      <c r="J35" s="117"/>
    </row>
    <row r="36" spans="1:10">
      <c r="A36" s="70" t="s">
        <v>52</v>
      </c>
      <c r="B36" s="71" t="s">
        <v>11</v>
      </c>
      <c r="C36" s="170">
        <v>2</v>
      </c>
      <c r="D36" s="257"/>
      <c r="E36" s="73">
        <f t="shared" ref="E36:E38" si="15">C36*D36</f>
        <v>0</v>
      </c>
      <c r="F36" s="261"/>
      <c r="G36" s="73">
        <f t="shared" ref="G36:G38" si="16">C36*F36</f>
        <v>0</v>
      </c>
      <c r="H36" s="116">
        <f t="shared" ref="H36:H38" si="17">E36+G36</f>
        <v>0</v>
      </c>
      <c r="J36" s="117"/>
    </row>
    <row r="37" spans="1:10" s="227" customFormat="1">
      <c r="A37" s="229" t="s">
        <v>89</v>
      </c>
      <c r="B37" s="230" t="s">
        <v>10</v>
      </c>
      <c r="C37" s="228">
        <v>155</v>
      </c>
      <c r="D37" s="259"/>
      <c r="E37" s="225">
        <f t="shared" si="15"/>
        <v>0</v>
      </c>
      <c r="F37" s="262"/>
      <c r="G37" s="225">
        <f t="shared" si="16"/>
        <v>0</v>
      </c>
      <c r="H37" s="226">
        <f t="shared" si="17"/>
        <v>0</v>
      </c>
      <c r="J37" s="159"/>
    </row>
    <row r="38" spans="1:10" s="45" customFormat="1">
      <c r="A38" s="175" t="s">
        <v>88</v>
      </c>
      <c r="B38" s="176" t="s">
        <v>10</v>
      </c>
      <c r="C38" s="177">
        <v>25</v>
      </c>
      <c r="D38" s="258"/>
      <c r="E38" s="50">
        <f t="shared" si="15"/>
        <v>0</v>
      </c>
      <c r="F38" s="258"/>
      <c r="G38" s="50">
        <f t="shared" si="16"/>
        <v>0</v>
      </c>
      <c r="H38" s="184">
        <f t="shared" si="17"/>
        <v>0</v>
      </c>
      <c r="I38" s="43"/>
      <c r="J38" s="117"/>
    </row>
    <row r="39" spans="1:10">
      <c r="A39" s="70" t="s">
        <v>42</v>
      </c>
      <c r="B39" s="71" t="s">
        <v>11</v>
      </c>
      <c r="C39" s="170">
        <v>3</v>
      </c>
      <c r="D39" s="257"/>
      <c r="E39" s="73">
        <f t="shared" si="11"/>
        <v>0</v>
      </c>
      <c r="F39" s="261"/>
      <c r="G39" s="73">
        <f t="shared" si="12"/>
        <v>0</v>
      </c>
      <c r="H39" s="116">
        <f t="shared" si="13"/>
        <v>0</v>
      </c>
      <c r="J39" s="117"/>
    </row>
    <row r="40" spans="1:10">
      <c r="A40" s="70" t="s">
        <v>43</v>
      </c>
      <c r="B40" s="71" t="s">
        <v>11</v>
      </c>
      <c r="C40" s="170">
        <v>9</v>
      </c>
      <c r="D40" s="257"/>
      <c r="E40" s="73">
        <f t="shared" si="11"/>
        <v>0</v>
      </c>
      <c r="F40" s="261"/>
      <c r="G40" s="73">
        <f t="shared" si="12"/>
        <v>0</v>
      </c>
      <c r="H40" s="116">
        <f t="shared" si="13"/>
        <v>0</v>
      </c>
      <c r="J40" s="117"/>
    </row>
    <row r="41" spans="1:10">
      <c r="A41" s="70" t="s">
        <v>92</v>
      </c>
      <c r="B41" s="71" t="s">
        <v>10</v>
      </c>
      <c r="C41" s="170">
        <v>133</v>
      </c>
      <c r="D41" s="257"/>
      <c r="E41" s="73">
        <f t="shared" si="11"/>
        <v>0</v>
      </c>
      <c r="F41" s="261"/>
      <c r="G41" s="73">
        <f t="shared" si="12"/>
        <v>0</v>
      </c>
      <c r="H41" s="116">
        <f t="shared" si="13"/>
        <v>0</v>
      </c>
      <c r="J41" s="117"/>
    </row>
    <row r="42" spans="1:10" s="52" customFormat="1">
      <c r="A42" s="46" t="s">
        <v>12</v>
      </c>
      <c r="B42" s="47" t="s">
        <v>11</v>
      </c>
      <c r="C42" s="48">
        <v>1</v>
      </c>
      <c r="D42" s="260"/>
      <c r="E42" s="49">
        <f>C42*D42</f>
        <v>0</v>
      </c>
      <c r="F42" s="258"/>
      <c r="G42" s="49">
        <f>C42*F42</f>
        <v>0</v>
      </c>
      <c r="H42" s="51">
        <f>G42+E42</f>
        <v>0</v>
      </c>
      <c r="I42" s="185"/>
      <c r="J42" s="186"/>
    </row>
    <row r="43" spans="1:10" ht="13.5" thickBot="1">
      <c r="A43" s="118"/>
      <c r="B43" s="22"/>
      <c r="C43" s="120"/>
      <c r="D43" s="120"/>
      <c r="E43" s="120"/>
      <c r="F43" s="120"/>
      <c r="G43" s="120"/>
      <c r="H43" s="26"/>
      <c r="J43" s="27"/>
    </row>
    <row r="44" spans="1:10" ht="13.5" thickBot="1">
      <c r="A44" s="107" t="s">
        <v>50</v>
      </c>
      <c r="B44" s="108"/>
      <c r="C44" s="155"/>
      <c r="D44" s="110"/>
      <c r="E44" s="163">
        <f>SUM(E33:E43)</f>
        <v>0</v>
      </c>
      <c r="F44" s="163"/>
      <c r="G44" s="163">
        <f>SUM(G33:G43)</f>
        <v>0</v>
      </c>
      <c r="H44" s="121">
        <f>SUM(H33:H43)</f>
        <v>0</v>
      </c>
      <c r="J44" s="171"/>
    </row>
    <row r="45" spans="1:10" ht="13.5" thickBot="1">
      <c r="A45" s="19"/>
      <c r="B45" s="22"/>
      <c r="C45" s="21"/>
      <c r="D45" s="25"/>
      <c r="E45" s="25"/>
      <c r="F45" s="25"/>
      <c r="G45" s="25"/>
      <c r="H45" s="26"/>
      <c r="J45" s="27"/>
    </row>
    <row r="46" spans="1:10" s="36" customFormat="1" ht="13.5" thickBot="1">
      <c r="A46" s="28" t="s">
        <v>9</v>
      </c>
      <c r="B46" s="29"/>
      <c r="C46" s="30"/>
      <c r="D46" s="31"/>
      <c r="E46" s="32"/>
      <c r="F46" s="31"/>
      <c r="G46" s="32"/>
      <c r="H46" s="33"/>
      <c r="I46" s="34"/>
      <c r="J46" s="35"/>
    </row>
    <row r="47" spans="1:10" s="45" customFormat="1">
      <c r="A47" s="37"/>
      <c r="B47" s="38"/>
      <c r="C47" s="39"/>
      <c r="D47" s="40"/>
      <c r="E47" s="41"/>
      <c r="F47" s="40"/>
      <c r="G47" s="41"/>
      <c r="H47" s="42"/>
      <c r="I47" s="43"/>
      <c r="J47" s="44"/>
    </row>
    <row r="48" spans="1:10" s="52" customFormat="1">
      <c r="A48" s="46" t="s">
        <v>57</v>
      </c>
      <c r="B48" s="47" t="s">
        <v>10</v>
      </c>
      <c r="C48" s="48">
        <v>20</v>
      </c>
      <c r="D48" s="263"/>
      <c r="E48" s="49">
        <f t="shared" ref="E48" si="18">C48*D48</f>
        <v>0</v>
      </c>
      <c r="F48" s="258"/>
      <c r="G48" s="49">
        <f t="shared" ref="G48" si="19">C48*F48</f>
        <v>0</v>
      </c>
      <c r="H48" s="51">
        <f t="shared" ref="H48:H50" si="20">G48+E48</f>
        <v>0</v>
      </c>
      <c r="J48" s="186"/>
    </row>
    <row r="49" spans="1:10">
      <c r="A49" s="70" t="s">
        <v>58</v>
      </c>
      <c r="B49" s="71" t="s">
        <v>10</v>
      </c>
      <c r="C49" s="48">
        <v>9</v>
      </c>
      <c r="D49" s="257"/>
      <c r="E49" s="73">
        <f>C49*D49</f>
        <v>0</v>
      </c>
      <c r="F49" s="261"/>
      <c r="G49" s="73">
        <f>C49*F49</f>
        <v>0</v>
      </c>
      <c r="H49" s="51">
        <f t="shared" si="20"/>
        <v>0</v>
      </c>
      <c r="J49" s="117"/>
    </row>
    <row r="50" spans="1:10" s="52" customFormat="1">
      <c r="A50" s="46" t="s">
        <v>59</v>
      </c>
      <c r="B50" s="47" t="s">
        <v>10</v>
      </c>
      <c r="C50" s="48">
        <v>4</v>
      </c>
      <c r="D50" s="257"/>
      <c r="E50" s="49">
        <f t="shared" ref="E50" si="21">C50*D50</f>
        <v>0</v>
      </c>
      <c r="F50" s="258"/>
      <c r="G50" s="49">
        <f t="shared" ref="G50" si="22">C50*F50</f>
        <v>0</v>
      </c>
      <c r="H50" s="51">
        <f t="shared" si="20"/>
        <v>0</v>
      </c>
      <c r="J50" s="117"/>
    </row>
    <row r="51" spans="1:10" s="173" customFormat="1">
      <c r="A51" s="178" t="s">
        <v>60</v>
      </c>
      <c r="B51" s="179" t="s">
        <v>11</v>
      </c>
      <c r="C51" s="180">
        <v>1</v>
      </c>
      <c r="D51" s="254"/>
      <c r="E51" s="182">
        <f>C51*D51</f>
        <v>0</v>
      </c>
      <c r="F51" s="254"/>
      <c r="G51" s="182">
        <f>C51*F51</f>
        <v>0</v>
      </c>
      <c r="H51" s="183">
        <f t="shared" ref="H51" si="23">E51+G51</f>
        <v>0</v>
      </c>
      <c r="I51" s="172"/>
      <c r="J51" s="117"/>
    </row>
    <row r="52" spans="1:10" s="52" customFormat="1">
      <c r="A52" s="46" t="s">
        <v>74</v>
      </c>
      <c r="B52" s="47" t="s">
        <v>11</v>
      </c>
      <c r="C52" s="218">
        <v>1</v>
      </c>
      <c r="D52" s="260"/>
      <c r="E52" s="49">
        <f t="shared" ref="E52" si="24">C52*D52</f>
        <v>0</v>
      </c>
      <c r="F52" s="258"/>
      <c r="G52" s="49">
        <f t="shared" ref="G52" si="25">C52*F52</f>
        <v>0</v>
      </c>
      <c r="H52" s="51">
        <f t="shared" ref="H52" si="26">G52+E52</f>
        <v>0</v>
      </c>
      <c r="J52" s="117"/>
    </row>
    <row r="53" spans="1:10" s="52" customFormat="1">
      <c r="A53" s="46" t="s">
        <v>12</v>
      </c>
      <c r="B53" s="47" t="s">
        <v>11</v>
      </c>
      <c r="C53" s="48">
        <v>1</v>
      </c>
      <c r="D53" s="260"/>
      <c r="E53" s="49">
        <f>C53*D53</f>
        <v>0</v>
      </c>
      <c r="F53" s="258"/>
      <c r="G53" s="49">
        <f>C53*F53</f>
        <v>0</v>
      </c>
      <c r="H53" s="51">
        <f>G53+E53</f>
        <v>0</v>
      </c>
      <c r="J53" s="186"/>
    </row>
    <row r="54" spans="1:10" s="45" customFormat="1" ht="13.5" thickBot="1">
      <c r="A54" s="53"/>
      <c r="B54" s="38"/>
      <c r="C54" s="39"/>
      <c r="D54" s="54"/>
      <c r="E54" s="55"/>
      <c r="F54" s="56"/>
      <c r="G54" s="55"/>
      <c r="H54" s="42"/>
      <c r="I54" s="43"/>
      <c r="J54" s="57"/>
    </row>
    <row r="55" spans="1:10" s="45" customFormat="1" ht="13.5" thickBot="1">
      <c r="A55" s="28" t="s">
        <v>13</v>
      </c>
      <c r="B55" s="58"/>
      <c r="C55" s="59"/>
      <c r="D55" s="60"/>
      <c r="E55" s="32">
        <f>SUM(E48:E54)</f>
        <v>0</v>
      </c>
      <c r="F55" s="31"/>
      <c r="G55" s="32">
        <f>SUM(G48:G54)</f>
        <v>0</v>
      </c>
      <c r="H55" s="33">
        <f>SUM(H48:H54)</f>
        <v>0</v>
      </c>
      <c r="I55" s="61"/>
      <c r="J55" s="62"/>
    </row>
    <row r="56" spans="1:10" s="63" customFormat="1" ht="13.5" thickBot="1">
      <c r="A56" s="103"/>
      <c r="B56" s="187"/>
      <c r="C56" s="188"/>
      <c r="D56" s="189"/>
      <c r="E56" s="189"/>
      <c r="F56" s="189"/>
      <c r="G56" s="189"/>
      <c r="H56" s="105"/>
      <c r="J56" s="198"/>
    </row>
    <row r="57" spans="1:10" s="63" customFormat="1" ht="13.5" thickBot="1">
      <c r="A57" s="190" t="s">
        <v>14</v>
      </c>
      <c r="B57" s="191"/>
      <c r="C57" s="192"/>
      <c r="D57" s="193"/>
      <c r="E57" s="193"/>
      <c r="F57" s="193"/>
      <c r="G57" s="193"/>
      <c r="H57" s="194"/>
      <c r="I57" s="64"/>
      <c r="J57" s="79"/>
    </row>
    <row r="58" spans="1:10" s="63" customFormat="1">
      <c r="A58" s="103"/>
      <c r="B58" s="187"/>
      <c r="C58" s="188"/>
      <c r="D58" s="189"/>
      <c r="E58" s="189"/>
      <c r="F58" s="189"/>
      <c r="G58" s="189"/>
      <c r="H58" s="105"/>
      <c r="J58" s="106"/>
    </row>
    <row r="59" spans="1:10" s="69" customFormat="1">
      <c r="A59" s="46" t="s">
        <v>72</v>
      </c>
      <c r="B59" s="65" t="s">
        <v>10</v>
      </c>
      <c r="C59" s="66">
        <v>1100</v>
      </c>
      <c r="D59" s="265"/>
      <c r="E59" s="67">
        <f>SUM(C59*D59)</f>
        <v>0</v>
      </c>
      <c r="F59" s="264"/>
      <c r="G59" s="67">
        <f>SUM(C59*F59)</f>
        <v>0</v>
      </c>
      <c r="H59" s="68">
        <f t="shared" ref="H59:H61" si="27">G59+E59</f>
        <v>0</v>
      </c>
      <c r="J59" s="117"/>
    </row>
    <row r="60" spans="1:10">
      <c r="A60" s="70" t="s">
        <v>73</v>
      </c>
      <c r="B60" s="71" t="s">
        <v>11</v>
      </c>
      <c r="C60" s="72">
        <v>1</v>
      </c>
      <c r="D60" s="257"/>
      <c r="E60" s="73">
        <f t="shared" ref="E60:E61" si="28">C60*D60</f>
        <v>0</v>
      </c>
      <c r="F60" s="261"/>
      <c r="G60" s="73">
        <f t="shared" ref="G60:G61" si="29">C60*F60</f>
        <v>0</v>
      </c>
      <c r="H60" s="68">
        <f t="shared" si="27"/>
        <v>0</v>
      </c>
      <c r="J60" s="199"/>
    </row>
    <row r="61" spans="1:10">
      <c r="A61" s="70" t="s">
        <v>15</v>
      </c>
      <c r="B61" s="71" t="s">
        <v>11</v>
      </c>
      <c r="C61" s="72">
        <v>2</v>
      </c>
      <c r="D61" s="257"/>
      <c r="E61" s="73">
        <f t="shared" si="28"/>
        <v>0</v>
      </c>
      <c r="F61" s="261"/>
      <c r="G61" s="73">
        <f t="shared" si="29"/>
        <v>0</v>
      </c>
      <c r="H61" s="68">
        <f t="shared" si="27"/>
        <v>0</v>
      </c>
      <c r="J61" s="199"/>
    </row>
    <row r="62" spans="1:10" s="74" customFormat="1" ht="13.5" thickBot="1">
      <c r="A62" s="53"/>
      <c r="B62" s="38"/>
      <c r="C62" s="195"/>
      <c r="D62" s="196"/>
      <c r="E62" s="196"/>
      <c r="F62" s="196"/>
      <c r="G62" s="196"/>
      <c r="H62" s="197"/>
      <c r="J62" s="200"/>
    </row>
    <row r="63" spans="1:10" s="80" customFormat="1" ht="13.5" thickBot="1">
      <c r="A63" s="75" t="s">
        <v>16</v>
      </c>
      <c r="B63" s="29"/>
      <c r="C63" s="30"/>
      <c r="D63" s="76"/>
      <c r="E63" s="76">
        <f>SUM(E59:E62)</f>
        <v>0</v>
      </c>
      <c r="F63" s="76"/>
      <c r="G63" s="76">
        <f>SUM(G59:G62)</f>
        <v>0</v>
      </c>
      <c r="H63" s="77">
        <f>SUM(H59:H62)</f>
        <v>0</v>
      </c>
      <c r="I63" s="78"/>
      <c r="J63" s="79"/>
    </row>
    <row r="64" spans="1:10" ht="13.5" thickBot="1">
      <c r="A64" s="81"/>
      <c r="B64" s="22"/>
      <c r="C64" s="21"/>
      <c r="D64" s="9"/>
      <c r="E64" s="9"/>
      <c r="F64" s="9"/>
      <c r="G64" s="9"/>
      <c r="H64" s="26"/>
      <c r="J64" s="27"/>
    </row>
    <row r="65" spans="1:10" s="36" customFormat="1" ht="13.5" thickBot="1">
      <c r="A65" s="28" t="s">
        <v>17</v>
      </c>
      <c r="B65" s="82"/>
      <c r="C65" s="83"/>
      <c r="D65" s="84"/>
      <c r="E65" s="85"/>
      <c r="F65" s="84"/>
      <c r="G65" s="85"/>
      <c r="H65" s="86"/>
      <c r="I65" s="87"/>
      <c r="J65" s="201"/>
    </row>
    <row r="66" spans="1:10" s="45" customFormat="1">
      <c r="A66" s="37"/>
      <c r="B66" s="88"/>
      <c r="C66" s="89"/>
      <c r="D66" s="90"/>
      <c r="E66" s="91"/>
      <c r="F66" s="90"/>
      <c r="G66" s="91"/>
      <c r="H66" s="92"/>
      <c r="I66" s="43"/>
      <c r="J66" s="202"/>
    </row>
    <row r="67" spans="1:10" s="227" customFormat="1">
      <c r="A67" s="222" t="s">
        <v>84</v>
      </c>
      <c r="B67" s="223" t="s">
        <v>11</v>
      </c>
      <c r="C67" s="224">
        <v>1</v>
      </c>
      <c r="D67" s="266"/>
      <c r="E67" s="225">
        <f t="shared" ref="E67:E74" si="30">C67*D67</f>
        <v>0</v>
      </c>
      <c r="F67" s="266"/>
      <c r="G67" s="225">
        <f>C67*F67</f>
        <v>0</v>
      </c>
      <c r="H67" s="226">
        <f t="shared" ref="H67:H70" si="31">E67+G67</f>
        <v>0</v>
      </c>
      <c r="J67" s="248"/>
    </row>
    <row r="68" spans="1:10" s="227" customFormat="1">
      <c r="A68" s="222" t="s">
        <v>85</v>
      </c>
      <c r="B68" s="223" t="s">
        <v>11</v>
      </c>
      <c r="C68" s="224">
        <v>4</v>
      </c>
      <c r="D68" s="266"/>
      <c r="E68" s="225">
        <f t="shared" si="30"/>
        <v>0</v>
      </c>
      <c r="F68" s="266"/>
      <c r="G68" s="225">
        <f>C68*F68</f>
        <v>0</v>
      </c>
      <c r="H68" s="226">
        <f t="shared" si="31"/>
        <v>0</v>
      </c>
      <c r="J68" s="248"/>
    </row>
    <row r="69" spans="1:10" s="227" customFormat="1">
      <c r="A69" s="222" t="s">
        <v>86</v>
      </c>
      <c r="B69" s="223" t="s">
        <v>11</v>
      </c>
      <c r="C69" s="224">
        <v>2</v>
      </c>
      <c r="D69" s="266"/>
      <c r="E69" s="225">
        <f t="shared" si="30"/>
        <v>0</v>
      </c>
      <c r="F69" s="266"/>
      <c r="G69" s="225">
        <f>C69*F69</f>
        <v>0</v>
      </c>
      <c r="H69" s="226">
        <f t="shared" si="31"/>
        <v>0</v>
      </c>
      <c r="J69" s="248"/>
    </row>
    <row r="70" spans="1:10" s="227" customFormat="1">
      <c r="A70" s="222" t="s">
        <v>87</v>
      </c>
      <c r="B70" s="223" t="s">
        <v>11</v>
      </c>
      <c r="C70" s="224">
        <v>2</v>
      </c>
      <c r="D70" s="266"/>
      <c r="E70" s="225">
        <f t="shared" si="30"/>
        <v>0</v>
      </c>
      <c r="F70" s="266"/>
      <c r="G70" s="225">
        <f>C70*F70</f>
        <v>0</v>
      </c>
      <c r="H70" s="226">
        <f t="shared" si="31"/>
        <v>0</v>
      </c>
      <c r="J70" s="248"/>
    </row>
    <row r="71" spans="1:10" s="52" customFormat="1">
      <c r="A71" s="46" t="s">
        <v>75</v>
      </c>
      <c r="B71" s="47" t="s">
        <v>11</v>
      </c>
      <c r="C71" s="93">
        <v>1</v>
      </c>
      <c r="D71" s="264"/>
      <c r="E71" s="49">
        <f t="shared" si="30"/>
        <v>0</v>
      </c>
      <c r="F71" s="258"/>
      <c r="G71" s="49">
        <f t="shared" ref="G71:G74" si="32">C71*F71</f>
        <v>0</v>
      </c>
      <c r="H71" s="51">
        <f t="shared" ref="H71:H74" si="33">G71+E71</f>
        <v>0</v>
      </c>
      <c r="I71" s="219"/>
      <c r="J71" s="220"/>
    </row>
    <row r="72" spans="1:10" s="52" customFormat="1">
      <c r="A72" s="46" t="s">
        <v>76</v>
      </c>
      <c r="B72" s="47" t="s">
        <v>11</v>
      </c>
      <c r="C72" s="93">
        <v>1</v>
      </c>
      <c r="D72" s="264"/>
      <c r="E72" s="49">
        <f t="shared" si="30"/>
        <v>0</v>
      </c>
      <c r="F72" s="258"/>
      <c r="G72" s="49">
        <f t="shared" si="32"/>
        <v>0</v>
      </c>
      <c r="H72" s="51">
        <f t="shared" si="33"/>
        <v>0</v>
      </c>
      <c r="I72" s="219"/>
      <c r="J72" s="220"/>
    </row>
    <row r="73" spans="1:10" s="52" customFormat="1">
      <c r="A73" s="46" t="s">
        <v>77</v>
      </c>
      <c r="B73" s="47" t="s">
        <v>11</v>
      </c>
      <c r="C73" s="93">
        <v>1</v>
      </c>
      <c r="D73" s="264"/>
      <c r="E73" s="49">
        <f t="shared" si="30"/>
        <v>0</v>
      </c>
      <c r="F73" s="258"/>
      <c r="G73" s="49">
        <f t="shared" si="32"/>
        <v>0</v>
      </c>
      <c r="H73" s="51">
        <f t="shared" si="33"/>
        <v>0</v>
      </c>
      <c r="I73" s="219"/>
      <c r="J73" s="220"/>
    </row>
    <row r="74" spans="1:10" s="52" customFormat="1">
      <c r="A74" s="46" t="s">
        <v>78</v>
      </c>
      <c r="B74" s="47" t="s">
        <v>11</v>
      </c>
      <c r="C74" s="93">
        <v>16</v>
      </c>
      <c r="D74" s="264"/>
      <c r="E74" s="49">
        <f t="shared" si="30"/>
        <v>0</v>
      </c>
      <c r="F74" s="258"/>
      <c r="G74" s="49">
        <f t="shared" si="32"/>
        <v>0</v>
      </c>
      <c r="H74" s="51">
        <f t="shared" si="33"/>
        <v>0</v>
      </c>
      <c r="I74" s="219"/>
      <c r="J74" s="220"/>
    </row>
    <row r="75" spans="1:10" s="240" customFormat="1">
      <c r="A75" s="235" t="s">
        <v>93</v>
      </c>
      <c r="B75" s="236" t="s">
        <v>11</v>
      </c>
      <c r="C75" s="237">
        <v>1</v>
      </c>
      <c r="D75" s="267"/>
      <c r="E75" s="238">
        <f>C75*D75</f>
        <v>0</v>
      </c>
      <c r="F75" s="268"/>
      <c r="G75" s="238">
        <f>C75*F75</f>
        <v>0</v>
      </c>
      <c r="H75" s="239">
        <f>G75+E75</f>
        <v>0</v>
      </c>
      <c r="J75" s="241"/>
    </row>
    <row r="76" spans="1:10" s="240" customFormat="1">
      <c r="A76" s="235" t="s">
        <v>94</v>
      </c>
      <c r="B76" s="236" t="s">
        <v>11</v>
      </c>
      <c r="C76" s="237">
        <v>1</v>
      </c>
      <c r="D76" s="267"/>
      <c r="E76" s="238">
        <f t="shared" ref="E76:E78" si="34">C76*D76</f>
        <v>0</v>
      </c>
      <c r="F76" s="268"/>
      <c r="G76" s="238">
        <f t="shared" ref="G76:G78" si="35">C76*F76</f>
        <v>0</v>
      </c>
      <c r="H76" s="239">
        <f t="shared" ref="H76:H78" si="36">G76+E76</f>
        <v>0</v>
      </c>
      <c r="J76" s="241"/>
    </row>
    <row r="77" spans="1:10" s="240" customFormat="1">
      <c r="A77" s="235" t="s">
        <v>95</v>
      </c>
      <c r="B77" s="236" t="s">
        <v>11</v>
      </c>
      <c r="C77" s="237">
        <v>1</v>
      </c>
      <c r="D77" s="267"/>
      <c r="E77" s="238">
        <f t="shared" si="34"/>
        <v>0</v>
      </c>
      <c r="F77" s="268"/>
      <c r="G77" s="238">
        <f t="shared" si="35"/>
        <v>0</v>
      </c>
      <c r="H77" s="239">
        <f t="shared" si="36"/>
        <v>0</v>
      </c>
      <c r="J77" s="241"/>
    </row>
    <row r="78" spans="1:10" s="240" customFormat="1">
      <c r="A78" s="235" t="s">
        <v>96</v>
      </c>
      <c r="B78" s="236" t="s">
        <v>11</v>
      </c>
      <c r="C78" s="237">
        <v>1</v>
      </c>
      <c r="D78" s="267"/>
      <c r="E78" s="238">
        <f t="shared" si="34"/>
        <v>0</v>
      </c>
      <c r="F78" s="268"/>
      <c r="G78" s="238">
        <f t="shared" si="35"/>
        <v>0</v>
      </c>
      <c r="H78" s="239">
        <f t="shared" si="36"/>
        <v>0</v>
      </c>
      <c r="J78" s="241"/>
    </row>
    <row r="79" spans="1:10" s="52" customFormat="1">
      <c r="A79" s="46" t="s">
        <v>79</v>
      </c>
      <c r="B79" s="47" t="s">
        <v>11</v>
      </c>
      <c r="C79" s="93">
        <v>1</v>
      </c>
      <c r="D79" s="264"/>
      <c r="E79" s="49">
        <f>C79*D79</f>
        <v>0</v>
      </c>
      <c r="F79" s="258"/>
      <c r="G79" s="49">
        <f>C79*F79</f>
        <v>0</v>
      </c>
      <c r="H79" s="51">
        <f>G79+E79</f>
        <v>0</v>
      </c>
      <c r="J79" s="220"/>
    </row>
    <row r="80" spans="1:10" s="52" customFormat="1">
      <c r="A80" s="46" t="s">
        <v>80</v>
      </c>
      <c r="B80" s="47" t="s">
        <v>11</v>
      </c>
      <c r="C80" s="93">
        <v>3</v>
      </c>
      <c r="D80" s="264"/>
      <c r="E80" s="49">
        <f t="shared" ref="E80:E82" si="37">C80*D80</f>
        <v>0</v>
      </c>
      <c r="F80" s="258"/>
      <c r="G80" s="49">
        <f t="shared" ref="G80:G82" si="38">C80*F80</f>
        <v>0</v>
      </c>
      <c r="H80" s="51">
        <f t="shared" ref="H80:H89" si="39">G80+E80</f>
        <v>0</v>
      </c>
      <c r="J80" s="220"/>
    </row>
    <row r="81" spans="1:10" s="52" customFormat="1">
      <c r="A81" s="46" t="s">
        <v>81</v>
      </c>
      <c r="B81" s="47" t="s">
        <v>11</v>
      </c>
      <c r="C81" s="93">
        <v>2</v>
      </c>
      <c r="D81" s="264"/>
      <c r="E81" s="49">
        <f t="shared" si="37"/>
        <v>0</v>
      </c>
      <c r="F81" s="258"/>
      <c r="G81" s="49">
        <f t="shared" si="38"/>
        <v>0</v>
      </c>
      <c r="H81" s="51">
        <f t="shared" si="39"/>
        <v>0</v>
      </c>
      <c r="J81" s="220"/>
    </row>
    <row r="82" spans="1:10" s="52" customFormat="1">
      <c r="A82" s="46" t="s">
        <v>18</v>
      </c>
      <c r="B82" s="47" t="s">
        <v>11</v>
      </c>
      <c r="C82" s="93">
        <v>7</v>
      </c>
      <c r="D82" s="264"/>
      <c r="E82" s="49">
        <f t="shared" si="37"/>
        <v>0</v>
      </c>
      <c r="F82" s="258"/>
      <c r="G82" s="49">
        <f t="shared" si="38"/>
        <v>0</v>
      </c>
      <c r="H82" s="51">
        <f t="shared" si="39"/>
        <v>0</v>
      </c>
      <c r="J82" s="220"/>
    </row>
    <row r="83" spans="1:10" s="69" customFormat="1">
      <c r="A83" s="46" t="s">
        <v>19</v>
      </c>
      <c r="B83" s="65" t="s">
        <v>11</v>
      </c>
      <c r="C83" s="94">
        <v>60</v>
      </c>
      <c r="D83" s="265"/>
      <c r="E83" s="67">
        <f t="shared" ref="E83:E89" si="40">SUM(C83*D83)</f>
        <v>0</v>
      </c>
      <c r="F83" s="264"/>
      <c r="G83" s="67">
        <f t="shared" ref="G83:G89" si="41">SUM(C83*F83)</f>
        <v>0</v>
      </c>
      <c r="H83" s="68">
        <f t="shared" si="39"/>
        <v>0</v>
      </c>
      <c r="I83" s="95"/>
      <c r="J83" s="203"/>
    </row>
    <row r="84" spans="1:10" s="69" customFormat="1">
      <c r="A84" s="46" t="s">
        <v>51</v>
      </c>
      <c r="B84" s="65" t="s">
        <v>11</v>
      </c>
      <c r="C84" s="94">
        <v>60</v>
      </c>
      <c r="D84" s="265"/>
      <c r="E84" s="67">
        <f t="shared" si="40"/>
        <v>0</v>
      </c>
      <c r="F84" s="264"/>
      <c r="G84" s="67">
        <f t="shared" si="41"/>
        <v>0</v>
      </c>
      <c r="H84" s="68">
        <f t="shared" si="39"/>
        <v>0</v>
      </c>
      <c r="I84" s="95"/>
      <c r="J84" s="203"/>
    </row>
    <row r="85" spans="1:10" s="69" customFormat="1">
      <c r="A85" s="46" t="s">
        <v>20</v>
      </c>
      <c r="B85" s="65" t="s">
        <v>11</v>
      </c>
      <c r="C85" s="94">
        <v>3</v>
      </c>
      <c r="D85" s="265"/>
      <c r="E85" s="67">
        <f t="shared" si="40"/>
        <v>0</v>
      </c>
      <c r="F85" s="264"/>
      <c r="G85" s="67">
        <f t="shared" si="41"/>
        <v>0</v>
      </c>
      <c r="H85" s="68">
        <f t="shared" si="39"/>
        <v>0</v>
      </c>
      <c r="I85" s="95"/>
      <c r="J85" s="203"/>
    </row>
    <row r="86" spans="1:10" s="69" customFormat="1">
      <c r="A86" s="46" t="s">
        <v>21</v>
      </c>
      <c r="B86" s="65" t="s">
        <v>11</v>
      </c>
      <c r="C86" s="94">
        <v>72</v>
      </c>
      <c r="D86" s="265"/>
      <c r="E86" s="67">
        <f t="shared" si="40"/>
        <v>0</v>
      </c>
      <c r="F86" s="264"/>
      <c r="G86" s="67">
        <f t="shared" si="41"/>
        <v>0</v>
      </c>
      <c r="H86" s="68">
        <f t="shared" si="39"/>
        <v>0</v>
      </c>
      <c r="I86" s="95"/>
      <c r="J86" s="203"/>
    </row>
    <row r="87" spans="1:10" s="69" customFormat="1">
      <c r="A87" s="46" t="s">
        <v>22</v>
      </c>
      <c r="B87" s="65" t="s">
        <v>11</v>
      </c>
      <c r="C87" s="94">
        <v>72</v>
      </c>
      <c r="D87" s="265"/>
      <c r="E87" s="67">
        <f t="shared" si="40"/>
        <v>0</v>
      </c>
      <c r="F87" s="264"/>
      <c r="G87" s="67">
        <f t="shared" si="41"/>
        <v>0</v>
      </c>
      <c r="H87" s="68">
        <f t="shared" si="39"/>
        <v>0</v>
      </c>
      <c r="I87" s="95"/>
      <c r="J87" s="203"/>
    </row>
    <row r="88" spans="1:10" s="69" customFormat="1">
      <c r="A88" s="46" t="s">
        <v>23</v>
      </c>
      <c r="B88" s="65" t="s">
        <v>11</v>
      </c>
      <c r="C88" s="94">
        <v>72</v>
      </c>
      <c r="D88" s="265"/>
      <c r="E88" s="67">
        <f t="shared" si="40"/>
        <v>0</v>
      </c>
      <c r="F88" s="264"/>
      <c r="G88" s="67">
        <f t="shared" si="41"/>
        <v>0</v>
      </c>
      <c r="H88" s="68">
        <f t="shared" si="39"/>
        <v>0</v>
      </c>
      <c r="I88" s="95"/>
      <c r="J88" s="203"/>
    </row>
    <row r="89" spans="1:10" s="69" customFormat="1">
      <c r="A89" s="46" t="s">
        <v>24</v>
      </c>
      <c r="B89" s="65" t="s">
        <v>11</v>
      </c>
      <c r="C89" s="94">
        <v>60</v>
      </c>
      <c r="D89" s="265"/>
      <c r="E89" s="67">
        <f t="shared" si="40"/>
        <v>0</v>
      </c>
      <c r="F89" s="264"/>
      <c r="G89" s="67">
        <f t="shared" si="41"/>
        <v>0</v>
      </c>
      <c r="H89" s="68">
        <f t="shared" si="39"/>
        <v>0</v>
      </c>
      <c r="I89" s="95"/>
      <c r="J89" s="203"/>
    </row>
    <row r="90" spans="1:10">
      <c r="A90" s="113" t="s">
        <v>71</v>
      </c>
      <c r="B90" s="114" t="s">
        <v>27</v>
      </c>
      <c r="C90" s="48">
        <v>1</v>
      </c>
      <c r="D90" s="253"/>
      <c r="E90" s="73">
        <f>C90*D90</f>
        <v>0</v>
      </c>
      <c r="F90" s="253"/>
      <c r="G90" s="73">
        <f>C90*F90</f>
        <v>0</v>
      </c>
      <c r="H90" s="116">
        <f>E90+G90</f>
        <v>0</v>
      </c>
      <c r="J90" s="117"/>
    </row>
    <row r="91" spans="1:10" s="52" customFormat="1">
      <c r="A91" s="46" t="s">
        <v>12</v>
      </c>
      <c r="B91" s="47" t="s">
        <v>11</v>
      </c>
      <c r="C91" s="48">
        <v>1</v>
      </c>
      <c r="D91" s="260"/>
      <c r="E91" s="49">
        <f>C91*D91</f>
        <v>0</v>
      </c>
      <c r="F91" s="258"/>
      <c r="G91" s="49">
        <f>C91*F91</f>
        <v>0</v>
      </c>
      <c r="H91" s="51">
        <f>G91+E91</f>
        <v>0</v>
      </c>
      <c r="J91" s="186"/>
    </row>
    <row r="92" spans="1:10" s="45" customFormat="1" ht="13.5" thickBot="1">
      <c r="A92" s="53"/>
      <c r="B92" s="88"/>
      <c r="C92" s="96"/>
      <c r="D92" s="97"/>
      <c r="E92" s="98"/>
      <c r="F92" s="99"/>
      <c r="G92" s="98"/>
      <c r="H92" s="92"/>
      <c r="I92" s="43"/>
      <c r="J92" s="204"/>
    </row>
    <row r="93" spans="1:10" s="45" customFormat="1" ht="13.5" thickBot="1">
      <c r="A93" s="28" t="s">
        <v>25</v>
      </c>
      <c r="B93" s="100"/>
      <c r="C93" s="101"/>
      <c r="D93" s="102"/>
      <c r="E93" s="85">
        <f>SUM(E67:E92)</f>
        <v>0</v>
      </c>
      <c r="F93" s="84"/>
      <c r="G93" s="85">
        <f>SUM(G67:G92)</f>
        <v>0</v>
      </c>
      <c r="H93" s="86">
        <f>SUM(H67:H92)</f>
        <v>0</v>
      </c>
      <c r="I93" s="61"/>
      <c r="J93" s="201"/>
    </row>
    <row r="94" spans="1:10" ht="13.5" thickBot="1">
      <c r="A94" s="103"/>
      <c r="B94" s="38"/>
      <c r="C94" s="39"/>
      <c r="D94" s="104"/>
      <c r="E94" s="104"/>
      <c r="F94" s="104"/>
      <c r="G94" s="104"/>
      <c r="H94" s="105"/>
      <c r="J94" s="106"/>
    </row>
    <row r="95" spans="1:10" ht="13.5" thickBot="1">
      <c r="A95" s="107" t="s">
        <v>26</v>
      </c>
      <c r="B95" s="108"/>
      <c r="C95" s="109"/>
      <c r="D95" s="110"/>
      <c r="E95" s="110"/>
      <c r="F95" s="110"/>
      <c r="G95" s="110"/>
      <c r="H95" s="111"/>
      <c r="J95" s="112"/>
    </row>
    <row r="96" spans="1:10">
      <c r="A96" s="81"/>
      <c r="B96" s="22"/>
      <c r="C96" s="21"/>
      <c r="D96" s="9"/>
      <c r="E96" s="9"/>
      <c r="F96" s="9"/>
      <c r="G96" s="9"/>
      <c r="H96" s="26"/>
      <c r="J96" s="27"/>
    </row>
    <row r="97" spans="1:10">
      <c r="A97" s="113" t="s">
        <v>61</v>
      </c>
      <c r="B97" s="114" t="s">
        <v>27</v>
      </c>
      <c r="C97" s="158">
        <v>1</v>
      </c>
      <c r="D97" s="253"/>
      <c r="E97" s="73">
        <f>C97*D97</f>
        <v>0</v>
      </c>
      <c r="F97" s="253"/>
      <c r="G97" s="73">
        <f>C97*F97</f>
        <v>0</v>
      </c>
      <c r="H97" s="116">
        <f>E97+G97</f>
        <v>0</v>
      </c>
      <c r="J97" s="117"/>
    </row>
    <row r="98" spans="1:10">
      <c r="A98" s="113" t="s">
        <v>62</v>
      </c>
      <c r="B98" s="114" t="s">
        <v>63</v>
      </c>
      <c r="C98" s="158">
        <v>1</v>
      </c>
      <c r="D98" s="253"/>
      <c r="E98" s="73">
        <f>C98*D98</f>
        <v>0</v>
      </c>
      <c r="F98" s="253"/>
      <c r="G98" s="73">
        <f>C98*F98</f>
        <v>0</v>
      </c>
      <c r="H98" s="116">
        <f>E98+G98</f>
        <v>0</v>
      </c>
      <c r="J98" s="117"/>
    </row>
    <row r="99" spans="1:10">
      <c r="A99" s="113" t="s">
        <v>64</v>
      </c>
      <c r="B99" s="114" t="s">
        <v>10</v>
      </c>
      <c r="C99" s="158">
        <v>160</v>
      </c>
      <c r="D99" s="253"/>
      <c r="E99" s="73">
        <f>C99*D99</f>
        <v>0</v>
      </c>
      <c r="F99" s="253"/>
      <c r="G99" s="73">
        <f>C99*F99</f>
        <v>0</v>
      </c>
      <c r="H99" s="116">
        <f>E99+G99</f>
        <v>0</v>
      </c>
      <c r="J99" s="117"/>
    </row>
    <row r="100" spans="1:10">
      <c r="A100" s="113" t="s">
        <v>65</v>
      </c>
      <c r="B100" s="114" t="s">
        <v>11</v>
      </c>
      <c r="C100" s="158">
        <v>3</v>
      </c>
      <c r="D100" s="253"/>
      <c r="E100" s="73">
        <f>C100*D100</f>
        <v>0</v>
      </c>
      <c r="F100" s="253"/>
      <c r="G100" s="73">
        <f>C100*F100</f>
        <v>0</v>
      </c>
      <c r="H100" s="116">
        <f>E100+G100</f>
        <v>0</v>
      </c>
      <c r="J100" s="117"/>
    </row>
    <row r="101" spans="1:10">
      <c r="A101" s="113" t="s">
        <v>66</v>
      </c>
      <c r="B101" s="114" t="s">
        <v>67</v>
      </c>
      <c r="C101" s="158">
        <v>2</v>
      </c>
      <c r="D101" s="160"/>
      <c r="E101" s="73"/>
      <c r="F101" s="160"/>
      <c r="G101" s="73">
        <f>G44+G29+G55+G63+G93</f>
        <v>0</v>
      </c>
      <c r="H101" s="116">
        <f>G101*0.02</f>
        <v>0</v>
      </c>
      <c r="J101" s="159"/>
    </row>
    <row r="102" spans="1:10" s="227" customFormat="1" ht="25.5">
      <c r="A102" s="231" t="s">
        <v>90</v>
      </c>
      <c r="B102" s="242" t="s">
        <v>27</v>
      </c>
      <c r="C102" s="243">
        <v>1</v>
      </c>
      <c r="D102" s="266"/>
      <c r="E102" s="225">
        <f>D102*C102</f>
        <v>0</v>
      </c>
      <c r="F102" s="266"/>
      <c r="G102" s="225">
        <v>0</v>
      </c>
      <c r="H102" s="226">
        <f>E102+G102</f>
        <v>0</v>
      </c>
      <c r="J102" s="217"/>
    </row>
    <row r="103" spans="1:10" s="215" customFormat="1">
      <c r="A103" s="213" t="s">
        <v>68</v>
      </c>
      <c r="B103" s="114" t="s">
        <v>69</v>
      </c>
      <c r="C103" s="158">
        <v>1</v>
      </c>
      <c r="D103" s="269"/>
      <c r="E103" s="214">
        <f>C103*D103</f>
        <v>0</v>
      </c>
      <c r="F103" s="269"/>
      <c r="G103" s="214">
        <f>C103*F103</f>
        <v>0</v>
      </c>
      <c r="H103" s="116">
        <f>E103+G103</f>
        <v>0</v>
      </c>
      <c r="J103" s="216"/>
    </row>
    <row r="104" spans="1:10">
      <c r="A104" s="113" t="s">
        <v>70</v>
      </c>
      <c r="B104" s="114" t="s">
        <v>69</v>
      </c>
      <c r="C104" s="158">
        <v>1</v>
      </c>
      <c r="D104" s="253"/>
      <c r="E104" s="73">
        <f>C104*D104</f>
        <v>0</v>
      </c>
      <c r="F104" s="253"/>
      <c r="G104" s="73">
        <f>C104*F104</f>
        <v>0</v>
      </c>
      <c r="H104" s="116">
        <f>E104+G104</f>
        <v>0</v>
      </c>
      <c r="J104" s="216"/>
    </row>
    <row r="105" spans="1:10">
      <c r="A105" s="113" t="s">
        <v>28</v>
      </c>
      <c r="B105" s="114" t="s">
        <v>27</v>
      </c>
      <c r="C105" s="115">
        <v>1</v>
      </c>
      <c r="D105" s="253"/>
      <c r="E105" s="73">
        <f>D105*C105</f>
        <v>0</v>
      </c>
      <c r="F105" s="253"/>
      <c r="G105" s="73">
        <v>0</v>
      </c>
      <c r="H105" s="116">
        <f>E105+G105</f>
        <v>0</v>
      </c>
      <c r="J105" s="117"/>
    </row>
    <row r="106" spans="1:10" ht="13.5" thickBot="1">
      <c r="A106" s="118"/>
      <c r="B106" s="22"/>
      <c r="C106" s="119"/>
      <c r="D106" s="120"/>
      <c r="E106" s="120"/>
      <c r="F106" s="120"/>
      <c r="G106" s="120"/>
      <c r="H106" s="26"/>
      <c r="J106" s="27"/>
    </row>
    <row r="107" spans="1:10" ht="13.5" thickBot="1">
      <c r="A107" s="107" t="s">
        <v>29</v>
      </c>
      <c r="B107" s="108"/>
      <c r="C107" s="109"/>
      <c r="D107" s="110"/>
      <c r="E107" s="110"/>
      <c r="F107" s="110"/>
      <c r="G107" s="110"/>
      <c r="H107" s="121">
        <f>SUM(H97:H105)</f>
        <v>0</v>
      </c>
      <c r="J107" s="122"/>
    </row>
    <row r="108" spans="1:10">
      <c r="A108" s="113"/>
      <c r="B108" s="114"/>
      <c r="C108" s="115"/>
      <c r="D108" s="73"/>
      <c r="E108" s="73"/>
      <c r="F108" s="73"/>
      <c r="G108" s="73"/>
      <c r="H108" s="116"/>
      <c r="J108" s="117"/>
    </row>
    <row r="109" spans="1:10">
      <c r="A109" s="113"/>
      <c r="B109" s="114"/>
      <c r="C109" s="115"/>
      <c r="D109" s="73"/>
      <c r="E109" s="73"/>
      <c r="F109" s="73"/>
      <c r="G109" s="73"/>
      <c r="H109" s="116"/>
      <c r="J109" s="117"/>
    </row>
    <row r="110" spans="1:10" ht="13.5" thickBot="1">
      <c r="A110" s="81"/>
      <c r="B110" s="22"/>
      <c r="C110" s="21"/>
      <c r="D110" s="9"/>
      <c r="E110" s="9"/>
      <c r="F110" s="9"/>
      <c r="G110" s="9"/>
      <c r="H110" s="26"/>
      <c r="J110" s="27"/>
    </row>
    <row r="111" spans="1:10" s="80" customFormat="1" ht="13.5" thickBot="1">
      <c r="A111" s="123" t="s">
        <v>30</v>
      </c>
      <c r="B111" s="124"/>
      <c r="C111" s="125"/>
      <c r="D111" s="126"/>
      <c r="E111" s="126"/>
      <c r="F111" s="126"/>
      <c r="G111" s="126"/>
      <c r="H111" s="127"/>
      <c r="J111" s="122"/>
    </row>
    <row r="112" spans="1:10" s="7" customFormat="1">
      <c r="A112" s="128"/>
      <c r="B112" s="129"/>
      <c r="C112" s="130"/>
      <c r="D112" s="131"/>
      <c r="E112" s="131"/>
      <c r="F112" s="131"/>
      <c r="G112" s="131"/>
      <c r="H112" s="132"/>
      <c r="J112" s="133"/>
    </row>
    <row r="113" spans="1:10" s="7" customFormat="1">
      <c r="A113" s="205" t="s">
        <v>39</v>
      </c>
      <c r="B113" s="206"/>
      <c r="C113" s="207"/>
      <c r="D113" s="208"/>
      <c r="E113" s="208"/>
      <c r="F113" s="208"/>
      <c r="G113" s="208"/>
      <c r="H113" s="209">
        <f>H29</f>
        <v>0</v>
      </c>
      <c r="I113" s="210"/>
      <c r="J113" s="211"/>
    </row>
    <row r="114" spans="1:10" s="7" customFormat="1">
      <c r="A114" s="134" t="s">
        <v>50</v>
      </c>
      <c r="B114" s="135"/>
      <c r="C114" s="136"/>
      <c r="D114" s="137"/>
      <c r="E114" s="137"/>
      <c r="F114" s="137"/>
      <c r="G114" s="137"/>
      <c r="H114" s="138">
        <f>H44</f>
        <v>0</v>
      </c>
      <c r="J114" s="248"/>
    </row>
    <row r="115" spans="1:10" s="7" customFormat="1">
      <c r="A115" s="205" t="s">
        <v>13</v>
      </c>
      <c r="B115" s="206"/>
      <c r="C115" s="207"/>
      <c r="D115" s="208"/>
      <c r="E115" s="208"/>
      <c r="F115" s="208"/>
      <c r="G115" s="208"/>
      <c r="H115" s="209">
        <f>H55</f>
        <v>0</v>
      </c>
      <c r="I115" s="210"/>
      <c r="J115" s="211"/>
    </row>
    <row r="116" spans="1:10" s="7" customFormat="1">
      <c r="A116" s="134" t="s">
        <v>16</v>
      </c>
      <c r="B116" s="135"/>
      <c r="C116" s="136"/>
      <c r="D116" s="137"/>
      <c r="E116" s="137"/>
      <c r="F116" s="137"/>
      <c r="G116" s="137"/>
      <c r="H116" s="138">
        <f>H63</f>
        <v>0</v>
      </c>
      <c r="J116" s="139"/>
    </row>
    <row r="117" spans="1:10" s="7" customFormat="1">
      <c r="A117" s="134" t="s">
        <v>25</v>
      </c>
      <c r="B117" s="135"/>
      <c r="C117" s="136"/>
      <c r="D117" s="137"/>
      <c r="E117" s="137"/>
      <c r="F117" s="137"/>
      <c r="G117" s="137"/>
      <c r="H117" s="138">
        <f>H93</f>
        <v>0</v>
      </c>
      <c r="J117" s="139"/>
    </row>
    <row r="118" spans="1:10" s="7" customFormat="1">
      <c r="A118" s="134" t="str">
        <f>A107</f>
        <v>Ostatní náklady CELKEM</v>
      </c>
      <c r="B118" s="135"/>
      <c r="C118" s="136"/>
      <c r="D118" s="137"/>
      <c r="E118" s="137"/>
      <c r="F118" s="137"/>
      <c r="G118" s="137"/>
      <c r="H118" s="138">
        <f>H107</f>
        <v>0</v>
      </c>
      <c r="J118" s="139"/>
    </row>
    <row r="119" spans="1:10" s="7" customFormat="1" ht="13.5" thickBot="1">
      <c r="A119" s="140"/>
      <c r="B119" s="270"/>
      <c r="C119" s="270"/>
      <c r="D119" s="141"/>
      <c r="E119" s="141"/>
      <c r="F119" s="141"/>
      <c r="G119" s="141"/>
      <c r="H119" s="142"/>
      <c r="J119" s="133"/>
    </row>
    <row r="120" spans="1:10" s="145" customFormat="1" ht="18.75" thickBot="1">
      <c r="A120" s="143" t="s">
        <v>31</v>
      </c>
      <c r="B120" s="271"/>
      <c r="C120" s="271"/>
      <c r="D120" s="221"/>
      <c r="E120" s="221"/>
      <c r="F120" s="221"/>
      <c r="G120" s="221"/>
      <c r="H120" s="144">
        <f>SUM(H113:H119)</f>
        <v>0</v>
      </c>
      <c r="J120" s="146"/>
    </row>
    <row r="121" spans="1:10" s="7" customFormat="1">
      <c r="B121" s="147"/>
      <c r="C121" s="148"/>
      <c r="D121" s="149"/>
      <c r="E121" s="149"/>
      <c r="F121" s="149"/>
      <c r="G121" s="149"/>
      <c r="H121" s="149"/>
      <c r="J121" s="150"/>
    </row>
    <row r="122" spans="1:10" s="8" customFormat="1" ht="18">
      <c r="A122" s="250"/>
      <c r="B122" s="244"/>
      <c r="C122" s="245"/>
      <c r="D122" s="246"/>
      <c r="E122" s="246"/>
      <c r="F122" s="246"/>
      <c r="G122" s="246"/>
      <c r="H122" s="249"/>
      <c r="J122" s="247"/>
    </row>
    <row r="123" spans="1:10">
      <c r="A123" s="11"/>
    </row>
    <row r="125" spans="1:10" ht="15">
      <c r="A125" s="151"/>
    </row>
    <row r="126" spans="1:10">
      <c r="A126" s="152"/>
    </row>
    <row r="127" spans="1:10">
      <c r="A127" s="152"/>
    </row>
    <row r="128" spans="1:10">
      <c r="A128" s="152"/>
    </row>
    <row r="129" spans="1:10">
      <c r="A129" s="152"/>
      <c r="B129" s="5"/>
      <c r="C129" s="153"/>
      <c r="D129" s="5"/>
      <c r="E129" s="5"/>
      <c r="F129" s="5"/>
      <c r="G129" s="5"/>
      <c r="H129" s="5"/>
      <c r="J129" s="5"/>
    </row>
    <row r="130" spans="1:10">
      <c r="A130" s="152"/>
      <c r="B130" s="5"/>
      <c r="C130" s="153"/>
      <c r="D130" s="5"/>
      <c r="E130" s="5"/>
      <c r="F130" s="5"/>
      <c r="G130" s="5"/>
      <c r="H130" s="5"/>
      <c r="J130" s="5"/>
    </row>
    <row r="131" spans="1:10">
      <c r="A131" s="152"/>
      <c r="B131" s="5"/>
      <c r="C131" s="153"/>
      <c r="D131" s="5"/>
      <c r="E131" s="5"/>
      <c r="F131" s="5"/>
      <c r="G131" s="5"/>
      <c r="H131" s="5"/>
      <c r="J131" s="5"/>
    </row>
    <row r="132" spans="1:10">
      <c r="A132" s="152"/>
      <c r="B132" s="5"/>
      <c r="C132" s="153"/>
      <c r="D132" s="5"/>
      <c r="E132" s="5"/>
      <c r="F132" s="5"/>
      <c r="G132" s="5"/>
      <c r="H132" s="5"/>
      <c r="J132" s="5"/>
    </row>
    <row r="133" spans="1:10">
      <c r="A133" s="154"/>
      <c r="B133" s="5"/>
      <c r="C133" s="153"/>
      <c r="D133" s="5"/>
      <c r="E133" s="5"/>
      <c r="F133" s="5"/>
      <c r="G133" s="5"/>
      <c r="H133" s="5"/>
      <c r="J133" s="5"/>
    </row>
    <row r="134" spans="1:10">
      <c r="A134" s="154"/>
      <c r="B134" s="5"/>
      <c r="C134" s="153"/>
      <c r="D134" s="5"/>
      <c r="E134" s="5"/>
      <c r="F134" s="5"/>
      <c r="G134" s="5"/>
      <c r="H134" s="5"/>
      <c r="J134" s="5"/>
    </row>
  </sheetData>
  <mergeCells count="2">
    <mergeCell ref="B119:C119"/>
    <mergeCell ref="B120:C1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chodníky překop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Kopecký Pavel</cp:lastModifiedBy>
  <dcterms:created xsi:type="dcterms:W3CDTF">2022-12-05T21:35:52Z</dcterms:created>
  <dcterms:modified xsi:type="dcterms:W3CDTF">2023-05-24T08:40:31Z</dcterms:modified>
</cp:coreProperties>
</file>