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9"/>
  <workbookPr defaultThemeVersion="124226"/>
  <bookViews>
    <workbookView xWindow="65416" yWindow="65416" windowWidth="29040" windowHeight="15840" activeTab="0"/>
  </bookViews>
  <sheets>
    <sheet name="Stavba" sheetId="1" r:id="rId1"/>
    <sheet name="01 Studna " sheetId="2" r:id="rId2"/>
    <sheet name="02 Vodovod " sheetId="3" r:id="rId3"/>
    <sheet name="03 NN " sheetId="4" r:id="rId4"/>
    <sheet name="04 VRN " sheetId="5" r:id="rId5"/>
  </sheets>
  <definedNames>
    <definedName name="AAA" localSheetId="2">#REF!</definedName>
    <definedName name="AAA" localSheetId="3">#REF!</definedName>
    <definedName name="AAA" localSheetId="4">#REF!</definedName>
    <definedName name="AAA">#REF!</definedName>
    <definedName name="cisloobjektu">#REF!</definedName>
    <definedName name="CisloStavby" localSheetId="0">'Stavba'!$D$5</definedName>
    <definedName name="cislostavby">#REF!</definedName>
    <definedName name="dadresa" localSheetId="0">'Stavba'!$D$8</definedName>
    <definedName name="dadresa">#REF!</definedName>
    <definedName name="Datum">#REF!</definedName>
    <definedName name="DIČ" localSheetId="0">'Stavba'!$J$8</definedName>
    <definedName name="DIČ">#REF!</definedName>
    <definedName name="Dil">#REF!</definedName>
    <definedName name="dmisto" localSheetId="0">'Stavba'!$D$9</definedName>
    <definedName name="dmisto">#REF!</definedName>
    <definedName name="Dodavka">#REF!</definedName>
    <definedName name="Dodavka0" localSheetId="2">#REF!</definedName>
    <definedName name="Dodavka0" localSheetId="3">#REF!</definedName>
    <definedName name="Dodavka0" localSheetId="4">#REF!</definedName>
    <definedName name="Dodavka0">#REF!</definedName>
    <definedName name="dpsc" localSheetId="0">'Stavba'!$C$9</definedName>
    <definedName name="dpsc">#REF!</definedName>
    <definedName name="HSV">#REF!</definedName>
    <definedName name="HSV_" localSheetId="2">#REF!</definedName>
    <definedName name="HSV_" localSheetId="3">#REF!</definedName>
    <definedName name="HSV_" localSheetId="4">#REF!</definedName>
    <definedName name="HSV_">#REF!</definedName>
    <definedName name="HSV0" localSheetId="2">#REF!</definedName>
    <definedName name="HSV0" localSheetId="3">#REF!</definedName>
    <definedName name="HSV0" localSheetId="4">#REF!</definedName>
    <definedName name="HSV0">#REF!</definedName>
    <definedName name="HZS">#REF!</definedName>
    <definedName name="HZS0" localSheetId="2">#REF!</definedName>
    <definedName name="HZS0" localSheetId="3">#REF!</definedName>
    <definedName name="HZS0" localSheetId="4">#REF!</definedName>
    <definedName name="HZS0">#REF!</definedName>
    <definedName name="IČO" localSheetId="0">'Stavba'!$J$7</definedName>
    <definedName name="IČO">#REF!</definedName>
    <definedName name="JKSO">#REF!</definedName>
    <definedName name="MJ">#REF!</definedName>
    <definedName name="Mont">#REF!</definedName>
    <definedName name="Mont_" localSheetId="2">#REF!</definedName>
    <definedName name="Mont_" localSheetId="3">#REF!</definedName>
    <definedName name="Mont_" localSheetId="4">#REF!</definedName>
    <definedName name="Mont_">#REF!</definedName>
    <definedName name="Montaz0" localSheetId="2">#REF!</definedName>
    <definedName name="Montaz0" localSheetId="3">#REF!</definedName>
    <definedName name="Montaz0" localSheetId="4">#REF!</definedName>
    <definedName name="Montaz0">#REF!</definedName>
    <definedName name="NazevDilu">#REF!</definedName>
    <definedName name="NazevObjektu" localSheetId="0">'Stavba'!$C$29</definedName>
    <definedName name="nazevobjektu">#REF!</definedName>
    <definedName name="NazevStavby" localSheetId="0">'Stavba'!$E$5</definedName>
    <definedName name="nazevstavby">#REF!</definedName>
    <definedName name="Objednatel" localSheetId="0">'Stavba'!$D$11</definedName>
    <definedName name="Objednatel">#REF!</definedName>
    <definedName name="Objekt" localSheetId="0">'Stavba'!$B$29</definedName>
    <definedName name="Objekt">#REF!</definedName>
    <definedName name="_xlnm.Print_Area" localSheetId="1">'01 Studna '!$A$1:$K$59</definedName>
    <definedName name="_xlnm.Print_Area" localSheetId="2">'02 Vodovod '!$A$1:$K$94</definedName>
    <definedName name="_xlnm.Print_Area" localSheetId="3">'03 NN '!$A$1:$K$23</definedName>
    <definedName name="_xlnm.Print_Area" localSheetId="4">'04 VRN '!$A$1:$K$20</definedName>
    <definedName name="_xlnm.Print_Area" localSheetId="0">'Stavba'!$A$1:$I$44</definedName>
    <definedName name="odic" localSheetId="0">'Stavba'!$J$12</definedName>
    <definedName name="odic">#REF!</definedName>
    <definedName name="oico" localSheetId="0">'Stavba'!$J$11</definedName>
    <definedName name="oico">#REF!</definedName>
    <definedName name="omisto" localSheetId="0">'Stavba'!$D$13</definedName>
    <definedName name="omisto">#REF!</definedName>
    <definedName name="onazev" localSheetId="0">'Stavba'!$D$12</definedName>
    <definedName name="onazev">#REF!</definedName>
    <definedName name="opsc" localSheetId="0">'Stavba'!$C$13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2">#REF!</definedName>
    <definedName name="PSV_" localSheetId="3">#REF!</definedName>
    <definedName name="PSV_" localSheetId="4">#REF!</definedName>
    <definedName name="PSV_">#REF!</definedName>
    <definedName name="PSV0" localSheetId="2">#REF!</definedName>
    <definedName name="PSV0" localSheetId="3">#REF!</definedName>
    <definedName name="PSV0" localSheetId="4">#REF!</definedName>
    <definedName name="PSV0">#REF!</definedName>
    <definedName name="SazbaDPH1">'Stavba'!$D$19</definedName>
    <definedName name="SazbaDPH2">'Stavba'!$D$21</definedName>
    <definedName name="SloupecCC" localSheetId="2">'02 Vodovod '!$G$6</definedName>
    <definedName name="SloupecCC" localSheetId="3">'03 NN '!$G$6</definedName>
    <definedName name="SloupecCC" localSheetId="4">'04 VRN '!$G$6</definedName>
    <definedName name="SloupecCC">'01 Studna '!$G$6</definedName>
    <definedName name="SloupecCDH" localSheetId="2">'02 Vodovod '!$K$6</definedName>
    <definedName name="SloupecCDH" localSheetId="3">'03 NN '!$K$6</definedName>
    <definedName name="SloupecCDH" localSheetId="4">'04 VRN '!$K$6</definedName>
    <definedName name="SloupecCDH">'01 Studna '!$K$6</definedName>
    <definedName name="SloupecCisloPol" localSheetId="2">'02 Vodovod '!$B$6</definedName>
    <definedName name="SloupecCisloPol" localSheetId="3">'03 NN '!$B$6</definedName>
    <definedName name="SloupecCisloPol" localSheetId="4">'04 VRN '!$B$6</definedName>
    <definedName name="SloupecCisloPol">'01 Studna '!$B$6</definedName>
    <definedName name="SloupecCH" localSheetId="2">'02 Vodovod '!$I$6</definedName>
    <definedName name="SloupecCH" localSheetId="3">'03 NN '!$I$6</definedName>
    <definedName name="SloupecCH" localSheetId="4">'04 VRN '!$I$6</definedName>
    <definedName name="SloupecCH">'01 Studna '!$I$6</definedName>
    <definedName name="SloupecJC" localSheetId="2">'02 Vodovod '!$F$6</definedName>
    <definedName name="SloupecJC" localSheetId="3">'03 NN '!$F$6</definedName>
    <definedName name="SloupecJC" localSheetId="4">'04 VRN '!$F$6</definedName>
    <definedName name="SloupecJC">'01 Studna '!$F$6</definedName>
    <definedName name="SloupecJDH" localSheetId="2">'02 Vodovod '!$J$6</definedName>
    <definedName name="SloupecJDH" localSheetId="3">'03 NN '!$J$6</definedName>
    <definedName name="SloupecJDH" localSheetId="4">'04 VRN '!$J$6</definedName>
    <definedName name="SloupecJDH">'01 Studna '!$J$6</definedName>
    <definedName name="SloupecJDM" localSheetId="2">'02 Vodovod '!$J$6</definedName>
    <definedName name="SloupecJDM" localSheetId="3">'03 NN '!$J$6</definedName>
    <definedName name="SloupecJDM" localSheetId="4">'04 VRN '!$J$6</definedName>
    <definedName name="SloupecJDM">'01 Studna '!$J$6</definedName>
    <definedName name="SloupecJH" localSheetId="2">'02 Vodovod '!$H$6</definedName>
    <definedName name="SloupecJH" localSheetId="3">'03 NN '!$H$6</definedName>
    <definedName name="SloupecJH" localSheetId="4">'04 VRN '!$H$6</definedName>
    <definedName name="SloupecJH">'01 Studna '!$H$6</definedName>
    <definedName name="SloupecMJ" localSheetId="2">'02 Vodovod '!$D$6</definedName>
    <definedName name="SloupecMJ" localSheetId="3">'03 NN '!$D$6</definedName>
    <definedName name="SloupecMJ" localSheetId="4">'04 VRN '!$D$6</definedName>
    <definedName name="SloupecMJ">'01 Studna '!$D$6</definedName>
    <definedName name="SloupecMnozstvi" localSheetId="2">'02 Vodovod '!$E$6</definedName>
    <definedName name="SloupecMnozstvi" localSheetId="3">'03 NN '!$E$6</definedName>
    <definedName name="SloupecMnozstvi" localSheetId="4">'04 VRN '!$E$6</definedName>
    <definedName name="SloupecMnozstvi">'01 Studna '!$E$6</definedName>
    <definedName name="SloupecNazPol" localSheetId="2">'02 Vodovod '!$C$6</definedName>
    <definedName name="SloupecNazPol" localSheetId="3">'03 NN '!$C$6</definedName>
    <definedName name="SloupecNazPol" localSheetId="4">'04 VRN '!$C$6</definedName>
    <definedName name="SloupecNazPol">'01 Studna '!$C$6</definedName>
    <definedName name="SloupecPC" localSheetId="2">'02 Vodovod '!$A$6</definedName>
    <definedName name="SloupecPC" localSheetId="3">'03 NN '!$A$6</definedName>
    <definedName name="SloupecPC" localSheetId="4">'04 VRN '!$A$6</definedName>
    <definedName name="SloupecPC">'01 Studna '!$A$6</definedName>
    <definedName name="solver_lin" localSheetId="1" hidden="1">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opt" localSheetId="4" hidden="1">#REF!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tavbaCelkem" localSheetId="0">'Stavba'!$F$34</definedName>
    <definedName name="StavbaCelkem">#REF!</definedName>
    <definedName name="Typ" localSheetId="2">#REF!</definedName>
    <definedName name="Typ" localSheetId="3">#REF!</definedName>
    <definedName name="Typ" localSheetId="4">#REF!</definedName>
    <definedName name="Typ">#REF!</definedName>
    <definedName name="VRN" localSheetId="2">#REF!</definedName>
    <definedName name="VRN" localSheetId="3">#REF!</definedName>
    <definedName name="VRN" localSheetId="4">#REF!</definedName>
    <definedName name="VRN">#REF!</definedName>
    <definedName name="VRNKc">#REF!</definedName>
    <definedName name="VRNNazev" localSheetId="2">#REF!</definedName>
    <definedName name="VRNNazev" localSheetId="3">#REF!</definedName>
    <definedName name="VRNNazev" localSheetId="4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 localSheetId="0">'Stavba'!$D$7</definedName>
    <definedName name="Zhotovitel">#REF!</definedName>
    <definedName name="_xlnm.Print_Titles" localSheetId="1">'01 Studna '!$1:$6</definedName>
    <definedName name="_xlnm.Print_Titles" localSheetId="2">'02 Vodovod '!$1:$6</definedName>
    <definedName name="_xlnm.Print_Titles" localSheetId="3">'03 NN '!$1:$6</definedName>
    <definedName name="_xlnm.Print_Titles" localSheetId="4">'04 VRN '!$1:$6</definedName>
  </definedNames>
  <calcPr calcId="191029"/>
</workbook>
</file>

<file path=xl/sharedStrings.xml><?xml version="1.0" encoding="utf-8"?>
<sst xmlns="http://schemas.openxmlformats.org/spreadsheetml/2006/main" count="606" uniqueCount="350">
  <si>
    <t xml:space="preserve"> </t>
  </si>
  <si>
    <t>Stavba :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</si>
  <si>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</si>
  <si>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</si>
  <si>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</si>
  <si>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</si>
  <si>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</si>
  <si>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</si>
  <si>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</si>
  <si>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</si>
  <si>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</si>
  <si>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</si>
  <si>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Položkový rozpočet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</si>
  <si>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</si>
  <si>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</si>
  <si>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</si>
  <si>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</si>
  <si>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</si>
  <si>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</si>
  <si>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</si>
  <si>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</si>
  <si>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</si>
  <si>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</si>
  <si>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</si>
  <si>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x</t>
  </si>
  <si>
    <t>1</t>
  </si>
  <si>
    <t>Zemní práce</t>
  </si>
  <si>
    <t>m2</t>
  </si>
  <si>
    <t>y</t>
  </si>
  <si>
    <t>z</t>
  </si>
  <si>
    <t>Celkem za objekt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</si>
  <si>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</si>
  <si>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</si>
  <si>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</si>
  <si>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</si>
  <si>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</si>
  <si>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</si>
  <si>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</si>
  <si>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Přeprava soupravy</t>
  </si>
  <si>
    <t>nac-01</t>
  </si>
  <si>
    <t>přeprava soupravy PVSD</t>
  </si>
  <si>
    <t>soub</t>
  </si>
  <si>
    <t>nac-02</t>
  </si>
  <si>
    <t>přeprava vrtného nářadí, pažnic</t>
  </si>
  <si>
    <t>2</t>
  </si>
  <si>
    <t>Terénní práce</t>
  </si>
  <si>
    <t>nac-03</t>
  </si>
  <si>
    <t>nac-04</t>
  </si>
  <si>
    <t>m</t>
  </si>
  <si>
    <t>nac-05</t>
  </si>
  <si>
    <t>nac-06</t>
  </si>
  <si>
    <t>nac-07</t>
  </si>
  <si>
    <t>nac-08</t>
  </si>
  <si>
    <t>plechové dno</t>
  </si>
  <si>
    <t>ks</t>
  </si>
  <si>
    <t>nac-09</t>
  </si>
  <si>
    <t>centrátory</t>
  </si>
  <si>
    <t>nac-10</t>
  </si>
  <si>
    <t>obsyp 4/8, interval 5 -9m</t>
  </si>
  <si>
    <t>nac-11</t>
  </si>
  <si>
    <t>nac-12</t>
  </si>
  <si>
    <t>zához vytěženou zeminou</t>
  </si>
  <si>
    <t>nac-13</t>
  </si>
  <si>
    <t>nac-14</t>
  </si>
  <si>
    <t>3</t>
  </si>
  <si>
    <t>Manipulační šachta studny DN 1500</t>
  </si>
  <si>
    <t>nac-15</t>
  </si>
  <si>
    <t>nac-16</t>
  </si>
  <si>
    <t>výkop, betonáž dna, sestav. šachty, bet. prefabr. DN 1500 se stupadly, se vstupem DN 600</t>
  </si>
  <si>
    <t>nac-17</t>
  </si>
  <si>
    <t>nac-18</t>
  </si>
  <si>
    <t>nac-19</t>
  </si>
  <si>
    <t>úprava povrchu, vyrovnání, zatravnění</t>
  </si>
  <si>
    <t>nac-20</t>
  </si>
  <si>
    <t>přípl. za uved. příjezdu a man. plochy do pův. stavu</t>
  </si>
  <si>
    <t>4</t>
  </si>
  <si>
    <t>Osazení  ponor.  čerpadla</t>
  </si>
  <si>
    <t>nac-21</t>
  </si>
  <si>
    <t>např. FRANKLIN 4 VS 4/10,  400V – 0,75 kW, INOX LINE STP 1014,  400V – 0,75 kW</t>
  </si>
  <si>
    <t>nac-22</t>
  </si>
  <si>
    <t>kab. spojka  SMH4  1,5-16</t>
  </si>
  <si>
    <t>nac-23</t>
  </si>
  <si>
    <t>nac-24</t>
  </si>
  <si>
    <t>nac-25</t>
  </si>
  <si>
    <t>nac-26</t>
  </si>
  <si>
    <t>PE80  trubka  D40</t>
  </si>
  <si>
    <t>nac-27</t>
  </si>
  <si>
    <t>mont. spojka D40</t>
  </si>
  <si>
    <t>nac-28</t>
  </si>
  <si>
    <t>nac-29</t>
  </si>
  <si>
    <t>lank. spojka nerez. 5 mm</t>
  </si>
  <si>
    <t>nac-30</t>
  </si>
  <si>
    <t>el. kabel  H07   4 x 1,5</t>
  </si>
  <si>
    <t>nac-31</t>
  </si>
  <si>
    <t>stisk</t>
  </si>
  <si>
    <t>nac-32</t>
  </si>
  <si>
    <t>montáž čerpadla</t>
  </si>
  <si>
    <t>nac-33</t>
  </si>
  <si>
    <t>nac-34</t>
  </si>
  <si>
    <t>ponor. sonda MAVE PSV-2 – 5 m kabel</t>
  </si>
  <si>
    <t>nac-35</t>
  </si>
  <si>
    <t>instal. + elektro práce montáž čerpadla</t>
  </si>
  <si>
    <t>hod</t>
  </si>
  <si>
    <t>5</t>
  </si>
  <si>
    <t>Hydrochemické, hydrogeologické práce</t>
  </si>
  <si>
    <t>nac-36</t>
  </si>
  <si>
    <t>montáž a demontáž čerpadlové technologie</t>
  </si>
  <si>
    <t>nac-37</t>
  </si>
  <si>
    <t>čerpaci zkouška krátkodobá 14dní, Q=1l/s</t>
  </si>
  <si>
    <t>den</t>
  </si>
  <si>
    <t>nac-38</t>
  </si>
  <si>
    <t>stoupaci zkouška 2 dny</t>
  </si>
  <si>
    <t>nac-39</t>
  </si>
  <si>
    <t>příplatek za prodl. odvodu vody / dalších  30m /</t>
  </si>
  <si>
    <t>nac-40</t>
  </si>
  <si>
    <t>01</t>
  </si>
  <si>
    <t>Vrtaná studna</t>
  </si>
  <si>
    <t>01 Vrtaná studna</t>
  </si>
  <si>
    <t xml:space="preserve">1 </t>
  </si>
  <si>
    <t>113107515R00</t>
  </si>
  <si>
    <t>Odstranění podkladu pl. 50 m2,kam.drcené tl.15 cm</t>
  </si>
  <si>
    <t>113109315R00</t>
  </si>
  <si>
    <t>Odstranění podkladu pl.50 m2, bet.prostý tl.15 cm</t>
  </si>
  <si>
    <t>119001412R00</t>
  </si>
  <si>
    <t>Dočasné zajištění beton.a plast.potrubí DN 200-500</t>
  </si>
  <si>
    <t>119001421R00</t>
  </si>
  <si>
    <t>Dočasné zajištění kabelů - do počtu 3 kabelů</t>
  </si>
  <si>
    <t>130001101R00</t>
  </si>
  <si>
    <t>Příplatek za ztížené hloubení v blízkosti vedení</t>
  </si>
  <si>
    <t>m3</t>
  </si>
  <si>
    <t>132201211R00</t>
  </si>
  <si>
    <t>Hloubení rýh š.do 200 cm hor.3 do 100 m3,STROJNĚ</t>
  </si>
  <si>
    <t>0,5*(1,25+0,73)*134,5/2</t>
  </si>
  <si>
    <t>0,5*(0,43+0,4)*6,15/2</t>
  </si>
  <si>
    <t>0,5*(0,7+0,89)*0,5/2</t>
  </si>
  <si>
    <t>0,5*(0,89+1,72)*2,95/2</t>
  </si>
  <si>
    <t>0,5*(1,72+1,1)*17,4/2</t>
  </si>
  <si>
    <t>0,5*(0,52+0,5)*2,0/2</t>
  </si>
  <si>
    <t>132201219R00</t>
  </si>
  <si>
    <t>Přípl.za lepivost,hloubení rýh 200cm,hor.3,STROJNĚ</t>
  </si>
  <si>
    <t>139601102R00</t>
  </si>
  <si>
    <t>Ruční výkop jam, rýh a šachet v hornině tř. 3</t>
  </si>
  <si>
    <t>151101101R00</t>
  </si>
  <si>
    <t>Pažení a rozepření stěn rýh - příložné - hl.do 2 m</t>
  </si>
  <si>
    <t>(1,72+1,3)*14,0</t>
  </si>
  <si>
    <t>151101111R00</t>
  </si>
  <si>
    <t>Odstranění pažení stěn rýh - příložné - hl. do 2 m</t>
  </si>
  <si>
    <t>161101101R00</t>
  </si>
  <si>
    <t>Svislé přemístění výkopku z hor.1-4 do 2,5 m</t>
  </si>
  <si>
    <t>82,7542-20,4375-8,175</t>
  </si>
  <si>
    <t>162301101R00</t>
  </si>
  <si>
    <t>Vodorovné přemístění výkopku z hor.1-4 do 500 m</t>
  </si>
  <si>
    <t>166101101R00</t>
  </si>
  <si>
    <t>Přehození výkopku z hor.1-4</t>
  </si>
  <si>
    <t>171201201R00</t>
  </si>
  <si>
    <t>Uložení sypaniny na skl.-sypanina na výšku přes 2m</t>
  </si>
  <si>
    <t>174101101R00</t>
  </si>
  <si>
    <t>Zásyp jam, rýh, šachet se zhutněním</t>
  </si>
  <si>
    <t>175101101R00</t>
  </si>
  <si>
    <t>Obsyp potrubí bez prohození sypaniny</t>
  </si>
  <si>
    <t>0,5*0,25*163,5</t>
  </si>
  <si>
    <t>180402112R00</t>
  </si>
  <si>
    <t>Založení trávníku parkového výsevem svah do 1:2</t>
  </si>
  <si>
    <t>0,5*163,5-3,55</t>
  </si>
  <si>
    <t>181101102R00</t>
  </si>
  <si>
    <t>Úprava pláně v zářezech v hor. 1-4, se zhutněním</t>
  </si>
  <si>
    <t>0,5*163,5</t>
  </si>
  <si>
    <t>181301101R00</t>
  </si>
  <si>
    <t>Rozprostření ornice, rovina, tl. do 10 cm do 500m2</t>
  </si>
  <si>
    <t>183403153R00</t>
  </si>
  <si>
    <t>Obdělání půdy hrabáním, v rovině</t>
  </si>
  <si>
    <t>185803211R00</t>
  </si>
  <si>
    <t>Uválcování trávníku v rovině</t>
  </si>
  <si>
    <t>1-01nc</t>
  </si>
  <si>
    <t>Příplatek oddělené nakládání s humusovitou vrstvou</t>
  </si>
  <si>
    <t>1-02nc</t>
  </si>
  <si>
    <t>1-03nc</t>
  </si>
  <si>
    <t>1-04nc</t>
  </si>
  <si>
    <t>Provizorní překrytí výkopů - chodník</t>
  </si>
  <si>
    <t>1-05nc</t>
  </si>
  <si>
    <t>Provizorní překrytí výkopů - komunikace</t>
  </si>
  <si>
    <t>00572400</t>
  </si>
  <si>
    <t>Směs travní parková I. běžná zátěž</t>
  </si>
  <si>
    <t>kg</t>
  </si>
  <si>
    <t>0,033*78,2</t>
  </si>
  <si>
    <t>58337310</t>
  </si>
  <si>
    <t>Štěrkopísek frakce 0-4 tř.B</t>
  </si>
  <si>
    <t>t</t>
  </si>
  <si>
    <t>1,96t/m:</t>
  </si>
  <si>
    <t>1,96*28,6125</t>
  </si>
  <si>
    <t>Vodorovné konstrukce</t>
  </si>
  <si>
    <t>451572111R00</t>
  </si>
  <si>
    <t>Lože pod potrubí z kameniva těženého 0 - 4 mm</t>
  </si>
  <si>
    <t>0,5*0,1*163,5</t>
  </si>
  <si>
    <t>Komunikace</t>
  </si>
  <si>
    <t>564851111RT2</t>
  </si>
  <si>
    <t>Podklad ze štěrkodrti po zhutnění tloušťky 15 cm štěrkodrť frakce 0-32 mm</t>
  </si>
  <si>
    <t>581121111R00</t>
  </si>
  <si>
    <t>Kryt cementobeton. komunikací skup.3 a 4 tl. 15 cm</t>
  </si>
  <si>
    <t>599142111R00</t>
  </si>
  <si>
    <t>Úprava zálivky dil.spár hloubky do 4 cm š. do 4 cm</t>
  </si>
  <si>
    <t>8</t>
  </si>
  <si>
    <t>Trubní vedení</t>
  </si>
  <si>
    <t>871171121R00</t>
  </si>
  <si>
    <t>Montáž trubek polyetylenových ve výkopu d 40 mm</t>
  </si>
  <si>
    <t>871251121R00</t>
  </si>
  <si>
    <t>Montáž trubek polyetylenových ve výkopu d 110 mm</t>
  </si>
  <si>
    <t>chránička</t>
  </si>
  <si>
    <t>877161121U00</t>
  </si>
  <si>
    <t>MTŽ eltv výkop tr PE sv DN 32</t>
  </si>
  <si>
    <t>kus</t>
  </si>
  <si>
    <t>892241111R00</t>
  </si>
  <si>
    <t>Tlaková zkouška vodovodního potrubí DN 80</t>
  </si>
  <si>
    <t>893151111R00</t>
  </si>
  <si>
    <t>Montáž šachty vodoměrné a revizní plastové kruhové</t>
  </si>
  <si>
    <t>8-01nc</t>
  </si>
  <si>
    <t>8-02nc</t>
  </si>
  <si>
    <t>Provedení prostupu do MŠ opatřené průchodkou</t>
  </si>
  <si>
    <t>8-03nc</t>
  </si>
  <si>
    <t>Příplatek za vyvedení vodovodu do akum. nádrže</t>
  </si>
  <si>
    <t>286134460</t>
  </si>
  <si>
    <t>1,015*168,0</t>
  </si>
  <si>
    <t>286134807</t>
  </si>
  <si>
    <t>28653323.A</t>
  </si>
  <si>
    <t>28653332.A</t>
  </si>
  <si>
    <t>28697nc</t>
  </si>
  <si>
    <t>Šachta vodoměrná  v. 1200 mm bezvstupová</t>
  </si>
  <si>
    <t>91</t>
  </si>
  <si>
    <t>Doplňující práce na komunikaci</t>
  </si>
  <si>
    <t>919735123R00</t>
  </si>
  <si>
    <t>Řezání stávajícího betonového krytu tl. 10 - 15 cm</t>
  </si>
  <si>
    <t>99</t>
  </si>
  <si>
    <t>Staveništní přesun hmot</t>
  </si>
  <si>
    <t>998276201R00</t>
  </si>
  <si>
    <t xml:space="preserve">Přesun hmot, trub.vedení plast. obsypaná kamenivem </t>
  </si>
  <si>
    <t>722</t>
  </si>
  <si>
    <t>Vnitřní vodovod</t>
  </si>
  <si>
    <t>722265213R00</t>
  </si>
  <si>
    <t>Vodoměr domovní  DN 20x190mm D+M</t>
  </si>
  <si>
    <t>998722101R00</t>
  </si>
  <si>
    <t xml:space="preserve">Přesun hmot pro vnitřní vodovod, výšky do 6 m </t>
  </si>
  <si>
    <t>D96</t>
  </si>
  <si>
    <t>Přesuny suti a vybouraných hmot</t>
  </si>
  <si>
    <t>979082317R00</t>
  </si>
  <si>
    <t xml:space="preserve">Vodorovná doprava suti a hmot po suchu do 5000 m </t>
  </si>
  <si>
    <t>979087212R00</t>
  </si>
  <si>
    <t xml:space="preserve">Nakládání suti na dopravní prostředky - komunikace </t>
  </si>
  <si>
    <t>979093111R00</t>
  </si>
  <si>
    <t xml:space="preserve">Uložení suti na skládku bez zhutnění </t>
  </si>
  <si>
    <t>979990111R00</t>
  </si>
  <si>
    <t xml:space="preserve">Poplatek za skládku suti </t>
  </si>
  <si>
    <t>02</t>
  </si>
  <si>
    <t>Vodovod</t>
  </si>
  <si>
    <t>02 Vodovod</t>
  </si>
  <si>
    <t xml:space="preserve">2 </t>
  </si>
  <si>
    <t>M21</t>
  </si>
  <si>
    <t>Elektromontáže</t>
  </si>
  <si>
    <t>210810012R00</t>
  </si>
  <si>
    <t>210810015R00</t>
  </si>
  <si>
    <t>899721112R00</t>
  </si>
  <si>
    <t>Fólie výstražná z PVC, šířka 30 cm</t>
  </si>
  <si>
    <t>2*170,0</t>
  </si>
  <si>
    <t>21-nac01</t>
  </si>
  <si>
    <t>21-nac02</t>
  </si>
  <si>
    <t>Příplatek za dočasné zajištění ukončení kabelů</t>
  </si>
  <si>
    <t>34111072</t>
  </si>
  <si>
    <t>Kabel silový CYKY-J 4 x 6 mm2</t>
  </si>
  <si>
    <t>34111090</t>
  </si>
  <si>
    <t>Kabel silový CYKY-J 5 x 1,5 mm2</t>
  </si>
  <si>
    <t>M23</t>
  </si>
  <si>
    <t>Montáže potrubí</t>
  </si>
  <si>
    <t>230191013R00</t>
  </si>
  <si>
    <t>Uložení chráničky ve výkopu</t>
  </si>
  <si>
    <t>3457114702</t>
  </si>
  <si>
    <t>Trubka kabelová chránička KOPOFLEX KF 09063</t>
  </si>
  <si>
    <t>23-nac01</t>
  </si>
  <si>
    <t>Spojka KOFOS 02063 FA</t>
  </si>
  <si>
    <t>03</t>
  </si>
  <si>
    <t>Připojení NN</t>
  </si>
  <si>
    <t>03 Připojení NN</t>
  </si>
  <si>
    <t xml:space="preserve">3 </t>
  </si>
  <si>
    <t>HSV</t>
  </si>
  <si>
    <t>Ostatní náklady</t>
  </si>
  <si>
    <t>Vytyčení stavby</t>
  </si>
  <si>
    <t>Geodetické zaměření skutečného provedení</t>
  </si>
  <si>
    <t>Vytyčení inženýrských sítí</t>
  </si>
  <si>
    <t>Vybudování zařízení staveniště</t>
  </si>
  <si>
    <t>Provoz zařízení staveniště</t>
  </si>
  <si>
    <t>Odstranění zařízení staveniště</t>
  </si>
  <si>
    <t>Koordinační činnost</t>
  </si>
  <si>
    <t>Předání a převzetí díla</t>
  </si>
  <si>
    <t>Provedení kopaných sond</t>
  </si>
  <si>
    <t>Dokumentace skutečného provedení</t>
  </si>
  <si>
    <t>04</t>
  </si>
  <si>
    <t>Ostatní a vedlejší náklady</t>
  </si>
  <si>
    <t>04 Ostatní a vedlejší náklady</t>
  </si>
  <si>
    <t xml:space="preserve">4 </t>
  </si>
  <si>
    <t>Koleno 90° elektrosvařovací d 40 mm</t>
  </si>
  <si>
    <t>Koleno 45° elektrosvařovací d  40 mm</t>
  </si>
  <si>
    <t>STUDNA NA POZEMKU p.č. 1116/1 v k.ú. KROMĚŘÍŽ</t>
  </si>
  <si>
    <t>Za zhotovitele</t>
  </si>
  <si>
    <t>Za objednatele</t>
  </si>
  <si>
    <t>montáž a demontáž vrtné soupravy</t>
  </si>
  <si>
    <t>technol. pažení ocelí d920, 720 vč. odpažení</t>
  </si>
  <si>
    <t>vrtaní d 920/720mm</t>
  </si>
  <si>
    <t>výstroj / PEHD, PVC / zárubnice  plná</t>
  </si>
  <si>
    <t>výstroj / PEHD, PVC /  zárub. perforovaná</t>
  </si>
  <si>
    <t>jilování granulát G12, interval 0 – 4,8m</t>
  </si>
  <si>
    <t>vyčištění vrtu mamutovým čerpadlem</t>
  </si>
  <si>
    <t>ocelové zhlaví 426mm vč. cementace-tlakové</t>
  </si>
  <si>
    <t>přeprava mechanismů  jeřáb, bagr</t>
  </si>
  <si>
    <t>uzam. nerez poklop /např. ASIO 1000x840/</t>
  </si>
  <si>
    <t>odvoz, ulož.  zeminy, meziskl. pozem.  p.č.  1116/1</t>
  </si>
  <si>
    <t>ponor. čerpadlo Q=max. 1 l/s, h = min 40m,  U=400V</t>
  </si>
  <si>
    <t>zpět. klapka DN32</t>
  </si>
  <si>
    <t>mosaz. vsuvka DN32  VZ/VZ</t>
  </si>
  <si>
    <t>spojka přímá 40-DN32</t>
  </si>
  <si>
    <t>ocel. lanko nerez. 5,00, 7x7 , 1570</t>
  </si>
  <si>
    <t>uzav.KK 32, vypouš. KK 25. inst. spojky</t>
  </si>
  <si>
    <t>sledování, řizení, vyhodnoceni vč. Závěreč. zprávy</t>
  </si>
  <si>
    <t>82,7542+2,00-20,4375-8,175</t>
  </si>
  <si>
    <t>Mobilní pllotová zábrana do v. 2,0m - zřízení</t>
  </si>
  <si>
    <t>Mobilní plot. zábrana do v. 2,0m - odstranění</t>
  </si>
  <si>
    <t>PRO I. A II. FOTBALOVÉ HŘIŠTĚ,  VODOVOD,  PŘIPOJENÍ NN</t>
  </si>
  <si>
    <t>ochranná trubka</t>
  </si>
  <si>
    <t>1,96*20,44</t>
  </si>
  <si>
    <t>Příplatek za propojení výtlaku od PČ s vodovodem</t>
  </si>
  <si>
    <t>Kabel CYKY 4 x 6 mm2  /uložení, chránička/</t>
  </si>
  <si>
    <t>Kabel CYKY 5 x 1,5 mm2 / uložení, chránička /</t>
  </si>
  <si>
    <t>Trubka PE80 D40, DN32, SDR 11  40 x 3,7 mm návin voda</t>
  </si>
  <si>
    <t>Trubka vodovodní PE 80,100 SDR 17  110x6,6 mm</t>
  </si>
  <si>
    <t>2*163,5</t>
  </si>
  <si>
    <t>Příplatek - prostup do MŠ VS vč. průchodek /2ks/, vyvol. úpravy vyvedení do techn. obj. AZ / za VŠ /</t>
  </si>
  <si>
    <t>Soupis stavebních prací, dodávek a služeb</t>
  </si>
  <si>
    <t>soubor</t>
  </si>
  <si>
    <t>pol1</t>
  </si>
  <si>
    <t>pol2</t>
  </si>
  <si>
    <t>pol3</t>
  </si>
  <si>
    <t>pol4</t>
  </si>
  <si>
    <t>pol5</t>
  </si>
  <si>
    <t>pol6</t>
  </si>
  <si>
    <t>pol7</t>
  </si>
  <si>
    <t>pol8</t>
  </si>
  <si>
    <t>pol9</t>
  </si>
  <si>
    <t>pol10</t>
  </si>
  <si>
    <t>STAVEBNÍ OBJEKT (SO) - VRTANÁ STUDNA</t>
  </si>
  <si>
    <t>Rozpočet (část objektu) - 01</t>
  </si>
  <si>
    <t>Rozpočet (část objektu) - 02</t>
  </si>
  <si>
    <t>Rozpočet (část objektu) - 03</t>
  </si>
  <si>
    <t>Rozpočet (část objektu) - 04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</si>
</sst>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\ &quot;Kč&quot;"/>
    <numFmt numFmtId="166" formatCode="0.0%"/>
  </numFmts>
  <fonts count="25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4"/>
      <color indexed="22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4"/>
      <color indexed="9"/>
      <name val="Arial CE"/>
      <family val="2"/>
    </font>
    <font>
      <sz val="4"/>
      <color indexed="2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theme="3" tint="0.39998000860214233"/>
      <name val="Arial CE"/>
      <family val="2"/>
    </font>
    <font>
      <sz val="10"/>
      <color theme="3" tint="0.39998000860214233"/>
      <name val="Arial CE"/>
      <family val="2"/>
    </font>
    <font>
      <sz val="8"/>
      <color rgb="FF5A2FF9"/>
      <name val="Arial CE"/>
      <family val="2"/>
    </font>
    <font>
      <sz val="10"/>
      <color rgb="FF5A2FF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dotted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0" fillId="0" borderId="0" xfId="0" applyNumberFormat="1"/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0" fillId="2" borderId="2" xfId="0" applyFill="1" applyBorder="1"/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3" borderId="0" xfId="0" applyNumberFormat="1" applyFill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7" fillId="4" borderId="10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/>
    <xf numFmtId="0" fontId="5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vertical="center"/>
    </xf>
    <xf numFmtId="49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/>
    <xf numFmtId="166" fontId="4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166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0" fontId="5" fillId="4" borderId="1" xfId="0" applyFont="1" applyFill="1" applyBorder="1" applyAlignment="1">
      <alignment vertical="center"/>
    </xf>
    <xf numFmtId="49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166" fontId="4" fillId="4" borderId="3" xfId="0" applyNumberFormat="1" applyFont="1" applyFill="1" applyBorder="1"/>
    <xf numFmtId="3" fontId="5" fillId="4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20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>
      <alignment horizontal="right"/>
      <protection/>
    </xf>
    <xf numFmtId="0" fontId="0" fillId="3" borderId="16" xfId="20" applyFill="1" applyBorder="1" applyAlignment="1">
      <alignment horizontal="left"/>
      <protection/>
    </xf>
    <xf numFmtId="0" fontId="0" fillId="3" borderId="17" xfId="20" applyFill="1" applyBorder="1" applyAlignment="1">
      <alignment horizontal="center"/>
      <protection/>
    </xf>
    <xf numFmtId="0" fontId="10" fillId="3" borderId="17" xfId="20" applyFont="1" applyFill="1" applyBorder="1">
      <alignment/>
      <protection/>
    </xf>
    <xf numFmtId="49" fontId="0" fillId="3" borderId="18" xfId="20" applyNumberFormat="1" applyFill="1" applyBorder="1">
      <alignment/>
      <protection/>
    </xf>
    <xf numFmtId="0" fontId="0" fillId="3" borderId="17" xfId="20" applyFill="1" applyBorder="1" applyAlignment="1">
      <alignment horizontal="right"/>
      <protection/>
    </xf>
    <xf numFmtId="0" fontId="0" fillId="3" borderId="17" xfId="20" applyFill="1" applyBorder="1">
      <alignment/>
      <protection/>
    </xf>
    <xf numFmtId="0" fontId="0" fillId="3" borderId="19" xfId="20" applyFill="1" applyBorder="1">
      <alignment/>
      <protection/>
    </xf>
    <xf numFmtId="49" fontId="0" fillId="3" borderId="20" xfId="20" applyNumberFormat="1" applyFill="1" applyBorder="1" applyAlignment="1">
      <alignment horizontal="left"/>
      <protection/>
    </xf>
    <xf numFmtId="0" fontId="0" fillId="3" borderId="21" xfId="20" applyFill="1" applyBorder="1" applyAlignment="1">
      <alignment horizontal="center"/>
      <protection/>
    </xf>
    <xf numFmtId="0" fontId="10" fillId="3" borderId="21" xfId="20" applyFont="1" applyFill="1" applyBorder="1">
      <alignment/>
      <protection/>
    </xf>
    <xf numFmtId="49" fontId="0" fillId="3" borderId="22" xfId="20" applyNumberFormat="1" applyFill="1" applyBorder="1">
      <alignment/>
      <protection/>
    </xf>
    <xf numFmtId="0" fontId="0" fillId="3" borderId="21" xfId="20" applyFill="1" applyBorder="1" applyAlignment="1">
      <alignment horizontal="right"/>
      <protection/>
    </xf>
    <xf numFmtId="0" fontId="0" fillId="3" borderId="21" xfId="20" applyFill="1" applyBorder="1">
      <alignment/>
      <protection/>
    </xf>
    <xf numFmtId="0" fontId="0" fillId="3" borderId="23" xfId="20" applyFill="1" applyBorder="1">
      <alignment/>
      <protection/>
    </xf>
    <xf numFmtId="0" fontId="4" fillId="0" borderId="0" xfId="20" applyFont="1">
      <alignment/>
      <protection/>
    </xf>
    <xf numFmtId="0" fontId="0" fillId="0" borderId="0" xfId="20" applyAlignment="1">
      <alignment horizontal="right"/>
      <protection/>
    </xf>
    <xf numFmtId="49" fontId="4" fillId="3" borderId="12" xfId="20" applyNumberFormat="1" applyFont="1" applyFill="1" applyBorder="1" applyAlignment="1">
      <alignment wrapText="1"/>
      <protection/>
    </xf>
    <xf numFmtId="0" fontId="4" fillId="3" borderId="3" xfId="20" applyFont="1" applyFill="1" applyBorder="1" applyAlignment="1">
      <alignment horizontal="center" wrapText="1"/>
      <protection/>
    </xf>
    <xf numFmtId="0" fontId="4" fillId="3" borderId="12" xfId="20" applyFont="1" applyFill="1" applyBorder="1" applyAlignment="1">
      <alignment horizontal="center" wrapText="1"/>
      <protection/>
    </xf>
    <xf numFmtId="0" fontId="0" fillId="3" borderId="12" xfId="20" applyFill="1" applyBorder="1" applyAlignment="1">
      <alignment wrapText="1" shrinkToFit="1"/>
      <protection/>
    </xf>
    <xf numFmtId="0" fontId="0" fillId="0" borderId="0" xfId="20" applyAlignment="1">
      <alignment wrapText="1"/>
      <protection/>
    </xf>
    <xf numFmtId="0" fontId="11" fillId="2" borderId="4" xfId="20" applyFont="1" applyFill="1" applyBorder="1" applyAlignment="1">
      <alignment horizontal="center"/>
      <protection/>
    </xf>
    <xf numFmtId="49" fontId="2" fillId="2" borderId="7" xfId="20" applyNumberFormat="1" applyFont="1" applyFill="1" applyBorder="1" applyAlignment="1">
      <alignment horizontal="left"/>
      <protection/>
    </xf>
    <xf numFmtId="0" fontId="2" fillId="2" borderId="7" xfId="20" applyFont="1" applyFill="1" applyBorder="1">
      <alignment/>
      <protection/>
    </xf>
    <xf numFmtId="0" fontId="0" fillId="2" borderId="7" xfId="20" applyFill="1" applyBorder="1" applyAlignment="1">
      <alignment horizontal="center"/>
      <protection/>
    </xf>
    <xf numFmtId="0" fontId="0" fillId="2" borderId="7" xfId="20" applyFill="1" applyBorder="1" applyAlignment="1">
      <alignment horizontal="right"/>
      <protection/>
    </xf>
    <xf numFmtId="0" fontId="0" fillId="2" borderId="5" xfId="20" applyFill="1" applyBorder="1">
      <alignment/>
      <protection/>
    </xf>
    <xf numFmtId="0" fontId="0" fillId="2" borderId="6" xfId="20" applyFill="1" applyBorder="1">
      <alignment/>
      <protection/>
    </xf>
    <xf numFmtId="0" fontId="0" fillId="2" borderId="13" xfId="20" applyFill="1" applyBorder="1">
      <alignment/>
      <protection/>
    </xf>
    <xf numFmtId="0" fontId="12" fillId="0" borderId="0" xfId="20" applyFont="1">
      <alignment/>
      <protection/>
    </xf>
    <xf numFmtId="0" fontId="13" fillId="0" borderId="14" xfId="20" applyFont="1" applyBorder="1" applyAlignment="1">
      <alignment horizontal="center" vertical="top"/>
      <protection/>
    </xf>
    <xf numFmtId="49" fontId="13" fillId="0" borderId="14" xfId="20" applyNumberFormat="1" applyFont="1" applyBorder="1" applyAlignment="1">
      <alignment horizontal="left" vertical="top" shrinkToFit="1"/>
      <protection/>
    </xf>
    <xf numFmtId="0" fontId="13" fillId="0" borderId="14" xfId="20" applyFont="1" applyBorder="1" applyAlignment="1">
      <alignment vertical="top" wrapText="1"/>
      <protection/>
    </xf>
    <xf numFmtId="49" fontId="13" fillId="0" borderId="14" xfId="20" applyNumberFormat="1" applyFont="1" applyBorder="1" applyAlignment="1">
      <alignment horizontal="center" shrinkToFit="1"/>
      <protection/>
    </xf>
    <xf numFmtId="4" fontId="13" fillId="0" borderId="14" xfId="20" applyNumberFormat="1" applyFont="1" applyBorder="1" applyAlignment="1">
      <alignment horizontal="right" shrinkToFit="1"/>
      <protection/>
    </xf>
    <xf numFmtId="4" fontId="13" fillId="0" borderId="14" xfId="20" applyNumberFormat="1" applyFont="1" applyBorder="1" applyAlignment="1" applyProtection="1">
      <alignment horizontal="right"/>
      <protection locked="0"/>
    </xf>
    <xf numFmtId="4" fontId="13" fillId="0" borderId="14" xfId="20" applyNumberFormat="1" applyFont="1" applyBorder="1">
      <alignment/>
      <protection/>
    </xf>
    <xf numFmtId="164" fontId="13" fillId="0" borderId="14" xfId="20" applyNumberFormat="1" applyFont="1" applyBorder="1">
      <alignment/>
      <protection/>
    </xf>
    <xf numFmtId="4" fontId="13" fillId="0" borderId="13" xfId="20" applyNumberFormat="1" applyFont="1" applyBorder="1">
      <alignment/>
      <protection/>
    </xf>
    <xf numFmtId="0" fontId="12" fillId="0" borderId="0" xfId="20" applyFont="1">
      <alignment/>
      <protection/>
    </xf>
    <xf numFmtId="0" fontId="4" fillId="0" borderId="15" xfId="20" applyFont="1" applyBorder="1" applyAlignment="1">
      <alignment horizontal="center"/>
      <protection/>
    </xf>
    <xf numFmtId="49" fontId="4" fillId="0" borderId="15" xfId="20" applyNumberFormat="1" applyFont="1" applyBorder="1" applyAlignment="1">
      <alignment horizontal="left"/>
      <protection/>
    </xf>
    <xf numFmtId="4" fontId="0" fillId="0" borderId="5" xfId="20" applyNumberFormat="1" applyBorder="1">
      <alignment/>
      <protection/>
    </xf>
    <xf numFmtId="0" fontId="14" fillId="0" borderId="0" xfId="20" applyFont="1" applyAlignment="1">
      <alignment wrapText="1"/>
      <protection/>
    </xf>
    <xf numFmtId="4" fontId="15" fillId="5" borderId="24" xfId="20" applyNumberFormat="1" applyFont="1" applyFill="1" applyBorder="1" applyAlignment="1">
      <alignment horizontal="right" wrapText="1"/>
      <protection/>
    </xf>
    <xf numFmtId="0" fontId="15" fillId="5" borderId="4" xfId="20" applyFont="1" applyFill="1" applyBorder="1" applyAlignment="1">
      <alignment horizontal="left" wrapText="1"/>
      <protection/>
    </xf>
    <xf numFmtId="0" fontId="15" fillId="0" borderId="5" xfId="0" applyFont="1" applyBorder="1" applyAlignment="1">
      <alignment horizontal="right"/>
    </xf>
    <xf numFmtId="0" fontId="0" fillId="0" borderId="4" xfId="20" applyBorder="1">
      <alignment/>
      <protection/>
    </xf>
    <xf numFmtId="0" fontId="12" fillId="0" borderId="0" xfId="20" applyFont="1" applyAlignment="1">
      <alignment wrapText="1"/>
      <protection/>
    </xf>
    <xf numFmtId="0" fontId="17" fillId="3" borderId="1" xfId="20" applyFont="1" applyFill="1" applyBorder="1" applyAlignment="1">
      <alignment horizontal="center"/>
      <protection/>
    </xf>
    <xf numFmtId="49" fontId="10" fillId="3" borderId="2" xfId="20" applyNumberFormat="1" applyFont="1" applyFill="1" applyBorder="1" applyAlignment="1">
      <alignment horizontal="left"/>
      <protection/>
    </xf>
    <xf numFmtId="0" fontId="10" fillId="3" borderId="2" xfId="20" applyFont="1" applyFill="1" applyBorder="1" applyAlignment="1">
      <alignment horizontal="left"/>
      <protection/>
    </xf>
    <xf numFmtId="0" fontId="0" fillId="3" borderId="2" xfId="20" applyFill="1" applyBorder="1" applyAlignment="1">
      <alignment horizontal="center"/>
      <protection/>
    </xf>
    <xf numFmtId="4" fontId="0" fillId="3" borderId="2" xfId="20" applyNumberFormat="1" applyFill="1" applyBorder="1" applyAlignment="1">
      <alignment horizontal="right"/>
      <protection/>
    </xf>
    <xf numFmtId="3" fontId="2" fillId="3" borderId="3" xfId="20" applyNumberFormat="1" applyFont="1" applyFill="1" applyBorder="1">
      <alignment/>
      <protection/>
    </xf>
    <xf numFmtId="0" fontId="0" fillId="3" borderId="1" xfId="20" applyFill="1" applyBorder="1">
      <alignment/>
      <protection/>
    </xf>
    <xf numFmtId="4" fontId="2" fillId="3" borderId="3" xfId="20" applyNumberFormat="1" applyFont="1" applyFill="1" applyBorder="1">
      <alignment/>
      <protection/>
    </xf>
    <xf numFmtId="0" fontId="0" fillId="3" borderId="2" xfId="20" applyFill="1" applyBorder="1">
      <alignment/>
      <protection/>
    </xf>
    <xf numFmtId="4" fontId="0" fillId="0" borderId="0" xfId="20" applyNumberFormat="1">
      <alignment/>
      <protection/>
    </xf>
    <xf numFmtId="4" fontId="12" fillId="0" borderId="0" xfId="20" applyNumberFormat="1" applyFont="1">
      <alignment/>
      <protection/>
    </xf>
    <xf numFmtId="3" fontId="12" fillId="0" borderId="0" xfId="20" applyNumberFormat="1" applyFont="1">
      <alignment/>
      <protection/>
    </xf>
    <xf numFmtId="0" fontId="18" fillId="2" borderId="1" xfId="20" applyFont="1" applyFill="1" applyBorder="1" applyAlignment="1">
      <alignment horizontal="center"/>
      <protection/>
    </xf>
    <xf numFmtId="49" fontId="10" fillId="2" borderId="2" xfId="20" applyNumberFormat="1" applyFont="1" applyFill="1" applyBorder="1" applyAlignment="1">
      <alignment horizontal="left"/>
      <protection/>
    </xf>
    <xf numFmtId="0" fontId="10" fillId="2" borderId="2" xfId="20" applyFont="1" applyFill="1" applyBorder="1">
      <alignment/>
      <protection/>
    </xf>
    <xf numFmtId="0" fontId="0" fillId="2" borderId="2" xfId="20" applyFill="1" applyBorder="1" applyAlignment="1">
      <alignment horizontal="center"/>
      <protection/>
    </xf>
    <xf numFmtId="4" fontId="0" fillId="2" borderId="2" xfId="20" applyNumberFormat="1" applyFill="1" applyBorder="1" applyAlignment="1">
      <alignment horizontal="right"/>
      <protection/>
    </xf>
    <xf numFmtId="3" fontId="2" fillId="2" borderId="3" xfId="20" applyNumberFormat="1" applyFont="1" applyFill="1" applyBorder="1">
      <alignment/>
      <protection/>
    </xf>
    <xf numFmtId="0" fontId="0" fillId="2" borderId="2" xfId="20" applyFill="1" applyBorder="1">
      <alignment/>
      <protection/>
    </xf>
    <xf numFmtId="4" fontId="2" fillId="2" borderId="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19" fillId="0" borderId="0" xfId="20" applyFont="1">
      <alignment/>
      <protection/>
    </xf>
    <xf numFmtId="0" fontId="20" fillId="0" borderId="0" xfId="20" applyFont="1">
      <alignment/>
      <protection/>
    </xf>
    <xf numFmtId="3" fontId="20" fillId="0" borderId="0" xfId="20" applyNumberFormat="1" applyFont="1" applyAlignment="1">
      <alignment horizontal="right"/>
      <protection/>
    </xf>
    <xf numFmtId="4" fontId="20" fillId="0" borderId="0" xfId="20" applyNumberFormat="1" applyFont="1">
      <alignment/>
      <protection/>
    </xf>
    <xf numFmtId="0" fontId="2" fillId="0" borderId="4" xfId="20" applyFont="1" applyBorder="1" applyAlignment="1">
      <alignment horizontal="center"/>
      <protection/>
    </xf>
    <xf numFmtId="49" fontId="2" fillId="0" borderId="0" xfId="20" applyNumberFormat="1" applyFont="1" applyAlignment="1">
      <alignment horizontal="left"/>
      <protection/>
    </xf>
    <xf numFmtId="0" fontId="0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2" fillId="2" borderId="3" xfId="0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4" borderId="25" xfId="0" applyNumberFormat="1" applyFont="1" applyFill="1" applyBorder="1" applyAlignment="1">
      <alignment horizontal="right" vertical="center"/>
    </xf>
    <xf numFmtId="0" fontId="7" fillId="0" borderId="0" xfId="0" applyFon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/>
    <xf numFmtId="165" fontId="7" fillId="4" borderId="11" xfId="0" applyNumberFormat="1" applyFont="1" applyFill="1" applyBorder="1" applyAlignment="1">
      <alignment horizontal="right" vertical="center"/>
    </xf>
    <xf numFmtId="165" fontId="0" fillId="0" borderId="28" xfId="0" applyNumberFormat="1" applyBorder="1" applyAlignment="1">
      <alignment horizontal="right" vertical="center"/>
    </xf>
    <xf numFmtId="165" fontId="0" fillId="0" borderId="7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5" fontId="0" fillId="0" borderId="29" xfId="0" applyNumberFormat="1" applyBorder="1" applyAlignment="1">
      <alignment horizontal="right" vertical="center"/>
    </xf>
    <xf numFmtId="0" fontId="21" fillId="5" borderId="4" xfId="20" applyFont="1" applyFill="1" applyBorder="1" applyAlignment="1">
      <alignment horizontal="left" wrapText="1" indent="1"/>
      <protection/>
    </xf>
    <xf numFmtId="0" fontId="22" fillId="0" borderId="0" xfId="0" applyFont="1" applyAlignment="1">
      <alignment wrapText="1"/>
    </xf>
    <xf numFmtId="0" fontId="22" fillId="0" borderId="5" xfId="0" applyFont="1" applyBorder="1" applyAlignment="1">
      <alignment wrapText="1"/>
    </xf>
    <xf numFmtId="0" fontId="7" fillId="0" borderId="0" xfId="20" applyFont="1" applyAlignment="1">
      <alignment horizontal="left"/>
      <protection/>
    </xf>
    <xf numFmtId="49" fontId="15" fillId="5" borderId="30" xfId="20" applyNumberFormat="1" applyFont="1" applyFill="1" applyBorder="1" applyAlignment="1">
      <alignment horizontal="left" wrapText="1"/>
      <protection/>
    </xf>
    <xf numFmtId="49" fontId="16" fillId="0" borderId="31" xfId="0" applyNumberFormat="1" applyFont="1" applyBorder="1" applyAlignment="1">
      <alignment horizontal="left" wrapText="1"/>
    </xf>
    <xf numFmtId="0" fontId="23" fillId="5" borderId="4" xfId="20" applyFont="1" applyFill="1" applyBorder="1" applyAlignment="1">
      <alignment horizontal="left" wrapText="1" indent="1"/>
      <protection/>
    </xf>
    <xf numFmtId="0" fontId="24" fillId="0" borderId="0" xfId="0" applyFont="1" applyAlignment="1">
      <alignment wrapText="1"/>
    </xf>
    <xf numFmtId="0" fontId="24" fillId="0" borderId="5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45"/>
  <sheetViews>
    <sheetView showGridLines="0" tabSelected="1" zoomScale="75" zoomScaleNormal="75" zoomScaleSheetLayoutView="75" workbookViewId="0" topLeftCell="A1">
      <selection activeCell="N11" sqref="N11"/>
    </sheetView>
  </sheetViews>
  <sheetFormatPr defaultColWidth="9.00390625" defaultRowHeight="12.75"/>
  <cols>
    <col min="1" max="1" width="0.5" style="0" customWidth="1"/>
    <col min="2" max="2" width="7.125" style="0" customWidth="1"/>
    <col min="4" max="4" width="19.75390625" style="0" customWidth="1"/>
    <col min="5" max="5" width="7.00390625" style="0" customWidth="1"/>
    <col min="6" max="6" width="16.75390625" style="0" customWidth="1"/>
    <col min="7" max="8" width="11.00390625" style="0" customWidth="1"/>
    <col min="9" max="9" width="12.875" style="0" customWidth="1"/>
    <col min="10" max="14" width="10.75390625" style="0" customWidth="1"/>
  </cols>
  <sheetData>
    <row r="1" ht="12" customHeight="1"/>
    <row r="2" spans="2:10" ht="17.25" customHeight="1">
      <c r="B2" s="1"/>
      <c r="C2" s="2" t="s">
        <v>333</v>
      </c>
      <c r="E2" s="3"/>
      <c r="F2" s="2"/>
      <c r="G2" s="1"/>
      <c r="H2" s="4"/>
      <c r="I2" s="5"/>
      <c r="J2" s="1"/>
    </row>
    <row r="3" spans="3:4" ht="6" customHeight="1">
      <c r="C3" s="6"/>
      <c r="D3" s="7" t="s">
        <v>0</v>
      </c>
    </row>
    <row r="4" ht="4.5" customHeight="1"/>
    <row r="5" spans="3:14" ht="13.5" customHeight="1">
      <c r="C5" s="8" t="s">
        <v>1</v>
      </c>
      <c r="D5" s="9" t="s">
        <v>299</v>
      </c>
      <c r="E5" s="10"/>
      <c r="F5" s="11"/>
      <c r="G5" s="11"/>
      <c r="H5" s="11"/>
      <c r="N5" s="5"/>
    </row>
    <row r="6" ht="15.5">
      <c r="D6" s="156" t="s">
        <v>323</v>
      </c>
    </row>
    <row r="7" spans="3:10" ht="13">
      <c r="C7" s="12"/>
      <c r="D7" s="13"/>
      <c r="H7" s="14"/>
      <c r="I7" s="13"/>
      <c r="J7" s="13"/>
    </row>
    <row r="8" spans="4:10" ht="12.75">
      <c r="D8" s="13"/>
      <c r="H8" s="14"/>
      <c r="I8" s="13"/>
      <c r="J8" s="13"/>
    </row>
    <row r="9" spans="3:9" ht="12.75">
      <c r="C9" s="14"/>
      <c r="D9" s="13"/>
      <c r="H9" s="14"/>
      <c r="I9" s="13"/>
    </row>
    <row r="10" spans="8:9" ht="12.75">
      <c r="H10" s="14"/>
      <c r="I10" s="13"/>
    </row>
    <row r="11" spans="3:10" ht="13">
      <c r="C11" s="12"/>
      <c r="D11" s="13"/>
      <c r="H11" s="14"/>
      <c r="I11" s="13"/>
      <c r="J11" s="13"/>
    </row>
    <row r="12" spans="4:10" ht="12.75">
      <c r="D12" s="13"/>
      <c r="H12" s="14"/>
      <c r="I12" s="13"/>
      <c r="J12" s="13"/>
    </row>
    <row r="13" spans="3:9" ht="12.75" customHeight="1">
      <c r="C13" s="14"/>
      <c r="D13" s="13"/>
      <c r="I13" s="14"/>
    </row>
    <row r="14" ht="0.75" customHeight="1" hidden="1">
      <c r="I14" s="14"/>
    </row>
    <row r="15" ht="4.5" customHeight="1">
      <c r="I15" s="14"/>
    </row>
    <row r="16" ht="4.5" customHeight="1"/>
    <row r="17" ht="3.75" customHeight="1"/>
    <row r="18" spans="2:10" ht="13.5" customHeight="1">
      <c r="B18" s="15"/>
      <c r="C18" s="16"/>
      <c r="D18" s="16"/>
      <c r="E18" s="17"/>
      <c r="F18" s="18"/>
      <c r="G18" s="19"/>
      <c r="H18" s="20"/>
      <c r="I18" s="21" t="s">
        <v>2</v>
      </c>
      <c r="J18" s="22"/>
    </row>
    <row r="19" spans="2:10" ht="15" customHeight="1">
      <c r="B19" s="23" t="s">
        <v>3</v>
      </c>
      <c r="C19" s="24"/>
      <c r="D19" s="25">
        <v>15</v>
      </c>
      <c r="E19" s="26" t="s">
        <v>4</v>
      </c>
      <c r="F19" s="27"/>
      <c r="G19" s="28"/>
      <c r="H19" s="162">
        <f>CEILING(G34,1)</f>
        <v>0</v>
      </c>
      <c r="I19" s="163"/>
      <c r="J19" s="29"/>
    </row>
    <row r="20" spans="2:10" ht="12.75">
      <c r="B20" s="23" t="s">
        <v>5</v>
      </c>
      <c r="C20" s="24"/>
      <c r="D20" s="25">
        <f>SazbaDPH1</f>
        <v>15</v>
      </c>
      <c r="E20" s="26" t="s">
        <v>4</v>
      </c>
      <c r="F20" s="30"/>
      <c r="G20" s="31"/>
      <c r="H20" s="164">
        <f>ROUND(H19*D20/100,1)</f>
        <v>0</v>
      </c>
      <c r="I20" s="165"/>
      <c r="J20" s="32"/>
    </row>
    <row r="21" spans="2:10" ht="12.75">
      <c r="B21" s="23" t="s">
        <v>3</v>
      </c>
      <c r="C21" s="24"/>
      <c r="D21" s="25">
        <v>21</v>
      </c>
      <c r="E21" s="26" t="s">
        <v>4</v>
      </c>
      <c r="F21" s="30"/>
      <c r="G21" s="31"/>
      <c r="H21" s="164">
        <f>H34</f>
        <v>0</v>
      </c>
      <c r="I21" s="165"/>
      <c r="J21" s="32"/>
    </row>
    <row r="22" spans="2:10" ht="13" thickBot="1">
      <c r="B22" s="23" t="s">
        <v>5</v>
      </c>
      <c r="C22" s="24"/>
      <c r="D22" s="25">
        <f>SazbaDPH2</f>
        <v>21</v>
      </c>
      <c r="E22" s="26" t="s">
        <v>4</v>
      </c>
      <c r="F22" s="33"/>
      <c r="G22" s="34"/>
      <c r="H22" s="166">
        <f>I34</f>
        <v>0</v>
      </c>
      <c r="I22" s="167"/>
      <c r="J22" s="32"/>
    </row>
    <row r="23" spans="2:10" ht="16" thickBot="1">
      <c r="B23" s="35" t="s">
        <v>6</v>
      </c>
      <c r="C23" s="36"/>
      <c r="D23" s="36"/>
      <c r="E23" s="37"/>
      <c r="F23" s="38"/>
      <c r="G23" s="39"/>
      <c r="H23" s="160">
        <f>SUM(SUM(H19:I22))</f>
        <v>0</v>
      </c>
      <c r="I23" s="161"/>
      <c r="J23" s="40"/>
    </row>
    <row r="26" ht="1.5" customHeight="1"/>
    <row r="27" spans="2:11" ht="15.75" customHeight="1">
      <c r="B27" s="10" t="s">
        <v>7</v>
      </c>
      <c r="C27" s="41"/>
      <c r="D27" s="41"/>
      <c r="E27" s="41"/>
      <c r="F27" s="41"/>
      <c r="G27" s="41"/>
      <c r="H27" s="41"/>
      <c r="I27" s="41"/>
      <c r="J27" s="41"/>
      <c r="K27" s="42"/>
    </row>
    <row r="28" ht="5.25" customHeight="1">
      <c r="K28" s="42"/>
    </row>
    <row r="29" spans="2:9" ht="24" customHeight="1">
      <c r="B29" s="43" t="s">
        <v>8</v>
      </c>
      <c r="C29" s="44"/>
      <c r="D29" s="44"/>
      <c r="E29" s="45"/>
      <c r="F29" s="152" t="s">
        <v>9</v>
      </c>
      <c r="G29" s="150" t="str">
        <f>CONCATENATE("Základ DPH ",SazbaDPH1," %")</f>
        <v>Základ DPH 15 %</v>
      </c>
      <c r="H29" s="46" t="str">
        <f>CONCATENATE("Základ DPH ",SazbaDPH2," %")</f>
        <v>Základ DPH 21 %</v>
      </c>
      <c r="I29" s="47" t="s">
        <v>10</v>
      </c>
    </row>
    <row r="30" spans="2:9" ht="12.75">
      <c r="B30" s="48" t="s">
        <v>115</v>
      </c>
      <c r="C30" s="49" t="s">
        <v>116</v>
      </c>
      <c r="D30" s="50"/>
      <c r="E30" s="51"/>
      <c r="F30" s="153">
        <f>G30+H30+I30</f>
        <v>0</v>
      </c>
      <c r="G30" s="52">
        <v>0</v>
      </c>
      <c r="H30" s="53">
        <f>'01 Studna '!G58</f>
        <v>0</v>
      </c>
      <c r="I30" s="53">
        <f>(G30*SazbaDPH1)/100+(H30*SazbaDPH2)/100</f>
        <v>0</v>
      </c>
    </row>
    <row r="31" spans="2:9" ht="12.75">
      <c r="B31" s="54" t="s">
        <v>251</v>
      </c>
      <c r="C31" s="55" t="s">
        <v>252</v>
      </c>
      <c r="D31" s="56"/>
      <c r="E31" s="57"/>
      <c r="F31" s="154">
        <f>G31+H31+I31</f>
        <v>0</v>
      </c>
      <c r="G31" s="58">
        <v>0</v>
      </c>
      <c r="H31" s="59">
        <f>'02 Vodovod '!G93</f>
        <v>0</v>
      </c>
      <c r="I31" s="60">
        <f>G31*SazbaDPH1/100+H31*SazbaDPH2/100</f>
        <v>0</v>
      </c>
    </row>
    <row r="32" spans="2:9" ht="12.75">
      <c r="B32" s="54" t="s">
        <v>277</v>
      </c>
      <c r="C32" s="55" t="s">
        <v>278</v>
      </c>
      <c r="D32" s="56"/>
      <c r="E32" s="57"/>
      <c r="F32" s="154">
        <f>G32+H32+I32</f>
        <v>0</v>
      </c>
      <c r="G32" s="58">
        <v>0</v>
      </c>
      <c r="H32" s="59">
        <f>'03 NN '!G22</f>
        <v>0</v>
      </c>
      <c r="I32" s="60">
        <f>G32*SazbaDPH1/100+H32*SazbaDPH2/100</f>
        <v>0</v>
      </c>
    </row>
    <row r="33" spans="2:9" ht="12.75">
      <c r="B33" s="54" t="s">
        <v>293</v>
      </c>
      <c r="C33" s="55" t="s">
        <v>294</v>
      </c>
      <c r="D33" s="56"/>
      <c r="E33" s="57"/>
      <c r="F33" s="154">
        <f>G33+H33+I33</f>
        <v>0</v>
      </c>
      <c r="G33" s="58">
        <v>0</v>
      </c>
      <c r="H33" s="59">
        <f>'04 VRN '!G19</f>
        <v>0</v>
      </c>
      <c r="I33" s="60">
        <f>G33*SazbaDPH1/100+H33*SazbaDPH2/100</f>
        <v>0</v>
      </c>
    </row>
    <row r="34" spans="2:9" ht="17.25" customHeight="1">
      <c r="B34" s="61" t="s">
        <v>11</v>
      </c>
      <c r="C34" s="62"/>
      <c r="D34" s="63"/>
      <c r="E34" s="64"/>
      <c r="F34" s="155">
        <f>SUM(F30:F33)</f>
        <v>0</v>
      </c>
      <c r="G34" s="151">
        <f>SUM(G30:G33)</f>
        <v>0</v>
      </c>
      <c r="H34" s="65">
        <f>SUM(H30:H33)</f>
        <v>0</v>
      </c>
      <c r="I34" s="65">
        <f>SUM(I30:I33)</f>
        <v>0</v>
      </c>
    </row>
    <row r="35" spans="2:10" ht="12.75">
      <c r="B35" s="66"/>
      <c r="C35" s="66"/>
      <c r="D35" s="66"/>
      <c r="E35" s="66"/>
      <c r="F35" s="66"/>
      <c r="G35" s="66"/>
      <c r="H35" s="66"/>
      <c r="I35" s="66"/>
      <c r="J35" s="66"/>
    </row>
    <row r="36" spans="2:10" ht="12.75">
      <c r="B36" s="66"/>
      <c r="C36" s="66"/>
      <c r="D36" s="66"/>
      <c r="E36" s="66"/>
      <c r="F36" s="66"/>
      <c r="G36" s="66"/>
      <c r="H36" s="66"/>
      <c r="I36" s="66"/>
      <c r="J36" s="66"/>
    </row>
    <row r="37" spans="2:10" ht="12.75">
      <c r="B37" s="66"/>
      <c r="C37" s="66"/>
      <c r="D37" s="66"/>
      <c r="E37" s="66"/>
      <c r="F37" s="66"/>
      <c r="G37" s="66"/>
      <c r="H37" s="66"/>
      <c r="I37" s="66"/>
      <c r="J37" s="66"/>
    </row>
    <row r="38" spans="2:10" ht="12.75">
      <c r="B38" s="66"/>
      <c r="C38" s="66"/>
      <c r="D38" s="66"/>
      <c r="E38" s="66"/>
      <c r="F38" s="66"/>
      <c r="G38" s="66"/>
      <c r="H38" s="66"/>
      <c r="I38" s="66"/>
      <c r="J38" s="66"/>
    </row>
    <row r="39" spans="2:10" ht="12.75">
      <c r="B39" s="66"/>
      <c r="C39" s="66"/>
      <c r="D39" s="66"/>
      <c r="E39" s="66"/>
      <c r="F39" s="66"/>
      <c r="G39" s="66"/>
      <c r="H39" s="66"/>
      <c r="I39" s="66"/>
      <c r="J39" s="66"/>
    </row>
    <row r="44" spans="3:8" ht="12.75">
      <c r="C44" s="67"/>
      <c r="D44" s="13"/>
      <c r="E44" s="67"/>
      <c r="F44" s="67"/>
      <c r="H44" s="67"/>
    </row>
    <row r="45" spans="3:9" ht="12.75">
      <c r="C45" s="157"/>
      <c r="D45" s="158" t="s">
        <v>300</v>
      </c>
      <c r="E45" s="67"/>
      <c r="F45" s="67"/>
      <c r="G45" s="159"/>
      <c r="H45" s="157" t="s">
        <v>301</v>
      </c>
      <c r="I45" s="159"/>
    </row>
  </sheetData>
  <mergeCells count="5">
    <mergeCell ref="H23:I23"/>
    <mergeCell ref="H19:I19"/>
    <mergeCell ref="H20:I20"/>
    <mergeCell ref="H21:I21"/>
    <mergeCell ref="H22:I22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036"/>
  <sheetViews>
    <sheetView showGridLines="0" showZeros="0" workbookViewId="0" topLeftCell="A1">
      <selection activeCell="L14" sqref="L14"/>
    </sheetView>
  </sheetViews>
  <sheetFormatPr defaultColWidth="9.125" defaultRowHeight="12.75"/>
  <cols>
    <col min="1" max="1" width="4.50390625" style="68" customWidth="1"/>
    <col min="2" max="2" width="11.50390625" style="68" customWidth="1"/>
    <col min="3" max="3" width="40.50390625" style="68" customWidth="1"/>
    <col min="4" max="4" width="5.50390625" style="68" customWidth="1"/>
    <col min="5" max="5" width="8.50390625" style="87" customWidth="1"/>
    <col min="6" max="6" width="9.875" style="68" customWidth="1"/>
    <col min="7" max="7" width="13.875" style="68" customWidth="1"/>
    <col min="8" max="8" width="11.00390625" style="68" hidden="1" customWidth="1"/>
    <col min="9" max="9" width="9.75390625" style="68" hidden="1" customWidth="1"/>
    <col min="10" max="10" width="11.25390625" style="68" hidden="1" customWidth="1"/>
    <col min="11" max="11" width="10.50390625" style="68" hidden="1" customWidth="1"/>
    <col min="12" max="12" width="75.50390625" style="68" customWidth="1"/>
    <col min="13" max="13" width="45.25390625" style="68" customWidth="1"/>
    <col min="14" max="55" width="9.125" style="68" customWidth="1"/>
    <col min="56" max="56" width="62.25390625" style="68" customWidth="1"/>
    <col min="57" max="16384" width="9.125" style="68" customWidth="1"/>
  </cols>
  <sheetData>
    <row r="1" spans="1:7" ht="15" customHeight="1">
      <c r="A1" s="171" t="s">
        <v>12</v>
      </c>
      <c r="B1" s="171"/>
      <c r="C1" s="171"/>
      <c r="D1" s="171"/>
      <c r="E1" s="171"/>
      <c r="F1" s="171"/>
      <c r="G1" s="171"/>
    </row>
    <row r="2" spans="2:7" ht="3" customHeight="1" thickBot="1">
      <c r="B2" s="69"/>
      <c r="C2" s="70"/>
      <c r="D2" s="70"/>
      <c r="E2" s="71"/>
      <c r="F2" s="70"/>
      <c r="G2" s="70"/>
    </row>
    <row r="3" spans="1:7" ht="13.5" customHeight="1" thickTop="1">
      <c r="A3" s="72" t="s">
        <v>345</v>
      </c>
      <c r="B3" s="73"/>
      <c r="C3" s="74"/>
      <c r="D3" s="75" t="s">
        <v>117</v>
      </c>
      <c r="E3" s="76"/>
      <c r="F3" s="77"/>
      <c r="G3" s="78"/>
    </row>
    <row r="4" spans="1:7" ht="13.5" customHeight="1" thickBot="1">
      <c r="A4" s="79" t="s">
        <v>346</v>
      </c>
      <c r="B4" s="80"/>
      <c r="C4" s="81"/>
      <c r="D4" s="82" t="s">
        <v>118</v>
      </c>
      <c r="E4" s="83"/>
      <c r="F4" s="84"/>
      <c r="G4" s="85"/>
    </row>
    <row r="5" ht="13" thickTop="1">
      <c r="A5" s="86"/>
    </row>
    <row r="6" spans="1:11" s="92" customFormat="1" ht="26.25" customHeight="1">
      <c r="A6" s="88" t="s">
        <v>13</v>
      </c>
      <c r="B6" s="89" t="s">
        <v>14</v>
      </c>
      <c r="C6" s="89" t="s">
        <v>15</v>
      </c>
      <c r="D6" s="89" t="s">
        <v>16</v>
      </c>
      <c r="E6" s="89" t="s">
        <v>17</v>
      </c>
      <c r="F6" s="89" t="s">
        <v>18</v>
      </c>
      <c r="G6" s="90" t="s">
        <v>19</v>
      </c>
      <c r="H6" s="91" t="s">
        <v>20</v>
      </c>
      <c r="I6" s="91" t="s">
        <v>21</v>
      </c>
      <c r="J6" s="91" t="s">
        <v>22</v>
      </c>
      <c r="K6" s="91" t="s">
        <v>23</v>
      </c>
    </row>
    <row r="7" spans="1:15" ht="14.25" customHeight="1">
      <c r="A7" s="93" t="s">
        <v>24</v>
      </c>
      <c r="B7" s="94" t="s">
        <v>25</v>
      </c>
      <c r="C7" s="95" t="s">
        <v>38</v>
      </c>
      <c r="D7" s="96"/>
      <c r="E7" s="97"/>
      <c r="F7" s="97"/>
      <c r="G7" s="98"/>
      <c r="H7" s="99"/>
      <c r="I7" s="100"/>
      <c r="J7" s="99"/>
      <c r="K7" s="100"/>
      <c r="O7" s="101"/>
    </row>
    <row r="8" spans="1:104" ht="12.75">
      <c r="A8" s="102">
        <v>1</v>
      </c>
      <c r="B8" s="103" t="s">
        <v>39</v>
      </c>
      <c r="C8" s="104" t="s">
        <v>40</v>
      </c>
      <c r="D8" s="105" t="s">
        <v>41</v>
      </c>
      <c r="E8" s="106">
        <v>1</v>
      </c>
      <c r="F8" s="107"/>
      <c r="G8" s="108">
        <f>E8*F8</f>
        <v>0</v>
      </c>
      <c r="H8" s="109">
        <v>0</v>
      </c>
      <c r="I8" s="110">
        <f>E8*H8</f>
        <v>0</v>
      </c>
      <c r="J8" s="109">
        <v>0</v>
      </c>
      <c r="K8" s="110">
        <f>E8*J8</f>
        <v>0</v>
      </c>
      <c r="O8" s="101"/>
      <c r="Z8" s="111"/>
      <c r="AA8" s="111">
        <v>1</v>
      </c>
      <c r="AB8" s="111">
        <v>1</v>
      </c>
      <c r="AC8" s="111">
        <v>1</v>
      </c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CA8" s="111">
        <v>1</v>
      </c>
      <c r="CB8" s="111">
        <v>1</v>
      </c>
      <c r="CZ8" s="68">
        <v>1</v>
      </c>
    </row>
    <row r="9" spans="1:104" ht="12.75">
      <c r="A9" s="102">
        <v>2</v>
      </c>
      <c r="B9" s="103" t="s">
        <v>42</v>
      </c>
      <c r="C9" s="104" t="s">
        <v>43</v>
      </c>
      <c r="D9" s="105" t="s">
        <v>41</v>
      </c>
      <c r="E9" s="106">
        <v>1</v>
      </c>
      <c r="F9" s="107"/>
      <c r="G9" s="108">
        <f>E9*F9</f>
        <v>0</v>
      </c>
      <c r="H9" s="109">
        <v>0</v>
      </c>
      <c r="I9" s="110">
        <f>E9*H9</f>
        <v>0</v>
      </c>
      <c r="J9" s="109">
        <v>0</v>
      </c>
      <c r="K9" s="110">
        <f>E9*J9</f>
        <v>0</v>
      </c>
      <c r="O9" s="101"/>
      <c r="Z9" s="111"/>
      <c r="AA9" s="111">
        <v>1</v>
      </c>
      <c r="AB9" s="111">
        <v>1</v>
      </c>
      <c r="AC9" s="111">
        <v>1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CA9" s="111">
        <v>1</v>
      </c>
      <c r="CB9" s="111">
        <v>1</v>
      </c>
      <c r="CZ9" s="68">
        <v>1</v>
      </c>
    </row>
    <row r="10" spans="1:63" ht="13">
      <c r="A10" s="121" t="s">
        <v>28</v>
      </c>
      <c r="B10" s="122" t="s">
        <v>25</v>
      </c>
      <c r="C10" s="123" t="s">
        <v>38</v>
      </c>
      <c r="D10" s="124"/>
      <c r="E10" s="125"/>
      <c r="F10" s="125"/>
      <c r="G10" s="126">
        <f>SUM(G7:G9)</f>
        <v>0</v>
      </c>
      <c r="H10" s="127"/>
      <c r="I10" s="128">
        <f>SUM(I7:I9)</f>
        <v>0</v>
      </c>
      <c r="J10" s="129"/>
      <c r="K10" s="128">
        <f>SUM(K7:K9)</f>
        <v>0</v>
      </c>
      <c r="O10" s="101"/>
      <c r="X10" s="130">
        <f>K10</f>
        <v>0</v>
      </c>
      <c r="Y10" s="130">
        <f>I10</f>
        <v>0</v>
      </c>
      <c r="Z10" s="131">
        <f>G10</f>
        <v>0</v>
      </c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32"/>
      <c r="BB10" s="132"/>
      <c r="BC10" s="132"/>
      <c r="BD10" s="132"/>
      <c r="BE10" s="132"/>
      <c r="BF10" s="132"/>
      <c r="BG10" s="111"/>
      <c r="BH10" s="111"/>
      <c r="BI10" s="111"/>
      <c r="BJ10" s="111"/>
      <c r="BK10" s="111"/>
    </row>
    <row r="11" spans="1:15" ht="14.25" customHeight="1">
      <c r="A11" s="93" t="s">
        <v>24</v>
      </c>
      <c r="B11" s="94" t="s">
        <v>44</v>
      </c>
      <c r="C11" s="95" t="s">
        <v>45</v>
      </c>
      <c r="D11" s="96"/>
      <c r="E11" s="97"/>
      <c r="F11" s="97"/>
      <c r="G11" s="98"/>
      <c r="H11" s="99"/>
      <c r="I11" s="100"/>
      <c r="J11" s="99"/>
      <c r="K11" s="100"/>
      <c r="O11" s="101"/>
    </row>
    <row r="12" spans="1:104" ht="12.75">
      <c r="A12" s="102">
        <v>3</v>
      </c>
      <c r="B12" s="103" t="s">
        <v>46</v>
      </c>
      <c r="C12" s="104" t="s">
        <v>302</v>
      </c>
      <c r="D12" s="105" t="s">
        <v>41</v>
      </c>
      <c r="E12" s="106">
        <v>2</v>
      </c>
      <c r="F12" s="107"/>
      <c r="G12" s="108">
        <f aca="true" t="shared" si="0" ref="G12:G23">E12*F12</f>
        <v>0</v>
      </c>
      <c r="H12" s="109">
        <v>0</v>
      </c>
      <c r="I12" s="110">
        <f aca="true" t="shared" si="1" ref="I12:I23">E12*H12</f>
        <v>0</v>
      </c>
      <c r="J12" s="109">
        <v>0</v>
      </c>
      <c r="K12" s="110">
        <f aca="true" t="shared" si="2" ref="K12:K23">E12*J12</f>
        <v>0</v>
      </c>
      <c r="O12" s="101"/>
      <c r="Z12" s="111"/>
      <c r="AA12" s="111">
        <v>1</v>
      </c>
      <c r="AB12" s="111">
        <v>1</v>
      </c>
      <c r="AC12" s="111">
        <v>1</v>
      </c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CA12" s="111">
        <v>1</v>
      </c>
      <c r="CB12" s="111">
        <v>1</v>
      </c>
      <c r="CZ12" s="68">
        <v>1</v>
      </c>
    </row>
    <row r="13" spans="1:104" ht="12.75">
      <c r="A13" s="102">
        <v>4</v>
      </c>
      <c r="B13" s="103" t="s">
        <v>47</v>
      </c>
      <c r="C13" s="104" t="s">
        <v>303</v>
      </c>
      <c r="D13" s="105" t="s">
        <v>48</v>
      </c>
      <c r="E13" s="106">
        <v>9</v>
      </c>
      <c r="F13" s="107"/>
      <c r="G13" s="108">
        <f t="shared" si="0"/>
        <v>0</v>
      </c>
      <c r="H13" s="109">
        <v>0</v>
      </c>
      <c r="I13" s="110">
        <f t="shared" si="1"/>
        <v>0</v>
      </c>
      <c r="J13" s="109">
        <v>0</v>
      </c>
      <c r="K13" s="110">
        <f t="shared" si="2"/>
        <v>0</v>
      </c>
      <c r="O13" s="101"/>
      <c r="Z13" s="111"/>
      <c r="AA13" s="111">
        <v>1</v>
      </c>
      <c r="AB13" s="111">
        <v>1</v>
      </c>
      <c r="AC13" s="111">
        <v>1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CA13" s="111">
        <v>1</v>
      </c>
      <c r="CB13" s="111">
        <v>1</v>
      </c>
      <c r="CZ13" s="68">
        <v>1</v>
      </c>
    </row>
    <row r="14" spans="1:104" ht="12.75">
      <c r="A14" s="102">
        <v>5</v>
      </c>
      <c r="B14" s="103" t="s">
        <v>49</v>
      </c>
      <c r="C14" s="104" t="s">
        <v>304</v>
      </c>
      <c r="D14" s="105" t="s">
        <v>48</v>
      </c>
      <c r="E14" s="106">
        <v>9</v>
      </c>
      <c r="F14" s="107"/>
      <c r="G14" s="108">
        <f t="shared" si="0"/>
        <v>0</v>
      </c>
      <c r="H14" s="109">
        <v>0</v>
      </c>
      <c r="I14" s="110">
        <f t="shared" si="1"/>
        <v>0</v>
      </c>
      <c r="J14" s="109">
        <v>0</v>
      </c>
      <c r="K14" s="110">
        <f t="shared" si="2"/>
        <v>0</v>
      </c>
      <c r="O14" s="101"/>
      <c r="Z14" s="111"/>
      <c r="AA14" s="111">
        <v>1</v>
      </c>
      <c r="AB14" s="111">
        <v>1</v>
      </c>
      <c r="AC14" s="111">
        <v>1</v>
      </c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CA14" s="111">
        <v>1</v>
      </c>
      <c r="CB14" s="111">
        <v>1</v>
      </c>
      <c r="CZ14" s="68">
        <v>1</v>
      </c>
    </row>
    <row r="15" spans="1:104" ht="12.75">
      <c r="A15" s="102">
        <v>6</v>
      </c>
      <c r="B15" s="103" t="s">
        <v>50</v>
      </c>
      <c r="C15" s="104" t="s">
        <v>305</v>
      </c>
      <c r="D15" s="105" t="s">
        <v>48</v>
      </c>
      <c r="E15" s="106">
        <v>6.1</v>
      </c>
      <c r="F15" s="107"/>
      <c r="G15" s="108">
        <f t="shared" si="0"/>
        <v>0</v>
      </c>
      <c r="H15" s="109">
        <v>0</v>
      </c>
      <c r="I15" s="110">
        <f t="shared" si="1"/>
        <v>0</v>
      </c>
      <c r="J15" s="109">
        <v>0</v>
      </c>
      <c r="K15" s="110">
        <f t="shared" si="2"/>
        <v>0</v>
      </c>
      <c r="O15" s="101"/>
      <c r="Z15" s="111"/>
      <c r="AA15" s="111">
        <v>1</v>
      </c>
      <c r="AB15" s="111">
        <v>1</v>
      </c>
      <c r="AC15" s="111">
        <v>1</v>
      </c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CA15" s="111">
        <v>1</v>
      </c>
      <c r="CB15" s="111">
        <v>1</v>
      </c>
      <c r="CZ15" s="68">
        <v>1</v>
      </c>
    </row>
    <row r="16" spans="1:104" ht="12.75">
      <c r="A16" s="102">
        <v>7</v>
      </c>
      <c r="B16" s="103" t="s">
        <v>51</v>
      </c>
      <c r="C16" s="104" t="s">
        <v>306</v>
      </c>
      <c r="D16" s="105" t="s">
        <v>48</v>
      </c>
      <c r="E16" s="106">
        <v>2.9</v>
      </c>
      <c r="F16" s="107"/>
      <c r="G16" s="108">
        <f t="shared" si="0"/>
        <v>0</v>
      </c>
      <c r="H16" s="109">
        <v>0</v>
      </c>
      <c r="I16" s="110">
        <f t="shared" si="1"/>
        <v>0</v>
      </c>
      <c r="J16" s="109">
        <v>0</v>
      </c>
      <c r="K16" s="110">
        <f t="shared" si="2"/>
        <v>0</v>
      </c>
      <c r="O16" s="101"/>
      <c r="Z16" s="111"/>
      <c r="AA16" s="111">
        <v>1</v>
      </c>
      <c r="AB16" s="111">
        <v>1</v>
      </c>
      <c r="AC16" s="111">
        <v>1</v>
      </c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CA16" s="111">
        <v>1</v>
      </c>
      <c r="CB16" s="111">
        <v>1</v>
      </c>
      <c r="CZ16" s="68">
        <v>1</v>
      </c>
    </row>
    <row r="17" spans="1:104" ht="12.75">
      <c r="A17" s="102">
        <v>8</v>
      </c>
      <c r="B17" s="103" t="s">
        <v>52</v>
      </c>
      <c r="C17" s="104" t="s">
        <v>53</v>
      </c>
      <c r="D17" s="105" t="s">
        <v>54</v>
      </c>
      <c r="E17" s="106">
        <v>1</v>
      </c>
      <c r="F17" s="107"/>
      <c r="G17" s="108">
        <f t="shared" si="0"/>
        <v>0</v>
      </c>
      <c r="H17" s="109">
        <v>0</v>
      </c>
      <c r="I17" s="110">
        <f t="shared" si="1"/>
        <v>0</v>
      </c>
      <c r="J17" s="109">
        <v>0</v>
      </c>
      <c r="K17" s="110">
        <f t="shared" si="2"/>
        <v>0</v>
      </c>
      <c r="O17" s="101"/>
      <c r="Z17" s="111"/>
      <c r="AA17" s="111">
        <v>1</v>
      </c>
      <c r="AB17" s="111">
        <v>1</v>
      </c>
      <c r="AC17" s="111">
        <v>1</v>
      </c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CA17" s="111">
        <v>1</v>
      </c>
      <c r="CB17" s="111">
        <v>1</v>
      </c>
      <c r="CZ17" s="68">
        <v>1</v>
      </c>
    </row>
    <row r="18" spans="1:104" ht="12.75">
      <c r="A18" s="102">
        <v>9</v>
      </c>
      <c r="B18" s="103" t="s">
        <v>55</v>
      </c>
      <c r="C18" s="104" t="s">
        <v>56</v>
      </c>
      <c r="D18" s="105" t="s">
        <v>54</v>
      </c>
      <c r="E18" s="106">
        <v>2</v>
      </c>
      <c r="F18" s="107"/>
      <c r="G18" s="108">
        <f t="shared" si="0"/>
        <v>0</v>
      </c>
      <c r="H18" s="109">
        <v>0</v>
      </c>
      <c r="I18" s="110">
        <f t="shared" si="1"/>
        <v>0</v>
      </c>
      <c r="J18" s="109">
        <v>0</v>
      </c>
      <c r="K18" s="110">
        <f t="shared" si="2"/>
        <v>0</v>
      </c>
      <c r="O18" s="101"/>
      <c r="Z18" s="111"/>
      <c r="AA18" s="111">
        <v>1</v>
      </c>
      <c r="AB18" s="111">
        <v>1</v>
      </c>
      <c r="AC18" s="111">
        <v>1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CA18" s="111">
        <v>1</v>
      </c>
      <c r="CB18" s="111">
        <v>1</v>
      </c>
      <c r="CZ18" s="68">
        <v>1</v>
      </c>
    </row>
    <row r="19" spans="1:104" ht="12.75">
      <c r="A19" s="102">
        <v>10</v>
      </c>
      <c r="B19" s="103" t="s">
        <v>57</v>
      </c>
      <c r="C19" s="104" t="s">
        <v>58</v>
      </c>
      <c r="D19" s="105" t="s">
        <v>48</v>
      </c>
      <c r="E19" s="106">
        <v>4</v>
      </c>
      <c r="F19" s="107"/>
      <c r="G19" s="108">
        <f t="shared" si="0"/>
        <v>0</v>
      </c>
      <c r="H19" s="109">
        <v>0</v>
      </c>
      <c r="I19" s="110">
        <f t="shared" si="1"/>
        <v>0</v>
      </c>
      <c r="J19" s="109">
        <v>0</v>
      </c>
      <c r="K19" s="110">
        <f t="shared" si="2"/>
        <v>0</v>
      </c>
      <c r="O19" s="101"/>
      <c r="Z19" s="111"/>
      <c r="AA19" s="111">
        <v>1</v>
      </c>
      <c r="AB19" s="111">
        <v>1</v>
      </c>
      <c r="AC19" s="111">
        <v>1</v>
      </c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CA19" s="111">
        <v>1</v>
      </c>
      <c r="CB19" s="111">
        <v>1</v>
      </c>
      <c r="CZ19" s="68">
        <v>1</v>
      </c>
    </row>
    <row r="20" spans="1:104" ht="12.75">
      <c r="A20" s="102">
        <v>11</v>
      </c>
      <c r="B20" s="103" t="s">
        <v>59</v>
      </c>
      <c r="C20" s="104" t="s">
        <v>307</v>
      </c>
      <c r="D20" s="105" t="s">
        <v>48</v>
      </c>
      <c r="E20" s="106">
        <v>4.8</v>
      </c>
      <c r="F20" s="107"/>
      <c r="G20" s="108">
        <f t="shared" si="0"/>
        <v>0</v>
      </c>
      <c r="H20" s="109">
        <v>0</v>
      </c>
      <c r="I20" s="110">
        <f t="shared" si="1"/>
        <v>0</v>
      </c>
      <c r="J20" s="109">
        <v>0</v>
      </c>
      <c r="K20" s="110">
        <f t="shared" si="2"/>
        <v>0</v>
      </c>
      <c r="O20" s="101"/>
      <c r="Z20" s="111"/>
      <c r="AA20" s="111">
        <v>1</v>
      </c>
      <c r="AB20" s="111">
        <v>1</v>
      </c>
      <c r="AC20" s="111">
        <v>1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CA20" s="111">
        <v>1</v>
      </c>
      <c r="CB20" s="111">
        <v>1</v>
      </c>
      <c r="CZ20" s="68">
        <v>1</v>
      </c>
    </row>
    <row r="21" spans="1:104" ht="12.75">
      <c r="A21" s="102">
        <v>12</v>
      </c>
      <c r="B21" s="103" t="s">
        <v>60</v>
      </c>
      <c r="C21" s="104" t="s">
        <v>61</v>
      </c>
      <c r="D21" s="105" t="s">
        <v>48</v>
      </c>
      <c r="E21" s="106">
        <v>1.85</v>
      </c>
      <c r="F21" s="107"/>
      <c r="G21" s="108">
        <f t="shared" si="0"/>
        <v>0</v>
      </c>
      <c r="H21" s="109">
        <v>0</v>
      </c>
      <c r="I21" s="110">
        <f t="shared" si="1"/>
        <v>0</v>
      </c>
      <c r="J21" s="109">
        <v>0</v>
      </c>
      <c r="K21" s="110">
        <f t="shared" si="2"/>
        <v>0</v>
      </c>
      <c r="O21" s="101"/>
      <c r="Z21" s="111"/>
      <c r="AA21" s="111">
        <v>1</v>
      </c>
      <c r="AB21" s="111">
        <v>1</v>
      </c>
      <c r="AC21" s="111">
        <v>1</v>
      </c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CA21" s="111">
        <v>1</v>
      </c>
      <c r="CB21" s="111">
        <v>1</v>
      </c>
      <c r="CZ21" s="68">
        <v>1</v>
      </c>
    </row>
    <row r="22" spans="1:104" ht="12.75">
      <c r="A22" s="102">
        <v>13</v>
      </c>
      <c r="B22" s="103" t="s">
        <v>62</v>
      </c>
      <c r="C22" s="104" t="s">
        <v>308</v>
      </c>
      <c r="D22" s="105" t="s">
        <v>54</v>
      </c>
      <c r="E22" s="106">
        <v>1</v>
      </c>
      <c r="F22" s="107"/>
      <c r="G22" s="108">
        <f t="shared" si="0"/>
        <v>0</v>
      </c>
      <c r="H22" s="109">
        <v>0</v>
      </c>
      <c r="I22" s="110">
        <f t="shared" si="1"/>
        <v>0</v>
      </c>
      <c r="J22" s="109">
        <v>0</v>
      </c>
      <c r="K22" s="110">
        <f t="shared" si="2"/>
        <v>0</v>
      </c>
      <c r="O22" s="101"/>
      <c r="Z22" s="111"/>
      <c r="AA22" s="111">
        <v>1</v>
      </c>
      <c r="AB22" s="111">
        <v>1</v>
      </c>
      <c r="AC22" s="111">
        <v>1</v>
      </c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CA22" s="111">
        <v>1</v>
      </c>
      <c r="CB22" s="111">
        <v>1</v>
      </c>
      <c r="CZ22" s="68">
        <v>1</v>
      </c>
    </row>
    <row r="23" spans="1:104" ht="12.75">
      <c r="A23" s="102">
        <v>14</v>
      </c>
      <c r="B23" s="103" t="s">
        <v>63</v>
      </c>
      <c r="C23" s="104" t="s">
        <v>309</v>
      </c>
      <c r="D23" s="105" t="s">
        <v>54</v>
      </c>
      <c r="E23" s="106">
        <v>1</v>
      </c>
      <c r="F23" s="107"/>
      <c r="G23" s="108">
        <f t="shared" si="0"/>
        <v>0</v>
      </c>
      <c r="H23" s="109">
        <v>0</v>
      </c>
      <c r="I23" s="110">
        <f t="shared" si="1"/>
        <v>0</v>
      </c>
      <c r="J23" s="109">
        <v>0</v>
      </c>
      <c r="K23" s="110">
        <f t="shared" si="2"/>
        <v>0</v>
      </c>
      <c r="O23" s="101"/>
      <c r="Z23" s="111"/>
      <c r="AA23" s="111">
        <v>1</v>
      </c>
      <c r="AB23" s="111">
        <v>1</v>
      </c>
      <c r="AC23" s="111">
        <v>1</v>
      </c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CA23" s="111">
        <v>1</v>
      </c>
      <c r="CB23" s="111">
        <v>1</v>
      </c>
      <c r="CZ23" s="68">
        <v>1</v>
      </c>
    </row>
    <row r="24" spans="1:63" ht="13">
      <c r="A24" s="121" t="s">
        <v>28</v>
      </c>
      <c r="B24" s="122" t="s">
        <v>44</v>
      </c>
      <c r="C24" s="123" t="s">
        <v>45</v>
      </c>
      <c r="D24" s="124"/>
      <c r="E24" s="125"/>
      <c r="F24" s="125"/>
      <c r="G24" s="126">
        <f>SUM(G11:G23)</f>
        <v>0</v>
      </c>
      <c r="H24" s="127"/>
      <c r="I24" s="128">
        <f>SUM(I11:I23)</f>
        <v>0</v>
      </c>
      <c r="J24" s="129"/>
      <c r="K24" s="128">
        <f>SUM(K11:K23)</f>
        <v>0</v>
      </c>
      <c r="O24" s="101"/>
      <c r="X24" s="130">
        <f>K24</f>
        <v>0</v>
      </c>
      <c r="Y24" s="130">
        <f>I24</f>
        <v>0</v>
      </c>
      <c r="Z24" s="131">
        <f>G24</f>
        <v>0</v>
      </c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32"/>
      <c r="BB24" s="132"/>
      <c r="BC24" s="132"/>
      <c r="BD24" s="132"/>
      <c r="BE24" s="132"/>
      <c r="BF24" s="132"/>
      <c r="BG24" s="111"/>
      <c r="BH24" s="111"/>
      <c r="BI24" s="111"/>
      <c r="BJ24" s="111"/>
      <c r="BK24" s="111"/>
    </row>
    <row r="25" spans="1:15" ht="14.25" customHeight="1">
      <c r="A25" s="93" t="s">
        <v>24</v>
      </c>
      <c r="B25" s="94" t="s">
        <v>64</v>
      </c>
      <c r="C25" s="95" t="s">
        <v>65</v>
      </c>
      <c r="D25" s="96"/>
      <c r="E25" s="97"/>
      <c r="F25" s="97"/>
      <c r="G25" s="98"/>
      <c r="H25" s="99"/>
      <c r="I25" s="100"/>
      <c r="J25" s="99"/>
      <c r="K25" s="100"/>
      <c r="O25" s="101"/>
    </row>
    <row r="26" spans="1:104" ht="12.75">
      <c r="A26" s="102">
        <v>15</v>
      </c>
      <c r="B26" s="103" t="s">
        <v>66</v>
      </c>
      <c r="C26" s="104" t="s">
        <v>310</v>
      </c>
      <c r="D26" s="105" t="s">
        <v>41</v>
      </c>
      <c r="E26" s="106">
        <v>1</v>
      </c>
      <c r="F26" s="107"/>
      <c r="G26" s="108">
        <f aca="true" t="shared" si="3" ref="G26:G31">E26*F26</f>
        <v>0</v>
      </c>
      <c r="H26" s="109">
        <v>0</v>
      </c>
      <c r="I26" s="110">
        <f aca="true" t="shared" si="4" ref="I26:I31">E26*H26</f>
        <v>0</v>
      </c>
      <c r="J26" s="109">
        <v>0</v>
      </c>
      <c r="K26" s="110">
        <f aca="true" t="shared" si="5" ref="K26:K31">E26*J26</f>
        <v>0</v>
      </c>
      <c r="O26" s="101"/>
      <c r="Z26" s="111"/>
      <c r="AA26" s="111">
        <v>1</v>
      </c>
      <c r="AB26" s="111">
        <v>1</v>
      </c>
      <c r="AC26" s="111">
        <v>1</v>
      </c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CA26" s="111">
        <v>1</v>
      </c>
      <c r="CB26" s="111">
        <v>1</v>
      </c>
      <c r="CZ26" s="68">
        <v>1</v>
      </c>
    </row>
    <row r="27" spans="1:104" ht="20">
      <c r="A27" s="102">
        <v>16</v>
      </c>
      <c r="B27" s="103" t="s">
        <v>67</v>
      </c>
      <c r="C27" s="104" t="s">
        <v>68</v>
      </c>
      <c r="D27" s="105" t="s">
        <v>41</v>
      </c>
      <c r="E27" s="106">
        <v>1</v>
      </c>
      <c r="F27" s="107"/>
      <c r="G27" s="108">
        <f t="shared" si="3"/>
        <v>0</v>
      </c>
      <c r="H27" s="109">
        <v>0</v>
      </c>
      <c r="I27" s="110">
        <f t="shared" si="4"/>
        <v>0</v>
      </c>
      <c r="J27" s="109">
        <v>0</v>
      </c>
      <c r="K27" s="110">
        <f t="shared" si="5"/>
        <v>0</v>
      </c>
      <c r="O27" s="101"/>
      <c r="Z27" s="111"/>
      <c r="AA27" s="111">
        <v>1</v>
      </c>
      <c r="AB27" s="111">
        <v>1</v>
      </c>
      <c r="AC27" s="111">
        <v>1</v>
      </c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CA27" s="111">
        <v>1</v>
      </c>
      <c r="CB27" s="111">
        <v>1</v>
      </c>
      <c r="CZ27" s="68">
        <v>1</v>
      </c>
    </row>
    <row r="28" spans="1:104" ht="12.75">
      <c r="A28" s="102">
        <v>17</v>
      </c>
      <c r="B28" s="103" t="s">
        <v>69</v>
      </c>
      <c r="C28" s="104" t="s">
        <v>311</v>
      </c>
      <c r="D28" s="105" t="s">
        <v>41</v>
      </c>
      <c r="E28" s="106">
        <v>1</v>
      </c>
      <c r="F28" s="107"/>
      <c r="G28" s="108">
        <f t="shared" si="3"/>
        <v>0</v>
      </c>
      <c r="H28" s="109">
        <v>0</v>
      </c>
      <c r="I28" s="110">
        <f t="shared" si="4"/>
        <v>0</v>
      </c>
      <c r="J28" s="109">
        <v>0</v>
      </c>
      <c r="K28" s="110">
        <f t="shared" si="5"/>
        <v>0</v>
      </c>
      <c r="O28" s="101"/>
      <c r="Z28" s="111"/>
      <c r="AA28" s="111">
        <v>1</v>
      </c>
      <c r="AB28" s="111">
        <v>1</v>
      </c>
      <c r="AC28" s="111">
        <v>1</v>
      </c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CA28" s="111">
        <v>1</v>
      </c>
      <c r="CB28" s="111">
        <v>1</v>
      </c>
      <c r="CZ28" s="68">
        <v>1</v>
      </c>
    </row>
    <row r="29" spans="1:104" ht="12.75">
      <c r="A29" s="102">
        <v>18</v>
      </c>
      <c r="B29" s="103" t="s">
        <v>70</v>
      </c>
      <c r="C29" s="104" t="s">
        <v>312</v>
      </c>
      <c r="D29" s="105" t="s">
        <v>41</v>
      </c>
      <c r="E29" s="106">
        <v>1</v>
      </c>
      <c r="F29" s="107"/>
      <c r="G29" s="108">
        <f t="shared" si="3"/>
        <v>0</v>
      </c>
      <c r="H29" s="109">
        <v>0</v>
      </c>
      <c r="I29" s="110">
        <f t="shared" si="4"/>
        <v>0</v>
      </c>
      <c r="J29" s="109">
        <v>0</v>
      </c>
      <c r="K29" s="110">
        <f t="shared" si="5"/>
        <v>0</v>
      </c>
      <c r="O29" s="101"/>
      <c r="Z29" s="111"/>
      <c r="AA29" s="111">
        <v>1</v>
      </c>
      <c r="AB29" s="111">
        <v>1</v>
      </c>
      <c r="AC29" s="111">
        <v>1</v>
      </c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CA29" s="111">
        <v>1</v>
      </c>
      <c r="CB29" s="111">
        <v>1</v>
      </c>
      <c r="CZ29" s="68">
        <v>1</v>
      </c>
    </row>
    <row r="30" spans="1:104" ht="12.75">
      <c r="A30" s="102">
        <v>19</v>
      </c>
      <c r="B30" s="103" t="s">
        <v>71</v>
      </c>
      <c r="C30" s="104" t="s">
        <v>72</v>
      </c>
      <c r="D30" s="105" t="s">
        <v>41</v>
      </c>
      <c r="E30" s="106">
        <v>1</v>
      </c>
      <c r="F30" s="107"/>
      <c r="G30" s="108">
        <f t="shared" si="3"/>
        <v>0</v>
      </c>
      <c r="H30" s="109">
        <v>0</v>
      </c>
      <c r="I30" s="110">
        <f t="shared" si="4"/>
        <v>0</v>
      </c>
      <c r="J30" s="109">
        <v>0</v>
      </c>
      <c r="K30" s="110">
        <f t="shared" si="5"/>
        <v>0</v>
      </c>
      <c r="O30" s="101"/>
      <c r="Z30" s="111"/>
      <c r="AA30" s="111">
        <v>1</v>
      </c>
      <c r="AB30" s="111">
        <v>1</v>
      </c>
      <c r="AC30" s="111">
        <v>1</v>
      </c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CA30" s="111">
        <v>1</v>
      </c>
      <c r="CB30" s="111">
        <v>1</v>
      </c>
      <c r="CZ30" s="68">
        <v>1</v>
      </c>
    </row>
    <row r="31" spans="1:104" ht="12.75">
      <c r="A31" s="102">
        <v>20</v>
      </c>
      <c r="B31" s="103" t="s">
        <v>73</v>
      </c>
      <c r="C31" s="104" t="s">
        <v>74</v>
      </c>
      <c r="D31" s="105" t="s">
        <v>41</v>
      </c>
      <c r="E31" s="106">
        <v>1</v>
      </c>
      <c r="F31" s="107"/>
      <c r="G31" s="108">
        <f t="shared" si="3"/>
        <v>0</v>
      </c>
      <c r="H31" s="109">
        <v>0</v>
      </c>
      <c r="I31" s="110">
        <f t="shared" si="4"/>
        <v>0</v>
      </c>
      <c r="J31" s="109">
        <v>0</v>
      </c>
      <c r="K31" s="110">
        <f t="shared" si="5"/>
        <v>0</v>
      </c>
      <c r="O31" s="101"/>
      <c r="Z31" s="111"/>
      <c r="AA31" s="111">
        <v>1</v>
      </c>
      <c r="AB31" s="111">
        <v>1</v>
      </c>
      <c r="AC31" s="111">
        <v>1</v>
      </c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CA31" s="111">
        <v>1</v>
      </c>
      <c r="CB31" s="111">
        <v>1</v>
      </c>
      <c r="CZ31" s="68">
        <v>1</v>
      </c>
    </row>
    <row r="32" spans="1:63" ht="13">
      <c r="A32" s="121" t="s">
        <v>28</v>
      </c>
      <c r="B32" s="122" t="s">
        <v>64</v>
      </c>
      <c r="C32" s="123" t="s">
        <v>65</v>
      </c>
      <c r="D32" s="124"/>
      <c r="E32" s="125"/>
      <c r="F32" s="125"/>
      <c r="G32" s="126">
        <f>SUM(G25:G31)</f>
        <v>0</v>
      </c>
      <c r="H32" s="127"/>
      <c r="I32" s="128">
        <f>SUM(I25:I31)</f>
        <v>0</v>
      </c>
      <c r="J32" s="129"/>
      <c r="K32" s="128">
        <f>SUM(K25:K31)</f>
        <v>0</v>
      </c>
      <c r="O32" s="101"/>
      <c r="X32" s="130">
        <f>K32</f>
        <v>0</v>
      </c>
      <c r="Y32" s="130">
        <f>I32</f>
        <v>0</v>
      </c>
      <c r="Z32" s="131">
        <f>G32</f>
        <v>0</v>
      </c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32"/>
      <c r="BB32" s="132"/>
      <c r="BC32" s="132"/>
      <c r="BD32" s="132"/>
      <c r="BE32" s="132"/>
      <c r="BF32" s="132"/>
      <c r="BG32" s="111"/>
      <c r="BH32" s="111"/>
      <c r="BI32" s="111"/>
      <c r="BJ32" s="111"/>
      <c r="BK32" s="111"/>
    </row>
    <row r="33" spans="1:15" ht="14.25" customHeight="1">
      <c r="A33" s="93" t="s">
        <v>24</v>
      </c>
      <c r="B33" s="94" t="s">
        <v>75</v>
      </c>
      <c r="C33" s="95" t="s">
        <v>76</v>
      </c>
      <c r="D33" s="96"/>
      <c r="E33" s="97"/>
      <c r="F33" s="97"/>
      <c r="G33" s="98"/>
      <c r="H33" s="99"/>
      <c r="I33" s="100"/>
      <c r="J33" s="99"/>
      <c r="K33" s="100"/>
      <c r="O33" s="101"/>
    </row>
    <row r="34" spans="1:104" ht="12.75">
      <c r="A34" s="102">
        <v>21</v>
      </c>
      <c r="B34" s="103" t="s">
        <v>77</v>
      </c>
      <c r="C34" s="104" t="s">
        <v>313</v>
      </c>
      <c r="D34" s="105" t="s">
        <v>41</v>
      </c>
      <c r="E34" s="106">
        <v>1</v>
      </c>
      <c r="F34" s="107"/>
      <c r="G34" s="108">
        <f>E34*F34</f>
        <v>0</v>
      </c>
      <c r="H34" s="109">
        <v>0</v>
      </c>
      <c r="I34" s="110">
        <f>E34*H34</f>
        <v>0</v>
      </c>
      <c r="J34" s="109">
        <v>0</v>
      </c>
      <c r="K34" s="110">
        <f>E34*J34</f>
        <v>0</v>
      </c>
      <c r="O34" s="101"/>
      <c r="Z34" s="111"/>
      <c r="AA34" s="111">
        <v>1</v>
      </c>
      <c r="AB34" s="111">
        <v>1</v>
      </c>
      <c r="AC34" s="111">
        <v>1</v>
      </c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CA34" s="111">
        <v>1</v>
      </c>
      <c r="CB34" s="111">
        <v>1</v>
      </c>
      <c r="CZ34" s="68">
        <v>1</v>
      </c>
    </row>
    <row r="35" spans="1:63" ht="12.75">
      <c r="A35" s="112"/>
      <c r="B35" s="113"/>
      <c r="C35" s="168" t="s">
        <v>78</v>
      </c>
      <c r="D35" s="169"/>
      <c r="E35" s="169"/>
      <c r="F35" s="169"/>
      <c r="G35" s="170"/>
      <c r="I35" s="114"/>
      <c r="K35" s="114"/>
      <c r="L35" s="115" t="s">
        <v>78</v>
      </c>
      <c r="O35" s="10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</row>
    <row r="36" spans="1:104" ht="12.75">
      <c r="A36" s="102">
        <v>22</v>
      </c>
      <c r="B36" s="103" t="s">
        <v>79</v>
      </c>
      <c r="C36" s="104" t="s">
        <v>80</v>
      </c>
      <c r="D36" s="105" t="s">
        <v>54</v>
      </c>
      <c r="E36" s="106">
        <v>1</v>
      </c>
      <c r="F36" s="107"/>
      <c r="G36" s="108">
        <f aca="true" t="shared" si="6" ref="G36:G49">E36*F36</f>
        <v>0</v>
      </c>
      <c r="H36" s="109">
        <v>0</v>
      </c>
      <c r="I36" s="110">
        <f aca="true" t="shared" si="7" ref="I36:I49">E36*H36</f>
        <v>0</v>
      </c>
      <c r="J36" s="109">
        <v>0</v>
      </c>
      <c r="K36" s="110">
        <f aca="true" t="shared" si="8" ref="K36:K49">E36*J36</f>
        <v>0</v>
      </c>
      <c r="O36" s="101"/>
      <c r="Z36" s="111"/>
      <c r="AA36" s="111">
        <v>1</v>
      </c>
      <c r="AB36" s="111">
        <v>1</v>
      </c>
      <c r="AC36" s="111">
        <v>1</v>
      </c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CA36" s="111">
        <v>1</v>
      </c>
      <c r="CB36" s="111">
        <v>1</v>
      </c>
      <c r="CZ36" s="68">
        <v>1</v>
      </c>
    </row>
    <row r="37" spans="1:104" ht="12.75">
      <c r="A37" s="102">
        <v>23</v>
      </c>
      <c r="B37" s="103" t="s">
        <v>81</v>
      </c>
      <c r="C37" s="104" t="s">
        <v>314</v>
      </c>
      <c r="D37" s="105" t="s">
        <v>54</v>
      </c>
      <c r="E37" s="106">
        <v>1</v>
      </c>
      <c r="F37" s="107"/>
      <c r="G37" s="108">
        <f t="shared" si="6"/>
        <v>0</v>
      </c>
      <c r="H37" s="109">
        <v>0</v>
      </c>
      <c r="I37" s="110">
        <f t="shared" si="7"/>
        <v>0</v>
      </c>
      <c r="J37" s="109">
        <v>0</v>
      </c>
      <c r="K37" s="110">
        <f t="shared" si="8"/>
        <v>0</v>
      </c>
      <c r="O37" s="101"/>
      <c r="Z37" s="111"/>
      <c r="AA37" s="111">
        <v>1</v>
      </c>
      <c r="AB37" s="111">
        <v>1</v>
      </c>
      <c r="AC37" s="111">
        <v>1</v>
      </c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CA37" s="111">
        <v>1</v>
      </c>
      <c r="CB37" s="111">
        <v>1</v>
      </c>
      <c r="CZ37" s="68">
        <v>1</v>
      </c>
    </row>
    <row r="38" spans="1:104" ht="12.75">
      <c r="A38" s="102">
        <v>24</v>
      </c>
      <c r="B38" s="103" t="s">
        <v>82</v>
      </c>
      <c r="C38" s="104" t="s">
        <v>315</v>
      </c>
      <c r="D38" s="105" t="s">
        <v>54</v>
      </c>
      <c r="E38" s="106">
        <v>2</v>
      </c>
      <c r="F38" s="107"/>
      <c r="G38" s="108">
        <f t="shared" si="6"/>
        <v>0</v>
      </c>
      <c r="H38" s="109">
        <v>0</v>
      </c>
      <c r="I38" s="110">
        <f t="shared" si="7"/>
        <v>0</v>
      </c>
      <c r="J38" s="109">
        <v>0</v>
      </c>
      <c r="K38" s="110">
        <f t="shared" si="8"/>
        <v>0</v>
      </c>
      <c r="O38" s="101"/>
      <c r="Z38" s="111"/>
      <c r="AA38" s="111">
        <v>1</v>
      </c>
      <c r="AB38" s="111">
        <v>1</v>
      </c>
      <c r="AC38" s="111">
        <v>1</v>
      </c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CA38" s="111">
        <v>1</v>
      </c>
      <c r="CB38" s="111">
        <v>1</v>
      </c>
      <c r="CZ38" s="68">
        <v>1</v>
      </c>
    </row>
    <row r="39" spans="1:104" ht="12.75">
      <c r="A39" s="102">
        <v>25</v>
      </c>
      <c r="B39" s="103" t="s">
        <v>83</v>
      </c>
      <c r="C39" s="104" t="s">
        <v>316</v>
      </c>
      <c r="D39" s="105" t="s">
        <v>54</v>
      </c>
      <c r="E39" s="106">
        <v>1</v>
      </c>
      <c r="F39" s="107"/>
      <c r="G39" s="108">
        <f t="shared" si="6"/>
        <v>0</v>
      </c>
      <c r="H39" s="109">
        <v>0</v>
      </c>
      <c r="I39" s="110">
        <f t="shared" si="7"/>
        <v>0</v>
      </c>
      <c r="J39" s="109">
        <v>0</v>
      </c>
      <c r="K39" s="110">
        <f t="shared" si="8"/>
        <v>0</v>
      </c>
      <c r="O39" s="101"/>
      <c r="Z39" s="111"/>
      <c r="AA39" s="111">
        <v>1</v>
      </c>
      <c r="AB39" s="111">
        <v>1</v>
      </c>
      <c r="AC39" s="111">
        <v>1</v>
      </c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CA39" s="111">
        <v>1</v>
      </c>
      <c r="CB39" s="111">
        <v>1</v>
      </c>
      <c r="CZ39" s="68">
        <v>1</v>
      </c>
    </row>
    <row r="40" spans="1:104" ht="12.75">
      <c r="A40" s="102">
        <v>26</v>
      </c>
      <c r="B40" s="103" t="s">
        <v>84</v>
      </c>
      <c r="C40" s="104" t="s">
        <v>85</v>
      </c>
      <c r="D40" s="105" t="s">
        <v>48</v>
      </c>
      <c r="E40" s="106">
        <v>8</v>
      </c>
      <c r="F40" s="107"/>
      <c r="G40" s="108">
        <f t="shared" si="6"/>
        <v>0</v>
      </c>
      <c r="H40" s="109">
        <v>0</v>
      </c>
      <c r="I40" s="110">
        <f t="shared" si="7"/>
        <v>0</v>
      </c>
      <c r="J40" s="109">
        <v>0</v>
      </c>
      <c r="K40" s="110">
        <f t="shared" si="8"/>
        <v>0</v>
      </c>
      <c r="O40" s="101"/>
      <c r="Z40" s="111"/>
      <c r="AA40" s="111">
        <v>1</v>
      </c>
      <c r="AB40" s="111">
        <v>1</v>
      </c>
      <c r="AC40" s="111">
        <v>1</v>
      </c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CA40" s="111">
        <v>1</v>
      </c>
      <c r="CB40" s="111">
        <v>1</v>
      </c>
      <c r="CZ40" s="68">
        <v>1</v>
      </c>
    </row>
    <row r="41" spans="1:104" ht="12.75">
      <c r="A41" s="102">
        <v>27</v>
      </c>
      <c r="B41" s="103" t="s">
        <v>86</v>
      </c>
      <c r="C41" s="104" t="s">
        <v>87</v>
      </c>
      <c r="D41" s="105" t="s">
        <v>54</v>
      </c>
      <c r="E41" s="106">
        <v>1</v>
      </c>
      <c r="F41" s="107"/>
      <c r="G41" s="108">
        <f t="shared" si="6"/>
        <v>0</v>
      </c>
      <c r="H41" s="109">
        <v>0</v>
      </c>
      <c r="I41" s="110">
        <f t="shared" si="7"/>
        <v>0</v>
      </c>
      <c r="J41" s="109">
        <v>0</v>
      </c>
      <c r="K41" s="110">
        <f t="shared" si="8"/>
        <v>0</v>
      </c>
      <c r="O41" s="101"/>
      <c r="Z41" s="111"/>
      <c r="AA41" s="111">
        <v>1</v>
      </c>
      <c r="AB41" s="111">
        <v>1</v>
      </c>
      <c r="AC41" s="111">
        <v>1</v>
      </c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CA41" s="111">
        <v>1</v>
      </c>
      <c r="CB41" s="111">
        <v>1</v>
      </c>
      <c r="CZ41" s="68">
        <v>1</v>
      </c>
    </row>
    <row r="42" spans="1:104" ht="12.75">
      <c r="A42" s="102">
        <v>28</v>
      </c>
      <c r="B42" s="103" t="s">
        <v>88</v>
      </c>
      <c r="C42" s="104" t="s">
        <v>317</v>
      </c>
      <c r="D42" s="105" t="s">
        <v>48</v>
      </c>
      <c r="E42" s="106">
        <v>15</v>
      </c>
      <c r="F42" s="107"/>
      <c r="G42" s="108">
        <f t="shared" si="6"/>
        <v>0</v>
      </c>
      <c r="H42" s="109">
        <v>0</v>
      </c>
      <c r="I42" s="110">
        <f t="shared" si="7"/>
        <v>0</v>
      </c>
      <c r="J42" s="109">
        <v>0</v>
      </c>
      <c r="K42" s="110">
        <f t="shared" si="8"/>
        <v>0</v>
      </c>
      <c r="O42" s="101"/>
      <c r="Z42" s="111"/>
      <c r="AA42" s="111">
        <v>1</v>
      </c>
      <c r="AB42" s="111">
        <v>1</v>
      </c>
      <c r="AC42" s="111">
        <v>1</v>
      </c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CA42" s="111">
        <v>1</v>
      </c>
      <c r="CB42" s="111">
        <v>1</v>
      </c>
      <c r="CZ42" s="68">
        <v>1</v>
      </c>
    </row>
    <row r="43" spans="1:104" ht="12.75">
      <c r="A43" s="102">
        <v>29</v>
      </c>
      <c r="B43" s="103" t="s">
        <v>89</v>
      </c>
      <c r="C43" s="104" t="s">
        <v>90</v>
      </c>
      <c r="D43" s="105" t="s">
        <v>54</v>
      </c>
      <c r="E43" s="106">
        <v>4</v>
      </c>
      <c r="F43" s="107"/>
      <c r="G43" s="108">
        <f t="shared" si="6"/>
        <v>0</v>
      </c>
      <c r="H43" s="109">
        <v>0</v>
      </c>
      <c r="I43" s="110">
        <f t="shared" si="7"/>
        <v>0</v>
      </c>
      <c r="J43" s="109">
        <v>0</v>
      </c>
      <c r="K43" s="110">
        <f t="shared" si="8"/>
        <v>0</v>
      </c>
      <c r="O43" s="101"/>
      <c r="Z43" s="111"/>
      <c r="AA43" s="111">
        <v>1</v>
      </c>
      <c r="AB43" s="111">
        <v>1</v>
      </c>
      <c r="AC43" s="111">
        <v>1</v>
      </c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CA43" s="111">
        <v>1</v>
      </c>
      <c r="CB43" s="111">
        <v>1</v>
      </c>
      <c r="CZ43" s="68">
        <v>1</v>
      </c>
    </row>
    <row r="44" spans="1:104" ht="12.75">
      <c r="A44" s="102">
        <v>30</v>
      </c>
      <c r="B44" s="103" t="s">
        <v>91</v>
      </c>
      <c r="C44" s="104" t="s">
        <v>92</v>
      </c>
      <c r="D44" s="105" t="s">
        <v>48</v>
      </c>
      <c r="E44" s="106">
        <v>8</v>
      </c>
      <c r="F44" s="107"/>
      <c r="G44" s="108">
        <f t="shared" si="6"/>
        <v>0</v>
      </c>
      <c r="H44" s="109">
        <v>0</v>
      </c>
      <c r="I44" s="110">
        <f t="shared" si="7"/>
        <v>0</v>
      </c>
      <c r="J44" s="109">
        <v>0</v>
      </c>
      <c r="K44" s="110">
        <f t="shared" si="8"/>
        <v>0</v>
      </c>
      <c r="O44" s="101"/>
      <c r="Z44" s="111"/>
      <c r="AA44" s="111">
        <v>1</v>
      </c>
      <c r="AB44" s="111">
        <v>1</v>
      </c>
      <c r="AC44" s="111">
        <v>1</v>
      </c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CA44" s="111">
        <v>1</v>
      </c>
      <c r="CB44" s="111">
        <v>1</v>
      </c>
      <c r="CZ44" s="68">
        <v>1</v>
      </c>
    </row>
    <row r="45" spans="1:104" ht="12.75">
      <c r="A45" s="102">
        <v>31</v>
      </c>
      <c r="B45" s="103" t="s">
        <v>93</v>
      </c>
      <c r="C45" s="104" t="s">
        <v>94</v>
      </c>
      <c r="D45" s="105" t="s">
        <v>54</v>
      </c>
      <c r="E45" s="106">
        <v>1</v>
      </c>
      <c r="F45" s="107"/>
      <c r="G45" s="108">
        <f t="shared" si="6"/>
        <v>0</v>
      </c>
      <c r="H45" s="109">
        <v>0</v>
      </c>
      <c r="I45" s="110">
        <f t="shared" si="7"/>
        <v>0</v>
      </c>
      <c r="J45" s="109">
        <v>0</v>
      </c>
      <c r="K45" s="110">
        <f t="shared" si="8"/>
        <v>0</v>
      </c>
      <c r="O45" s="101"/>
      <c r="Z45" s="111"/>
      <c r="AA45" s="111">
        <v>1</v>
      </c>
      <c r="AB45" s="111">
        <v>1</v>
      </c>
      <c r="AC45" s="111">
        <v>1</v>
      </c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CA45" s="111">
        <v>1</v>
      </c>
      <c r="CB45" s="111">
        <v>1</v>
      </c>
      <c r="CZ45" s="68">
        <v>1</v>
      </c>
    </row>
    <row r="46" spans="1:104" ht="12.75">
      <c r="A46" s="102">
        <v>32</v>
      </c>
      <c r="B46" s="103" t="s">
        <v>95</v>
      </c>
      <c r="C46" s="104" t="s">
        <v>96</v>
      </c>
      <c r="D46" s="105" t="s">
        <v>48</v>
      </c>
      <c r="E46" s="106">
        <v>8</v>
      </c>
      <c r="F46" s="107"/>
      <c r="G46" s="108">
        <f t="shared" si="6"/>
        <v>0</v>
      </c>
      <c r="H46" s="109">
        <v>0</v>
      </c>
      <c r="I46" s="110">
        <f t="shared" si="7"/>
        <v>0</v>
      </c>
      <c r="J46" s="109">
        <v>0</v>
      </c>
      <c r="K46" s="110">
        <f t="shared" si="8"/>
        <v>0</v>
      </c>
      <c r="O46" s="101"/>
      <c r="Z46" s="111"/>
      <c r="AA46" s="111">
        <v>1</v>
      </c>
      <c r="AB46" s="111">
        <v>1</v>
      </c>
      <c r="AC46" s="111">
        <v>1</v>
      </c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CA46" s="111">
        <v>1</v>
      </c>
      <c r="CB46" s="111">
        <v>1</v>
      </c>
      <c r="CZ46" s="68">
        <v>1</v>
      </c>
    </row>
    <row r="47" spans="1:104" ht="12.75">
      <c r="A47" s="102">
        <v>33</v>
      </c>
      <c r="B47" s="103" t="s">
        <v>97</v>
      </c>
      <c r="C47" s="104" t="s">
        <v>318</v>
      </c>
      <c r="D47" s="105" t="s">
        <v>41</v>
      </c>
      <c r="E47" s="106">
        <v>1</v>
      </c>
      <c r="F47" s="107"/>
      <c r="G47" s="108">
        <f t="shared" si="6"/>
        <v>0</v>
      </c>
      <c r="H47" s="109">
        <v>0</v>
      </c>
      <c r="I47" s="110">
        <f t="shared" si="7"/>
        <v>0</v>
      </c>
      <c r="J47" s="109">
        <v>0</v>
      </c>
      <c r="K47" s="110">
        <f t="shared" si="8"/>
        <v>0</v>
      </c>
      <c r="O47" s="101"/>
      <c r="Z47" s="111"/>
      <c r="AA47" s="111">
        <v>1</v>
      </c>
      <c r="AB47" s="111">
        <v>1</v>
      </c>
      <c r="AC47" s="111">
        <v>1</v>
      </c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CA47" s="111">
        <v>1</v>
      </c>
      <c r="CB47" s="111">
        <v>1</v>
      </c>
      <c r="CZ47" s="68">
        <v>1</v>
      </c>
    </row>
    <row r="48" spans="1:104" ht="12.75">
      <c r="A48" s="102">
        <v>34</v>
      </c>
      <c r="B48" s="103" t="s">
        <v>98</v>
      </c>
      <c r="C48" s="104" t="s">
        <v>99</v>
      </c>
      <c r="D48" s="105" t="s">
        <v>54</v>
      </c>
      <c r="E48" s="106">
        <v>1</v>
      </c>
      <c r="F48" s="107"/>
      <c r="G48" s="108">
        <f t="shared" si="6"/>
        <v>0</v>
      </c>
      <c r="H48" s="109">
        <v>0</v>
      </c>
      <c r="I48" s="110">
        <f t="shared" si="7"/>
        <v>0</v>
      </c>
      <c r="J48" s="109">
        <v>0</v>
      </c>
      <c r="K48" s="110">
        <f t="shared" si="8"/>
        <v>0</v>
      </c>
      <c r="O48" s="101"/>
      <c r="Z48" s="111"/>
      <c r="AA48" s="111">
        <v>1</v>
      </c>
      <c r="AB48" s="111">
        <v>1</v>
      </c>
      <c r="AC48" s="111">
        <v>1</v>
      </c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CA48" s="111">
        <v>1</v>
      </c>
      <c r="CB48" s="111">
        <v>1</v>
      </c>
      <c r="CZ48" s="68">
        <v>1</v>
      </c>
    </row>
    <row r="49" spans="1:104" ht="12.75">
      <c r="A49" s="102">
        <v>35</v>
      </c>
      <c r="B49" s="103" t="s">
        <v>100</v>
      </c>
      <c r="C49" s="104" t="s">
        <v>101</v>
      </c>
      <c r="D49" s="105" t="s">
        <v>102</v>
      </c>
      <c r="E49" s="106">
        <v>5</v>
      </c>
      <c r="F49" s="107"/>
      <c r="G49" s="108">
        <f t="shared" si="6"/>
        <v>0</v>
      </c>
      <c r="H49" s="109">
        <v>0</v>
      </c>
      <c r="I49" s="110">
        <f t="shared" si="7"/>
        <v>0</v>
      </c>
      <c r="J49" s="109">
        <v>0</v>
      </c>
      <c r="K49" s="110">
        <f t="shared" si="8"/>
        <v>0</v>
      </c>
      <c r="O49" s="101"/>
      <c r="Z49" s="111"/>
      <c r="AA49" s="111">
        <v>1</v>
      </c>
      <c r="AB49" s="111">
        <v>1</v>
      </c>
      <c r="AC49" s="111">
        <v>1</v>
      </c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CA49" s="111">
        <v>1</v>
      </c>
      <c r="CB49" s="111">
        <v>1</v>
      </c>
      <c r="CZ49" s="68">
        <v>1</v>
      </c>
    </row>
    <row r="50" spans="1:63" ht="13">
      <c r="A50" s="121" t="s">
        <v>28</v>
      </c>
      <c r="B50" s="122" t="s">
        <v>75</v>
      </c>
      <c r="C50" s="123" t="s">
        <v>76</v>
      </c>
      <c r="D50" s="124"/>
      <c r="E50" s="125"/>
      <c r="F50" s="125"/>
      <c r="G50" s="126">
        <f>SUM(G33:G49)</f>
        <v>0</v>
      </c>
      <c r="H50" s="127"/>
      <c r="I50" s="128">
        <f>SUM(I33:I49)</f>
        <v>0</v>
      </c>
      <c r="J50" s="129"/>
      <c r="K50" s="128">
        <f>SUM(K33:K49)</f>
        <v>0</v>
      </c>
      <c r="O50" s="101"/>
      <c r="X50" s="130">
        <f>K50</f>
        <v>0</v>
      </c>
      <c r="Y50" s="130">
        <f>I50</f>
        <v>0</v>
      </c>
      <c r="Z50" s="131">
        <f>G50</f>
        <v>0</v>
      </c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32"/>
      <c r="BB50" s="132"/>
      <c r="BC50" s="132"/>
      <c r="BD50" s="132"/>
      <c r="BE50" s="132"/>
      <c r="BF50" s="132"/>
      <c r="BG50" s="111"/>
      <c r="BH50" s="111"/>
      <c r="BI50" s="111"/>
      <c r="BJ50" s="111"/>
      <c r="BK50" s="111"/>
    </row>
    <row r="51" spans="1:15" ht="14.25" customHeight="1">
      <c r="A51" s="93" t="s">
        <v>24</v>
      </c>
      <c r="B51" s="94" t="s">
        <v>103</v>
      </c>
      <c r="C51" s="95" t="s">
        <v>104</v>
      </c>
      <c r="D51" s="96"/>
      <c r="E51" s="97"/>
      <c r="F51" s="97"/>
      <c r="G51" s="98"/>
      <c r="H51" s="99"/>
      <c r="I51" s="100"/>
      <c r="J51" s="99"/>
      <c r="K51" s="100"/>
      <c r="O51" s="101"/>
    </row>
    <row r="52" spans="1:104" ht="12.75">
      <c r="A52" s="102">
        <v>36</v>
      </c>
      <c r="B52" s="103" t="s">
        <v>105</v>
      </c>
      <c r="C52" s="104" t="s">
        <v>106</v>
      </c>
      <c r="D52" s="105" t="s">
        <v>54</v>
      </c>
      <c r="E52" s="106">
        <v>2</v>
      </c>
      <c r="F52" s="107"/>
      <c r="G52" s="108">
        <f>E52*F52</f>
        <v>0</v>
      </c>
      <c r="H52" s="109">
        <v>0</v>
      </c>
      <c r="I52" s="110">
        <f>E52*H52</f>
        <v>0</v>
      </c>
      <c r="J52" s="109">
        <v>0</v>
      </c>
      <c r="K52" s="110">
        <f>E52*J52</f>
        <v>0</v>
      </c>
      <c r="O52" s="101"/>
      <c r="Z52" s="111"/>
      <c r="AA52" s="111">
        <v>1</v>
      </c>
      <c r="AB52" s="111">
        <v>1</v>
      </c>
      <c r="AC52" s="111">
        <v>1</v>
      </c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CA52" s="111">
        <v>1</v>
      </c>
      <c r="CB52" s="111">
        <v>1</v>
      </c>
      <c r="CZ52" s="68">
        <v>1</v>
      </c>
    </row>
    <row r="53" spans="1:104" ht="12.75">
      <c r="A53" s="102">
        <v>37</v>
      </c>
      <c r="B53" s="103" t="s">
        <v>107</v>
      </c>
      <c r="C53" s="104" t="s">
        <v>108</v>
      </c>
      <c r="D53" s="105" t="s">
        <v>109</v>
      </c>
      <c r="E53" s="106">
        <v>14</v>
      </c>
      <c r="F53" s="107"/>
      <c r="G53" s="108">
        <f>E53*F53</f>
        <v>0</v>
      </c>
      <c r="H53" s="109">
        <v>0</v>
      </c>
      <c r="I53" s="110">
        <f>E53*H53</f>
        <v>0</v>
      </c>
      <c r="J53" s="109">
        <v>0</v>
      </c>
      <c r="K53" s="110">
        <f>E53*J53</f>
        <v>0</v>
      </c>
      <c r="O53" s="101"/>
      <c r="Z53" s="111"/>
      <c r="AA53" s="111">
        <v>1</v>
      </c>
      <c r="AB53" s="111">
        <v>1</v>
      </c>
      <c r="AC53" s="111">
        <v>1</v>
      </c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CA53" s="111">
        <v>1</v>
      </c>
      <c r="CB53" s="111">
        <v>1</v>
      </c>
      <c r="CZ53" s="68">
        <v>1</v>
      </c>
    </row>
    <row r="54" spans="1:104" ht="12.75">
      <c r="A54" s="102">
        <v>38</v>
      </c>
      <c r="B54" s="103" t="s">
        <v>110</v>
      </c>
      <c r="C54" s="104" t="s">
        <v>111</v>
      </c>
      <c r="D54" s="105" t="s">
        <v>109</v>
      </c>
      <c r="E54" s="106">
        <v>2</v>
      </c>
      <c r="F54" s="107"/>
      <c r="G54" s="108">
        <f>E54*F54</f>
        <v>0</v>
      </c>
      <c r="H54" s="109">
        <v>0</v>
      </c>
      <c r="I54" s="110">
        <f>E54*H54</f>
        <v>0</v>
      </c>
      <c r="J54" s="109">
        <v>0</v>
      </c>
      <c r="K54" s="110">
        <f>E54*J54</f>
        <v>0</v>
      </c>
      <c r="O54" s="101"/>
      <c r="Z54" s="111"/>
      <c r="AA54" s="111">
        <v>1</v>
      </c>
      <c r="AB54" s="111">
        <v>1</v>
      </c>
      <c r="AC54" s="111">
        <v>1</v>
      </c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CA54" s="111">
        <v>1</v>
      </c>
      <c r="CB54" s="111">
        <v>1</v>
      </c>
      <c r="CZ54" s="68">
        <v>1</v>
      </c>
    </row>
    <row r="55" spans="1:104" ht="12.75">
      <c r="A55" s="102">
        <v>39</v>
      </c>
      <c r="B55" s="103" t="s">
        <v>112</v>
      </c>
      <c r="C55" s="104" t="s">
        <v>113</v>
      </c>
      <c r="D55" s="105" t="s">
        <v>41</v>
      </c>
      <c r="E55" s="106">
        <v>1</v>
      </c>
      <c r="F55" s="107"/>
      <c r="G55" s="108">
        <f>E55*F55</f>
        <v>0</v>
      </c>
      <c r="H55" s="109">
        <v>0</v>
      </c>
      <c r="I55" s="110">
        <f>E55*H55</f>
        <v>0</v>
      </c>
      <c r="J55" s="109">
        <v>0</v>
      </c>
      <c r="K55" s="110">
        <f>E55*J55</f>
        <v>0</v>
      </c>
      <c r="O55" s="101"/>
      <c r="Z55" s="111"/>
      <c r="AA55" s="111">
        <v>1</v>
      </c>
      <c r="AB55" s="111">
        <v>1</v>
      </c>
      <c r="AC55" s="111">
        <v>1</v>
      </c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CA55" s="111">
        <v>1</v>
      </c>
      <c r="CB55" s="111">
        <v>1</v>
      </c>
      <c r="CZ55" s="68">
        <v>1</v>
      </c>
    </row>
    <row r="56" spans="1:104" ht="12.75">
      <c r="A56" s="102">
        <v>40</v>
      </c>
      <c r="B56" s="103" t="s">
        <v>114</v>
      </c>
      <c r="C56" s="104" t="s">
        <v>319</v>
      </c>
      <c r="D56" s="105" t="s">
        <v>54</v>
      </c>
      <c r="E56" s="106">
        <v>1</v>
      </c>
      <c r="F56" s="107"/>
      <c r="G56" s="108">
        <f>E56*F56</f>
        <v>0</v>
      </c>
      <c r="H56" s="109">
        <v>0</v>
      </c>
      <c r="I56" s="110">
        <f>E56*H56</f>
        <v>0</v>
      </c>
      <c r="J56" s="109">
        <v>0</v>
      </c>
      <c r="K56" s="110">
        <f>E56*J56</f>
        <v>0</v>
      </c>
      <c r="O56" s="101"/>
      <c r="Z56" s="111"/>
      <c r="AA56" s="111">
        <v>1</v>
      </c>
      <c r="AB56" s="111">
        <v>1</v>
      </c>
      <c r="AC56" s="111">
        <v>1</v>
      </c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CA56" s="111">
        <v>1</v>
      </c>
      <c r="CB56" s="111">
        <v>1</v>
      </c>
      <c r="CZ56" s="68">
        <v>1</v>
      </c>
    </row>
    <row r="57" spans="1:63" ht="13">
      <c r="A57" s="121" t="s">
        <v>28</v>
      </c>
      <c r="B57" s="122" t="s">
        <v>103</v>
      </c>
      <c r="C57" s="123" t="s">
        <v>104</v>
      </c>
      <c r="D57" s="124"/>
      <c r="E57" s="125"/>
      <c r="F57" s="125"/>
      <c r="G57" s="126">
        <f>SUM(G51:G56)</f>
        <v>0</v>
      </c>
      <c r="H57" s="127"/>
      <c r="I57" s="128">
        <f>SUM(I51:I56)</f>
        <v>0</v>
      </c>
      <c r="J57" s="129"/>
      <c r="K57" s="128">
        <f>SUM(K51:K56)</f>
        <v>0</v>
      </c>
      <c r="O57" s="101"/>
      <c r="X57" s="130">
        <f>K57</f>
        <v>0</v>
      </c>
      <c r="Y57" s="130">
        <f>I57</f>
        <v>0</v>
      </c>
      <c r="Z57" s="131">
        <f>G57</f>
        <v>0</v>
      </c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32"/>
      <c r="BB57" s="132"/>
      <c r="BC57" s="132"/>
      <c r="BD57" s="132"/>
      <c r="BE57" s="132"/>
      <c r="BF57" s="132"/>
      <c r="BG57" s="111"/>
      <c r="BH57" s="111"/>
      <c r="BI57" s="111"/>
      <c r="BJ57" s="111"/>
      <c r="BK57" s="111"/>
    </row>
    <row r="58" spans="1:58" ht="13">
      <c r="A58" s="133" t="s">
        <v>29</v>
      </c>
      <c r="B58" s="134" t="s">
        <v>30</v>
      </c>
      <c r="C58" s="135"/>
      <c r="D58" s="136"/>
      <c r="E58" s="137"/>
      <c r="F58" s="137"/>
      <c r="G58" s="138">
        <f>SUM(Z7:Z58)</f>
        <v>0</v>
      </c>
      <c r="H58" s="139"/>
      <c r="I58" s="140">
        <f>SUM(Y7:Y58)</f>
        <v>0</v>
      </c>
      <c r="J58" s="139"/>
      <c r="K58" s="140">
        <f>SUM(X7:X58)</f>
        <v>0</v>
      </c>
      <c r="O58" s="101"/>
      <c r="BA58" s="141"/>
      <c r="BB58" s="141"/>
      <c r="BC58" s="141"/>
      <c r="BD58" s="141"/>
      <c r="BE58" s="141"/>
      <c r="BF58" s="141"/>
    </row>
    <row r="59" ht="12.75">
      <c r="E59" s="68"/>
    </row>
    <row r="60" ht="12.75">
      <c r="E60" s="68"/>
    </row>
    <row r="61" ht="12.75">
      <c r="E61" s="68"/>
    </row>
    <row r="62" ht="12.75">
      <c r="E62" s="68"/>
    </row>
    <row r="63" ht="12.75">
      <c r="E63" s="68"/>
    </row>
    <row r="64" ht="12.75">
      <c r="E64" s="68"/>
    </row>
    <row r="65" ht="12.75">
      <c r="E65" s="68"/>
    </row>
    <row r="66" ht="12.75">
      <c r="E66" s="68"/>
    </row>
    <row r="67" ht="12.75">
      <c r="E67" s="68"/>
    </row>
    <row r="68" ht="12.75">
      <c r="E68" s="68"/>
    </row>
    <row r="69" ht="12.75">
      <c r="E69" s="68"/>
    </row>
    <row r="70" ht="12.75">
      <c r="E70" s="68"/>
    </row>
    <row r="71" ht="12.75">
      <c r="E71" s="68"/>
    </row>
    <row r="72" ht="12.75">
      <c r="E72" s="68"/>
    </row>
    <row r="73" ht="12.75">
      <c r="E73" s="68"/>
    </row>
    <row r="74" ht="12.75">
      <c r="E74" s="68"/>
    </row>
    <row r="75" ht="12.75">
      <c r="E75" s="68"/>
    </row>
    <row r="76" ht="12.75">
      <c r="E76" s="68"/>
    </row>
    <row r="77" ht="12.75">
      <c r="E77" s="68"/>
    </row>
    <row r="78" ht="12.75">
      <c r="E78" s="68"/>
    </row>
    <row r="79" ht="12.75">
      <c r="E79" s="68"/>
    </row>
    <row r="80" ht="12.75">
      <c r="E80" s="68"/>
    </row>
    <row r="81" ht="12.75">
      <c r="E81" s="68"/>
    </row>
    <row r="82" ht="12.75">
      <c r="E82" s="68"/>
    </row>
    <row r="83" ht="12.75">
      <c r="E83" s="68"/>
    </row>
    <row r="84" ht="12.75">
      <c r="E84" s="68"/>
    </row>
    <row r="85" ht="12.75">
      <c r="E85" s="68"/>
    </row>
    <row r="86" ht="12.75">
      <c r="E86" s="68"/>
    </row>
    <row r="87" ht="12.75">
      <c r="E87" s="68"/>
    </row>
    <row r="88" ht="12.75">
      <c r="E88" s="68"/>
    </row>
    <row r="89" ht="12.75">
      <c r="E89" s="68"/>
    </row>
    <row r="90" ht="12.75">
      <c r="E90" s="68"/>
    </row>
    <row r="91" ht="12.75">
      <c r="E91" s="68"/>
    </row>
    <row r="92" ht="12.75">
      <c r="E92" s="68"/>
    </row>
    <row r="93" ht="12.75">
      <c r="E93" s="68"/>
    </row>
    <row r="94" ht="12.75">
      <c r="E94" s="68"/>
    </row>
    <row r="95" ht="12.75">
      <c r="E95" s="68"/>
    </row>
    <row r="96" ht="12.75">
      <c r="E96" s="68"/>
    </row>
    <row r="97" ht="12.75">
      <c r="E97" s="68"/>
    </row>
    <row r="98" ht="12.75">
      <c r="E98" s="68"/>
    </row>
    <row r="99" ht="12.75">
      <c r="E99" s="68"/>
    </row>
    <row r="100" ht="12.75">
      <c r="E100" s="68"/>
    </row>
    <row r="101" ht="12.75">
      <c r="E101" s="68"/>
    </row>
    <row r="102" ht="12.75">
      <c r="E102" s="68"/>
    </row>
    <row r="103" ht="12.75">
      <c r="E103" s="68"/>
    </row>
    <row r="104" ht="12.75">
      <c r="E104" s="68"/>
    </row>
    <row r="105" ht="12.75">
      <c r="E105" s="68"/>
    </row>
    <row r="106" ht="12.75">
      <c r="E106" s="68"/>
    </row>
    <row r="107" ht="12.75">
      <c r="E107" s="68"/>
    </row>
    <row r="108" ht="12.75">
      <c r="E108" s="68"/>
    </row>
    <row r="109" ht="12.75">
      <c r="E109" s="68"/>
    </row>
    <row r="110" ht="12.75">
      <c r="E110" s="68"/>
    </row>
    <row r="111" spans="1:2" ht="12.75">
      <c r="A111" s="142"/>
      <c r="B111" s="142"/>
    </row>
    <row r="112" spans="3:7" ht="13">
      <c r="C112" s="143"/>
      <c r="D112" s="143"/>
      <c r="E112" s="144"/>
      <c r="F112" s="143"/>
      <c r="G112" s="145"/>
    </row>
    <row r="113" spans="1:2" ht="12.75">
      <c r="A113" s="142"/>
      <c r="B113" s="142"/>
    </row>
    <row r="1030" spans="1:7" ht="13">
      <c r="A1030" s="146"/>
      <c r="B1030" s="147"/>
      <c r="C1030" s="148" t="s">
        <v>31</v>
      </c>
      <c r="D1030" s="149"/>
      <c r="F1030" s="87"/>
      <c r="G1030" s="114">
        <v>100000</v>
      </c>
    </row>
    <row r="1031" spans="1:7" ht="13">
      <c r="A1031" s="146"/>
      <c r="B1031" s="147"/>
      <c r="C1031" s="148" t="s">
        <v>32</v>
      </c>
      <c r="D1031" s="149"/>
      <c r="F1031" s="87"/>
      <c r="G1031" s="114">
        <v>100000</v>
      </c>
    </row>
    <row r="1032" spans="1:7" ht="13">
      <c r="A1032" s="146"/>
      <c r="B1032" s="147"/>
      <c r="C1032" s="148" t="s">
        <v>33</v>
      </c>
      <c r="D1032" s="149"/>
      <c r="F1032" s="87"/>
      <c r="G1032" s="114">
        <v>100000</v>
      </c>
    </row>
    <row r="1033" spans="1:7" ht="13">
      <c r="A1033" s="146"/>
      <c r="B1033" s="147"/>
      <c r="C1033" s="148" t="s">
        <v>34</v>
      </c>
      <c r="D1033" s="149"/>
      <c r="F1033" s="87"/>
      <c r="G1033" s="114">
        <v>100000</v>
      </c>
    </row>
    <row r="1034" spans="1:7" ht="13">
      <c r="A1034" s="146"/>
      <c r="B1034" s="147"/>
      <c r="C1034" s="148" t="s">
        <v>35</v>
      </c>
      <c r="D1034" s="149"/>
      <c r="F1034" s="87"/>
      <c r="G1034" s="114">
        <v>100000</v>
      </c>
    </row>
    <row r="1035" spans="1:7" ht="13">
      <c r="A1035" s="146"/>
      <c r="B1035" s="147"/>
      <c r="C1035" s="148" t="s">
        <v>36</v>
      </c>
      <c r="D1035" s="149"/>
      <c r="F1035" s="87"/>
      <c r="G1035" s="114">
        <v>100000</v>
      </c>
    </row>
    <row r="1036" spans="1:7" ht="13">
      <c r="A1036" s="146"/>
      <c r="B1036" s="147"/>
      <c r="C1036" s="148" t="s">
        <v>37</v>
      </c>
      <c r="D1036" s="149"/>
      <c r="F1036" s="87"/>
      <c r="G1036" s="114">
        <v>100000</v>
      </c>
    </row>
  </sheetData>
  <mergeCells count="2">
    <mergeCell ref="C35:G35"/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071"/>
  <sheetViews>
    <sheetView showGridLines="0" showZeros="0" workbookViewId="0" topLeftCell="A1">
      <selection activeCell="L10" sqref="L10"/>
    </sheetView>
  </sheetViews>
  <sheetFormatPr defaultColWidth="9.125" defaultRowHeight="12.75"/>
  <cols>
    <col min="1" max="1" width="4.50390625" style="68" customWidth="1"/>
    <col min="2" max="2" width="11.50390625" style="68" customWidth="1"/>
    <col min="3" max="3" width="40.50390625" style="68" customWidth="1"/>
    <col min="4" max="4" width="5.50390625" style="68" customWidth="1"/>
    <col min="5" max="5" width="8.50390625" style="87" customWidth="1"/>
    <col min="6" max="6" width="9.875" style="68" customWidth="1"/>
    <col min="7" max="7" width="13.875" style="68" customWidth="1"/>
    <col min="8" max="8" width="11.00390625" style="68" hidden="1" customWidth="1"/>
    <col min="9" max="9" width="9.75390625" style="68" hidden="1" customWidth="1"/>
    <col min="10" max="10" width="11.25390625" style="68" hidden="1" customWidth="1"/>
    <col min="11" max="11" width="10.50390625" style="68" hidden="1" customWidth="1"/>
    <col min="12" max="12" width="75.50390625" style="68" customWidth="1"/>
    <col min="13" max="13" width="45.25390625" style="68" customWidth="1"/>
    <col min="14" max="55" width="9.125" style="68" customWidth="1"/>
    <col min="56" max="56" width="62.25390625" style="68" customWidth="1"/>
    <col min="57" max="16384" width="9.125" style="68" customWidth="1"/>
  </cols>
  <sheetData>
    <row r="1" spans="1:7" ht="15" customHeight="1">
      <c r="A1" s="171" t="s">
        <v>12</v>
      </c>
      <c r="B1" s="171"/>
      <c r="C1" s="171"/>
      <c r="D1" s="171"/>
      <c r="E1" s="171"/>
      <c r="F1" s="171"/>
      <c r="G1" s="171"/>
    </row>
    <row r="2" spans="2:7" ht="3" customHeight="1" thickBot="1">
      <c r="B2" s="69"/>
      <c r="C2" s="70"/>
      <c r="D2" s="70"/>
      <c r="E2" s="71"/>
      <c r="F2" s="70"/>
      <c r="G2" s="70"/>
    </row>
    <row r="3" spans="1:7" ht="13.5" customHeight="1" thickTop="1">
      <c r="A3" s="72" t="s">
        <v>345</v>
      </c>
      <c r="B3" s="73"/>
      <c r="C3" s="74"/>
      <c r="D3" s="75" t="s">
        <v>253</v>
      </c>
      <c r="E3" s="76"/>
      <c r="F3" s="77"/>
      <c r="G3" s="78"/>
    </row>
    <row r="4" spans="1:7" ht="13.5" customHeight="1" thickBot="1">
      <c r="A4" s="79" t="s">
        <v>347</v>
      </c>
      <c r="B4" s="80"/>
      <c r="C4" s="81"/>
      <c r="D4" s="82" t="s">
        <v>254</v>
      </c>
      <c r="E4" s="83"/>
      <c r="F4" s="84"/>
      <c r="G4" s="85"/>
    </row>
    <row r="5" ht="13" thickTop="1">
      <c r="A5" s="86"/>
    </row>
    <row r="6" spans="1:11" s="92" customFormat="1" ht="26.25" customHeight="1">
      <c r="A6" s="88" t="s">
        <v>13</v>
      </c>
      <c r="B6" s="89" t="s">
        <v>14</v>
      </c>
      <c r="C6" s="89" t="s">
        <v>15</v>
      </c>
      <c r="D6" s="89" t="s">
        <v>16</v>
      </c>
      <c r="E6" s="89" t="s">
        <v>17</v>
      </c>
      <c r="F6" s="89" t="s">
        <v>18</v>
      </c>
      <c r="G6" s="90" t="s">
        <v>19</v>
      </c>
      <c r="H6" s="91" t="s">
        <v>20</v>
      </c>
      <c r="I6" s="91" t="s">
        <v>21</v>
      </c>
      <c r="J6" s="91" t="s">
        <v>22</v>
      </c>
      <c r="K6" s="91" t="s">
        <v>23</v>
      </c>
    </row>
    <row r="7" spans="1:15" ht="14.25" customHeight="1">
      <c r="A7" s="93" t="s">
        <v>24</v>
      </c>
      <c r="B7" s="94" t="s">
        <v>25</v>
      </c>
      <c r="C7" s="95" t="s">
        <v>26</v>
      </c>
      <c r="D7" s="96"/>
      <c r="E7" s="97"/>
      <c r="F7" s="97"/>
      <c r="G7" s="98"/>
      <c r="H7" s="99"/>
      <c r="I7" s="100"/>
      <c r="J7" s="99"/>
      <c r="K7" s="100"/>
      <c r="O7" s="101"/>
    </row>
    <row r="8" spans="1:104" ht="12.75">
      <c r="A8" s="102">
        <v>1</v>
      </c>
      <c r="B8" s="103" t="s">
        <v>119</v>
      </c>
      <c r="C8" s="104" t="s">
        <v>120</v>
      </c>
      <c r="D8" s="105" t="s">
        <v>27</v>
      </c>
      <c r="E8" s="106">
        <v>3.55</v>
      </c>
      <c r="F8" s="107"/>
      <c r="G8" s="108">
        <f aca="true" t="shared" si="0" ref="G8:G13">E8*F8</f>
        <v>0</v>
      </c>
      <c r="H8" s="109">
        <v>0</v>
      </c>
      <c r="I8" s="110">
        <f aca="true" t="shared" si="1" ref="I8:I13">E8*H8</f>
        <v>0</v>
      </c>
      <c r="J8" s="109">
        <v>-0.329999999999927</v>
      </c>
      <c r="K8" s="110">
        <f aca="true" t="shared" si="2" ref="K8:K13">E8*J8</f>
        <v>-1.1714999999997409</v>
      </c>
      <c r="O8" s="101"/>
      <c r="Z8" s="111"/>
      <c r="AA8" s="111">
        <v>1</v>
      </c>
      <c r="AB8" s="111">
        <v>1</v>
      </c>
      <c r="AC8" s="111">
        <v>1</v>
      </c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CA8" s="111">
        <v>1</v>
      </c>
      <c r="CB8" s="111">
        <v>1</v>
      </c>
      <c r="CZ8" s="68">
        <v>1</v>
      </c>
    </row>
    <row r="9" spans="1:104" ht="12.75">
      <c r="A9" s="102">
        <v>2</v>
      </c>
      <c r="B9" s="103" t="s">
        <v>121</v>
      </c>
      <c r="C9" s="104" t="s">
        <v>122</v>
      </c>
      <c r="D9" s="105" t="s">
        <v>27</v>
      </c>
      <c r="E9" s="106">
        <v>3.55</v>
      </c>
      <c r="F9" s="107"/>
      <c r="G9" s="108">
        <f t="shared" si="0"/>
        <v>0</v>
      </c>
      <c r="H9" s="109">
        <v>0</v>
      </c>
      <c r="I9" s="110">
        <f t="shared" si="1"/>
        <v>0</v>
      </c>
      <c r="J9" s="109">
        <v>-0.360000000000127</v>
      </c>
      <c r="K9" s="110">
        <f t="shared" si="2"/>
        <v>-1.2780000000004508</v>
      </c>
      <c r="O9" s="101"/>
      <c r="Z9" s="111"/>
      <c r="AA9" s="111">
        <v>1</v>
      </c>
      <c r="AB9" s="111">
        <v>1</v>
      </c>
      <c r="AC9" s="111">
        <v>1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CA9" s="111">
        <v>1</v>
      </c>
      <c r="CB9" s="111">
        <v>1</v>
      </c>
      <c r="CZ9" s="68">
        <v>1</v>
      </c>
    </row>
    <row r="10" spans="1:104" ht="12.75">
      <c r="A10" s="102">
        <v>3</v>
      </c>
      <c r="B10" s="103" t="s">
        <v>123</v>
      </c>
      <c r="C10" s="104" t="s">
        <v>124</v>
      </c>
      <c r="D10" s="105" t="s">
        <v>48</v>
      </c>
      <c r="E10" s="106">
        <v>1</v>
      </c>
      <c r="F10" s="107"/>
      <c r="G10" s="108">
        <f t="shared" si="0"/>
        <v>0</v>
      </c>
      <c r="H10" s="109">
        <v>0.0127099999999984</v>
      </c>
      <c r="I10" s="110">
        <f t="shared" si="1"/>
        <v>0.0127099999999984</v>
      </c>
      <c r="J10" s="109">
        <v>0</v>
      </c>
      <c r="K10" s="110">
        <f t="shared" si="2"/>
        <v>0</v>
      </c>
      <c r="O10" s="101"/>
      <c r="Z10" s="111"/>
      <c r="AA10" s="111">
        <v>1</v>
      </c>
      <c r="AB10" s="111">
        <v>1</v>
      </c>
      <c r="AC10" s="111">
        <v>1</v>
      </c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CA10" s="111">
        <v>1</v>
      </c>
      <c r="CB10" s="111">
        <v>1</v>
      </c>
      <c r="CZ10" s="68">
        <v>1</v>
      </c>
    </row>
    <row r="11" spans="1:104" ht="12.75">
      <c r="A11" s="102">
        <v>4</v>
      </c>
      <c r="B11" s="103" t="s">
        <v>125</v>
      </c>
      <c r="C11" s="104" t="s">
        <v>126</v>
      </c>
      <c r="D11" s="105" t="s">
        <v>48</v>
      </c>
      <c r="E11" s="106">
        <v>1</v>
      </c>
      <c r="F11" s="107"/>
      <c r="G11" s="108">
        <f t="shared" si="0"/>
        <v>0</v>
      </c>
      <c r="H11" s="109">
        <v>0.0247799999999927</v>
      </c>
      <c r="I11" s="110">
        <f t="shared" si="1"/>
        <v>0.0247799999999927</v>
      </c>
      <c r="J11" s="109">
        <v>0</v>
      </c>
      <c r="K11" s="110">
        <f t="shared" si="2"/>
        <v>0</v>
      </c>
      <c r="O11" s="101"/>
      <c r="Z11" s="111"/>
      <c r="AA11" s="111">
        <v>1</v>
      </c>
      <c r="AB11" s="111">
        <v>1</v>
      </c>
      <c r="AC11" s="111">
        <v>1</v>
      </c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CA11" s="111">
        <v>1</v>
      </c>
      <c r="CB11" s="111">
        <v>1</v>
      </c>
      <c r="CZ11" s="68">
        <v>1</v>
      </c>
    </row>
    <row r="12" spans="1:104" ht="12.75">
      <c r="A12" s="102">
        <v>5</v>
      </c>
      <c r="B12" s="103" t="s">
        <v>127</v>
      </c>
      <c r="C12" s="104" t="s">
        <v>128</v>
      </c>
      <c r="D12" s="105" t="s">
        <v>129</v>
      </c>
      <c r="E12" s="106">
        <v>5</v>
      </c>
      <c r="F12" s="107"/>
      <c r="G12" s="108">
        <f t="shared" si="0"/>
        <v>0</v>
      </c>
      <c r="H12" s="109">
        <v>0</v>
      </c>
      <c r="I12" s="110">
        <f t="shared" si="1"/>
        <v>0</v>
      </c>
      <c r="J12" s="109">
        <v>0</v>
      </c>
      <c r="K12" s="110">
        <f t="shared" si="2"/>
        <v>0</v>
      </c>
      <c r="O12" s="101"/>
      <c r="Z12" s="111"/>
      <c r="AA12" s="111">
        <v>1</v>
      </c>
      <c r="AB12" s="111">
        <v>1</v>
      </c>
      <c r="AC12" s="111">
        <v>1</v>
      </c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CA12" s="111">
        <v>1</v>
      </c>
      <c r="CB12" s="111">
        <v>1</v>
      </c>
      <c r="CZ12" s="68">
        <v>1</v>
      </c>
    </row>
    <row r="13" spans="1:104" ht="12.75">
      <c r="A13" s="102">
        <v>6</v>
      </c>
      <c r="B13" s="103" t="s">
        <v>130</v>
      </c>
      <c r="C13" s="104" t="s">
        <v>131</v>
      </c>
      <c r="D13" s="105" t="s">
        <v>129</v>
      </c>
      <c r="E13" s="106">
        <v>82.7542</v>
      </c>
      <c r="F13" s="107"/>
      <c r="G13" s="108">
        <f t="shared" si="0"/>
        <v>0</v>
      </c>
      <c r="H13" s="109">
        <v>0</v>
      </c>
      <c r="I13" s="110">
        <f t="shared" si="1"/>
        <v>0</v>
      </c>
      <c r="J13" s="109">
        <v>0</v>
      </c>
      <c r="K13" s="110">
        <f t="shared" si="2"/>
        <v>0</v>
      </c>
      <c r="O13" s="101"/>
      <c r="Z13" s="111"/>
      <c r="AA13" s="111">
        <v>1</v>
      </c>
      <c r="AB13" s="111">
        <v>0</v>
      </c>
      <c r="AC13" s="111">
        <v>0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CA13" s="111">
        <v>1</v>
      </c>
      <c r="CB13" s="111">
        <v>0</v>
      </c>
      <c r="CZ13" s="68">
        <v>1</v>
      </c>
    </row>
    <row r="14" spans="1:63" ht="12.75">
      <c r="A14" s="112"/>
      <c r="B14" s="113"/>
      <c r="C14" s="172" t="s">
        <v>132</v>
      </c>
      <c r="D14" s="173"/>
      <c r="E14" s="116">
        <v>66.5775</v>
      </c>
      <c r="F14" s="117"/>
      <c r="G14" s="118"/>
      <c r="H14" s="119"/>
      <c r="I14" s="114"/>
      <c r="K14" s="114"/>
      <c r="M14" s="115" t="s">
        <v>132</v>
      </c>
      <c r="O14" s="10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20" t="str">
        <f aca="true" t="shared" si="3" ref="BD14:BD19">C13</f>
        <v>Hloubení rýh š.do 200 cm hor.3 do 100 m3,STROJNĚ</v>
      </c>
      <c r="BE14" s="111"/>
      <c r="BF14" s="111"/>
      <c r="BG14" s="111"/>
      <c r="BH14" s="111"/>
      <c r="BI14" s="111"/>
      <c r="BJ14" s="111"/>
      <c r="BK14" s="111"/>
    </row>
    <row r="15" spans="1:63" ht="12.75">
      <c r="A15" s="112"/>
      <c r="B15" s="113"/>
      <c r="C15" s="172" t="s">
        <v>133</v>
      </c>
      <c r="D15" s="173"/>
      <c r="E15" s="116">
        <v>1.2761</v>
      </c>
      <c r="F15" s="117"/>
      <c r="G15" s="118"/>
      <c r="H15" s="119"/>
      <c r="I15" s="114"/>
      <c r="K15" s="114"/>
      <c r="M15" s="115" t="s">
        <v>133</v>
      </c>
      <c r="O15" s="10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20" t="str">
        <f t="shared" si="3"/>
        <v>0,5*(1,25+0,73)*134,5/2</v>
      </c>
      <c r="BE15" s="111"/>
      <c r="BF15" s="111"/>
      <c r="BG15" s="111"/>
      <c r="BH15" s="111"/>
      <c r="BI15" s="111"/>
      <c r="BJ15" s="111"/>
      <c r="BK15" s="111"/>
    </row>
    <row r="16" spans="1:63" ht="12.75">
      <c r="A16" s="112"/>
      <c r="B16" s="113"/>
      <c r="C16" s="172" t="s">
        <v>134</v>
      </c>
      <c r="D16" s="173"/>
      <c r="E16" s="116">
        <v>0.1987</v>
      </c>
      <c r="F16" s="117"/>
      <c r="G16" s="118"/>
      <c r="H16" s="119"/>
      <c r="I16" s="114"/>
      <c r="K16" s="114"/>
      <c r="M16" s="115" t="s">
        <v>134</v>
      </c>
      <c r="O16" s="10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20" t="str">
        <f t="shared" si="3"/>
        <v>0,5*(0,43+0,4)*6,15/2</v>
      </c>
      <c r="BE16" s="111"/>
      <c r="BF16" s="111"/>
      <c r="BG16" s="111"/>
      <c r="BH16" s="111"/>
      <c r="BI16" s="111"/>
      <c r="BJ16" s="111"/>
      <c r="BK16" s="111"/>
    </row>
    <row r="17" spans="1:63" ht="12.75">
      <c r="A17" s="112"/>
      <c r="B17" s="113"/>
      <c r="C17" s="172" t="s">
        <v>135</v>
      </c>
      <c r="D17" s="173"/>
      <c r="E17" s="116">
        <v>1.9249</v>
      </c>
      <c r="F17" s="117"/>
      <c r="G17" s="118"/>
      <c r="H17" s="119"/>
      <c r="I17" s="114"/>
      <c r="K17" s="114"/>
      <c r="M17" s="115" t="s">
        <v>135</v>
      </c>
      <c r="O17" s="10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20" t="str">
        <f t="shared" si="3"/>
        <v>0,5*(0,7+0,89)*0,5/2</v>
      </c>
      <c r="BE17" s="111"/>
      <c r="BF17" s="111"/>
      <c r="BG17" s="111"/>
      <c r="BH17" s="111"/>
      <c r="BI17" s="111"/>
      <c r="BJ17" s="111"/>
      <c r="BK17" s="111"/>
    </row>
    <row r="18" spans="1:63" ht="12.75">
      <c r="A18" s="112"/>
      <c r="B18" s="113"/>
      <c r="C18" s="172" t="s">
        <v>136</v>
      </c>
      <c r="D18" s="173"/>
      <c r="E18" s="116">
        <v>12.267</v>
      </c>
      <c r="F18" s="117"/>
      <c r="G18" s="118"/>
      <c r="H18" s="119"/>
      <c r="I18" s="114"/>
      <c r="K18" s="114"/>
      <c r="M18" s="115" t="s">
        <v>136</v>
      </c>
      <c r="O18" s="10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20" t="str">
        <f t="shared" si="3"/>
        <v>0,5*(0,89+1,72)*2,95/2</v>
      </c>
      <c r="BE18" s="111"/>
      <c r="BF18" s="111"/>
      <c r="BG18" s="111"/>
      <c r="BH18" s="111"/>
      <c r="BI18" s="111"/>
      <c r="BJ18" s="111"/>
      <c r="BK18" s="111"/>
    </row>
    <row r="19" spans="1:63" ht="12.75">
      <c r="A19" s="112"/>
      <c r="B19" s="113"/>
      <c r="C19" s="172" t="s">
        <v>137</v>
      </c>
      <c r="D19" s="173"/>
      <c r="E19" s="116">
        <v>0.51</v>
      </c>
      <c r="F19" s="117"/>
      <c r="G19" s="118"/>
      <c r="H19" s="119"/>
      <c r="I19" s="114"/>
      <c r="K19" s="114"/>
      <c r="M19" s="115" t="s">
        <v>137</v>
      </c>
      <c r="O19" s="10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20" t="str">
        <f t="shared" si="3"/>
        <v>0,5*(1,72+1,1)*17,4/2</v>
      </c>
      <c r="BE19" s="111"/>
      <c r="BF19" s="111"/>
      <c r="BG19" s="111"/>
      <c r="BH19" s="111"/>
      <c r="BI19" s="111"/>
      <c r="BJ19" s="111"/>
      <c r="BK19" s="111"/>
    </row>
    <row r="20" spans="1:104" ht="12.75">
      <c r="A20" s="102">
        <v>7</v>
      </c>
      <c r="B20" s="103" t="s">
        <v>138</v>
      </c>
      <c r="C20" s="104" t="s">
        <v>139</v>
      </c>
      <c r="D20" s="105" t="s">
        <v>129</v>
      </c>
      <c r="E20" s="106">
        <v>82.7542</v>
      </c>
      <c r="F20" s="107"/>
      <c r="G20" s="108">
        <f>E20*F20</f>
        <v>0</v>
      </c>
      <c r="H20" s="109">
        <v>0</v>
      </c>
      <c r="I20" s="110">
        <f>E20*H20</f>
        <v>0</v>
      </c>
      <c r="J20" s="109">
        <v>0</v>
      </c>
      <c r="K20" s="110">
        <f>E20*J20</f>
        <v>0</v>
      </c>
      <c r="O20" s="101"/>
      <c r="Z20" s="111"/>
      <c r="AA20" s="111">
        <v>1</v>
      </c>
      <c r="AB20" s="111">
        <v>1</v>
      </c>
      <c r="AC20" s="111">
        <v>1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CA20" s="111">
        <v>1</v>
      </c>
      <c r="CB20" s="111">
        <v>1</v>
      </c>
      <c r="CZ20" s="68">
        <v>1</v>
      </c>
    </row>
    <row r="21" spans="1:104" ht="12.75">
      <c r="A21" s="102">
        <v>8</v>
      </c>
      <c r="B21" s="103" t="s">
        <v>140</v>
      </c>
      <c r="C21" s="104" t="s">
        <v>141</v>
      </c>
      <c r="D21" s="105" t="s">
        <v>129</v>
      </c>
      <c r="E21" s="106">
        <v>2</v>
      </c>
      <c r="F21" s="107"/>
      <c r="G21" s="108">
        <f>E21*F21</f>
        <v>0</v>
      </c>
      <c r="H21" s="109">
        <v>0</v>
      </c>
      <c r="I21" s="110">
        <f>E21*H21</f>
        <v>0</v>
      </c>
      <c r="J21" s="109">
        <v>0</v>
      </c>
      <c r="K21" s="110">
        <f>E21*J21</f>
        <v>0</v>
      </c>
      <c r="O21" s="101"/>
      <c r="Z21" s="111"/>
      <c r="AA21" s="111">
        <v>1</v>
      </c>
      <c r="AB21" s="111">
        <v>1</v>
      </c>
      <c r="AC21" s="111">
        <v>1</v>
      </c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CA21" s="111">
        <v>1</v>
      </c>
      <c r="CB21" s="111">
        <v>1</v>
      </c>
      <c r="CZ21" s="68">
        <v>1</v>
      </c>
    </row>
    <row r="22" spans="1:104" ht="12.75">
      <c r="A22" s="102">
        <v>9</v>
      </c>
      <c r="B22" s="103" t="s">
        <v>142</v>
      </c>
      <c r="C22" s="104" t="s">
        <v>143</v>
      </c>
      <c r="D22" s="105" t="s">
        <v>27</v>
      </c>
      <c r="E22" s="106">
        <v>42.28</v>
      </c>
      <c r="F22" s="107"/>
      <c r="G22" s="108">
        <f>E22*F22</f>
        <v>0</v>
      </c>
      <c r="H22" s="109">
        <v>0.000989999999999824</v>
      </c>
      <c r="I22" s="110">
        <f>E22*H22</f>
        <v>0.04185719999999256</v>
      </c>
      <c r="J22" s="109">
        <v>0</v>
      </c>
      <c r="K22" s="110">
        <f>E22*J22</f>
        <v>0</v>
      </c>
      <c r="O22" s="101"/>
      <c r="Z22" s="111"/>
      <c r="AA22" s="111">
        <v>1</v>
      </c>
      <c r="AB22" s="111">
        <v>1</v>
      </c>
      <c r="AC22" s="111">
        <v>1</v>
      </c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CA22" s="111">
        <v>1</v>
      </c>
      <c r="CB22" s="111">
        <v>1</v>
      </c>
      <c r="CZ22" s="68">
        <v>1</v>
      </c>
    </row>
    <row r="23" spans="1:63" ht="12.75">
      <c r="A23" s="112"/>
      <c r="B23" s="113"/>
      <c r="C23" s="172" t="s">
        <v>144</v>
      </c>
      <c r="D23" s="173"/>
      <c r="E23" s="116">
        <v>42.28</v>
      </c>
      <c r="F23" s="117"/>
      <c r="G23" s="118"/>
      <c r="H23" s="119"/>
      <c r="I23" s="114"/>
      <c r="K23" s="114"/>
      <c r="M23" s="115" t="s">
        <v>144</v>
      </c>
      <c r="O23" s="10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20" t="str">
        <f>C22</f>
        <v>Pažení a rozepření stěn rýh - příložné - hl.do 2 m</v>
      </c>
      <c r="BE23" s="111"/>
      <c r="BF23" s="111"/>
      <c r="BG23" s="111"/>
      <c r="BH23" s="111"/>
      <c r="BI23" s="111"/>
      <c r="BJ23" s="111"/>
      <c r="BK23" s="111"/>
    </row>
    <row r="24" spans="1:104" ht="12.75">
      <c r="A24" s="102">
        <v>10</v>
      </c>
      <c r="B24" s="103" t="s">
        <v>145</v>
      </c>
      <c r="C24" s="104" t="s">
        <v>146</v>
      </c>
      <c r="D24" s="105" t="s">
        <v>27</v>
      </c>
      <c r="E24" s="106">
        <v>42.28</v>
      </c>
      <c r="F24" s="107"/>
      <c r="G24" s="108">
        <f>E24*F24</f>
        <v>0</v>
      </c>
      <c r="H24" s="109">
        <v>0</v>
      </c>
      <c r="I24" s="110">
        <f>E24*H24</f>
        <v>0</v>
      </c>
      <c r="J24" s="109">
        <v>0</v>
      </c>
      <c r="K24" s="110">
        <f>E24*J24</f>
        <v>0</v>
      </c>
      <c r="O24" s="101"/>
      <c r="Z24" s="111"/>
      <c r="AA24" s="111">
        <v>1</v>
      </c>
      <c r="AB24" s="111">
        <v>1</v>
      </c>
      <c r="AC24" s="111">
        <v>1</v>
      </c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CA24" s="111">
        <v>1</v>
      </c>
      <c r="CB24" s="111">
        <v>1</v>
      </c>
      <c r="CZ24" s="68">
        <v>1</v>
      </c>
    </row>
    <row r="25" spans="1:104" ht="12.75">
      <c r="A25" s="102">
        <v>11</v>
      </c>
      <c r="B25" s="103" t="s">
        <v>147</v>
      </c>
      <c r="C25" s="104" t="s">
        <v>148</v>
      </c>
      <c r="D25" s="105" t="s">
        <v>129</v>
      </c>
      <c r="E25" s="106">
        <v>56.1417</v>
      </c>
      <c r="F25" s="107"/>
      <c r="G25" s="108">
        <f>E25*F25</f>
        <v>0</v>
      </c>
      <c r="H25" s="109">
        <v>0</v>
      </c>
      <c r="I25" s="110">
        <f>E25*H25</f>
        <v>0</v>
      </c>
      <c r="J25" s="109">
        <v>0</v>
      </c>
      <c r="K25" s="110">
        <f>E25*J25</f>
        <v>0</v>
      </c>
      <c r="O25" s="101"/>
      <c r="Z25" s="111"/>
      <c r="AA25" s="111">
        <v>1</v>
      </c>
      <c r="AB25" s="111">
        <v>1</v>
      </c>
      <c r="AC25" s="111">
        <v>1</v>
      </c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CA25" s="111">
        <v>1</v>
      </c>
      <c r="CB25" s="111">
        <v>1</v>
      </c>
      <c r="CZ25" s="68">
        <v>1</v>
      </c>
    </row>
    <row r="26" spans="1:63" ht="12.75">
      <c r="A26" s="112"/>
      <c r="B26" s="113"/>
      <c r="C26" s="172" t="s">
        <v>320</v>
      </c>
      <c r="D26" s="173"/>
      <c r="E26" s="116">
        <v>56.1417</v>
      </c>
      <c r="F26" s="117"/>
      <c r="G26" s="118"/>
      <c r="H26" s="119"/>
      <c r="I26" s="114"/>
      <c r="K26" s="114"/>
      <c r="M26" s="115" t="s">
        <v>149</v>
      </c>
      <c r="O26" s="10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20" t="str">
        <f>C25</f>
        <v>Svislé přemístění výkopku z hor.1-4 do 2,5 m</v>
      </c>
      <c r="BE26" s="111"/>
      <c r="BF26" s="111"/>
      <c r="BG26" s="111"/>
      <c r="BH26" s="111"/>
      <c r="BI26" s="111"/>
      <c r="BJ26" s="111"/>
      <c r="BK26" s="111"/>
    </row>
    <row r="27" spans="1:104" ht="12.75">
      <c r="A27" s="102">
        <v>12</v>
      </c>
      <c r="B27" s="103" t="s">
        <v>150</v>
      </c>
      <c r="C27" s="104" t="s">
        <v>151</v>
      </c>
      <c r="D27" s="105" t="s">
        <v>129</v>
      </c>
      <c r="E27" s="106">
        <v>28.61</v>
      </c>
      <c r="F27" s="107"/>
      <c r="G27" s="108">
        <f>E27*F27</f>
        <v>0</v>
      </c>
      <c r="H27" s="109">
        <v>0</v>
      </c>
      <c r="I27" s="110">
        <f>E27*H27</f>
        <v>0</v>
      </c>
      <c r="J27" s="109">
        <v>0</v>
      </c>
      <c r="K27" s="110">
        <f>E27*J27</f>
        <v>0</v>
      </c>
      <c r="O27" s="101"/>
      <c r="Z27" s="111"/>
      <c r="AA27" s="111">
        <v>1</v>
      </c>
      <c r="AB27" s="111">
        <v>1</v>
      </c>
      <c r="AC27" s="111">
        <v>1</v>
      </c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CA27" s="111">
        <v>1</v>
      </c>
      <c r="CB27" s="111">
        <v>1</v>
      </c>
      <c r="CZ27" s="68">
        <v>1</v>
      </c>
    </row>
    <row r="28" spans="1:104" ht="12.75">
      <c r="A28" s="102">
        <v>13</v>
      </c>
      <c r="B28" s="103" t="s">
        <v>152</v>
      </c>
      <c r="C28" s="104" t="s">
        <v>153</v>
      </c>
      <c r="D28" s="105" t="s">
        <v>129</v>
      </c>
      <c r="E28" s="106">
        <v>56.1417</v>
      </c>
      <c r="F28" s="107"/>
      <c r="G28" s="108">
        <f>E28*F28</f>
        <v>0</v>
      </c>
      <c r="H28" s="109">
        <v>0</v>
      </c>
      <c r="I28" s="110">
        <f>E28*H28</f>
        <v>0</v>
      </c>
      <c r="J28" s="109">
        <v>0</v>
      </c>
      <c r="K28" s="110">
        <f>E28*J28</f>
        <v>0</v>
      </c>
      <c r="O28" s="101"/>
      <c r="Z28" s="111"/>
      <c r="AA28" s="111">
        <v>1</v>
      </c>
      <c r="AB28" s="111">
        <v>1</v>
      </c>
      <c r="AC28" s="111">
        <v>1</v>
      </c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CA28" s="111">
        <v>1</v>
      </c>
      <c r="CB28" s="111">
        <v>1</v>
      </c>
      <c r="CZ28" s="68">
        <v>1</v>
      </c>
    </row>
    <row r="29" spans="1:104" ht="12.75">
      <c r="A29" s="102">
        <v>14</v>
      </c>
      <c r="B29" s="103" t="s">
        <v>154</v>
      </c>
      <c r="C29" s="104" t="s">
        <v>155</v>
      </c>
      <c r="D29" s="105" t="s">
        <v>129</v>
      </c>
      <c r="E29" s="106">
        <v>28.61</v>
      </c>
      <c r="F29" s="107"/>
      <c r="G29" s="108">
        <f>E29*F29</f>
        <v>0</v>
      </c>
      <c r="H29" s="109">
        <v>0</v>
      </c>
      <c r="I29" s="110">
        <f>E29*H29</f>
        <v>0</v>
      </c>
      <c r="J29" s="109">
        <v>0</v>
      </c>
      <c r="K29" s="110">
        <f>E29*J29</f>
        <v>0</v>
      </c>
      <c r="O29" s="101"/>
      <c r="Z29" s="111"/>
      <c r="AA29" s="111">
        <v>1</v>
      </c>
      <c r="AB29" s="111">
        <v>1</v>
      </c>
      <c r="AC29" s="111">
        <v>1</v>
      </c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CA29" s="111">
        <v>1</v>
      </c>
      <c r="CB29" s="111">
        <v>1</v>
      </c>
      <c r="CZ29" s="68">
        <v>1</v>
      </c>
    </row>
    <row r="30" spans="1:104" ht="12.75">
      <c r="A30" s="102">
        <v>15</v>
      </c>
      <c r="B30" s="103" t="s">
        <v>156</v>
      </c>
      <c r="C30" s="104" t="s">
        <v>157</v>
      </c>
      <c r="D30" s="105" t="s">
        <v>129</v>
      </c>
      <c r="E30" s="106">
        <v>56.1417</v>
      </c>
      <c r="F30" s="107"/>
      <c r="G30" s="108">
        <f>E30*F30</f>
        <v>0</v>
      </c>
      <c r="H30" s="109">
        <v>0</v>
      </c>
      <c r="I30" s="110">
        <f>E30*H30</f>
        <v>0</v>
      </c>
      <c r="J30" s="109">
        <v>0</v>
      </c>
      <c r="K30" s="110">
        <f>E30*J30</f>
        <v>0</v>
      </c>
      <c r="O30" s="101"/>
      <c r="Z30" s="111"/>
      <c r="AA30" s="111">
        <v>1</v>
      </c>
      <c r="AB30" s="111">
        <v>1</v>
      </c>
      <c r="AC30" s="111">
        <v>1</v>
      </c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CA30" s="111">
        <v>1</v>
      </c>
      <c r="CB30" s="111">
        <v>1</v>
      </c>
      <c r="CZ30" s="68">
        <v>1</v>
      </c>
    </row>
    <row r="31" spans="1:104" ht="12.75">
      <c r="A31" s="102">
        <v>16</v>
      </c>
      <c r="B31" s="103" t="s">
        <v>158</v>
      </c>
      <c r="C31" s="104" t="s">
        <v>159</v>
      </c>
      <c r="D31" s="105" t="s">
        <v>129</v>
      </c>
      <c r="E31" s="106">
        <v>20.4375</v>
      </c>
      <c r="F31" s="107"/>
      <c r="G31" s="108">
        <f>E31*F31</f>
        <v>0</v>
      </c>
      <c r="H31" s="109">
        <v>0</v>
      </c>
      <c r="I31" s="110">
        <f>E31*H31</f>
        <v>0</v>
      </c>
      <c r="J31" s="109">
        <v>0</v>
      </c>
      <c r="K31" s="110">
        <f>E31*J31</f>
        <v>0</v>
      </c>
      <c r="O31" s="101"/>
      <c r="Z31" s="111"/>
      <c r="AA31" s="111">
        <v>1</v>
      </c>
      <c r="AB31" s="111">
        <v>1</v>
      </c>
      <c r="AC31" s="111">
        <v>1</v>
      </c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CA31" s="111">
        <v>1</v>
      </c>
      <c r="CB31" s="111">
        <v>1</v>
      </c>
      <c r="CZ31" s="68">
        <v>1</v>
      </c>
    </row>
    <row r="32" spans="1:63" ht="12.75">
      <c r="A32" s="112"/>
      <c r="B32" s="113"/>
      <c r="C32" s="172" t="s">
        <v>160</v>
      </c>
      <c r="D32" s="173"/>
      <c r="E32" s="116">
        <v>20.4375</v>
      </c>
      <c r="F32" s="117"/>
      <c r="G32" s="118"/>
      <c r="H32" s="119"/>
      <c r="I32" s="114"/>
      <c r="K32" s="114"/>
      <c r="M32" s="115" t="s">
        <v>160</v>
      </c>
      <c r="O32" s="10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20" t="str">
        <f>C31</f>
        <v>Obsyp potrubí bez prohození sypaniny</v>
      </c>
      <c r="BE32" s="111"/>
      <c r="BF32" s="111"/>
      <c r="BG32" s="111"/>
      <c r="BH32" s="111"/>
      <c r="BI32" s="111"/>
      <c r="BJ32" s="111"/>
      <c r="BK32" s="111"/>
    </row>
    <row r="33" spans="1:104" ht="12.75">
      <c r="A33" s="102">
        <v>17</v>
      </c>
      <c r="B33" s="103" t="s">
        <v>161</v>
      </c>
      <c r="C33" s="104" t="s">
        <v>162</v>
      </c>
      <c r="D33" s="105" t="s">
        <v>27</v>
      </c>
      <c r="E33" s="106">
        <v>78.2</v>
      </c>
      <c r="F33" s="107"/>
      <c r="G33" s="108">
        <f>E33*F33</f>
        <v>0</v>
      </c>
      <c r="H33" s="109">
        <v>0</v>
      </c>
      <c r="I33" s="110">
        <f>E33*H33</f>
        <v>0</v>
      </c>
      <c r="J33" s="109">
        <v>0</v>
      </c>
      <c r="K33" s="110">
        <f>E33*J33</f>
        <v>0</v>
      </c>
      <c r="O33" s="101"/>
      <c r="Z33" s="111"/>
      <c r="AA33" s="111">
        <v>1</v>
      </c>
      <c r="AB33" s="111">
        <v>1</v>
      </c>
      <c r="AC33" s="111">
        <v>1</v>
      </c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CA33" s="111">
        <v>1</v>
      </c>
      <c r="CB33" s="111">
        <v>1</v>
      </c>
      <c r="CZ33" s="68">
        <v>1</v>
      </c>
    </row>
    <row r="34" spans="1:63" ht="12.75">
      <c r="A34" s="112"/>
      <c r="B34" s="113"/>
      <c r="C34" s="172" t="s">
        <v>163</v>
      </c>
      <c r="D34" s="173"/>
      <c r="E34" s="116">
        <v>78.2</v>
      </c>
      <c r="F34" s="117"/>
      <c r="G34" s="118"/>
      <c r="H34" s="119"/>
      <c r="I34" s="114"/>
      <c r="K34" s="114"/>
      <c r="L34" s="68" t="s">
        <v>0</v>
      </c>
      <c r="M34" s="115" t="s">
        <v>163</v>
      </c>
      <c r="O34" s="10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20" t="str">
        <f>C33</f>
        <v>Založení trávníku parkového výsevem svah do 1:2</v>
      </c>
      <c r="BE34" s="111"/>
      <c r="BF34" s="111"/>
      <c r="BG34" s="111"/>
      <c r="BH34" s="111"/>
      <c r="BI34" s="111"/>
      <c r="BJ34" s="111"/>
      <c r="BK34" s="111"/>
    </row>
    <row r="35" spans="1:104" ht="12.75">
      <c r="A35" s="102">
        <v>18</v>
      </c>
      <c r="B35" s="103" t="s">
        <v>164</v>
      </c>
      <c r="C35" s="104" t="s">
        <v>165</v>
      </c>
      <c r="D35" s="105" t="s">
        <v>27</v>
      </c>
      <c r="E35" s="106">
        <v>81.75</v>
      </c>
      <c r="F35" s="107"/>
      <c r="G35" s="108">
        <f>E35*F35</f>
        <v>0</v>
      </c>
      <c r="H35" s="109">
        <v>0</v>
      </c>
      <c r="I35" s="110">
        <f>E35*H35</f>
        <v>0</v>
      </c>
      <c r="J35" s="109">
        <v>0</v>
      </c>
      <c r="K35" s="110">
        <f>E35*J35</f>
        <v>0</v>
      </c>
      <c r="O35" s="101"/>
      <c r="Z35" s="111"/>
      <c r="AA35" s="111">
        <v>1</v>
      </c>
      <c r="AB35" s="111">
        <v>1</v>
      </c>
      <c r="AC35" s="111">
        <v>1</v>
      </c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CA35" s="111">
        <v>1</v>
      </c>
      <c r="CB35" s="111">
        <v>1</v>
      </c>
      <c r="CZ35" s="68">
        <v>1</v>
      </c>
    </row>
    <row r="36" spans="1:63" ht="12.75">
      <c r="A36" s="112"/>
      <c r="B36" s="113"/>
      <c r="C36" s="172" t="s">
        <v>166</v>
      </c>
      <c r="D36" s="173"/>
      <c r="E36" s="116">
        <v>81.75</v>
      </c>
      <c r="F36" s="117"/>
      <c r="G36" s="118"/>
      <c r="H36" s="119"/>
      <c r="I36" s="114"/>
      <c r="K36" s="114"/>
      <c r="M36" s="115" t="s">
        <v>166</v>
      </c>
      <c r="O36" s="10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20" t="str">
        <f>C35</f>
        <v>Úprava pláně v zářezech v hor. 1-4, se zhutněním</v>
      </c>
      <c r="BE36" s="111"/>
      <c r="BF36" s="111"/>
      <c r="BG36" s="111"/>
      <c r="BH36" s="111"/>
      <c r="BI36" s="111"/>
      <c r="BJ36" s="111"/>
      <c r="BK36" s="111"/>
    </row>
    <row r="37" spans="1:104" ht="12.75">
      <c r="A37" s="102">
        <v>19</v>
      </c>
      <c r="B37" s="103" t="s">
        <v>167</v>
      </c>
      <c r="C37" s="104" t="s">
        <v>168</v>
      </c>
      <c r="D37" s="105" t="s">
        <v>27</v>
      </c>
      <c r="E37" s="106">
        <v>78.2</v>
      </c>
      <c r="F37" s="107"/>
      <c r="G37" s="108">
        <f aca="true" t="shared" si="4" ref="G37:G45">E37*F37</f>
        <v>0</v>
      </c>
      <c r="H37" s="109">
        <v>0</v>
      </c>
      <c r="I37" s="110">
        <f aca="true" t="shared" si="5" ref="I37:I45">E37*H37</f>
        <v>0</v>
      </c>
      <c r="J37" s="109">
        <v>0</v>
      </c>
      <c r="K37" s="110">
        <f aca="true" t="shared" si="6" ref="K37:K45">E37*J37</f>
        <v>0</v>
      </c>
      <c r="O37" s="101"/>
      <c r="Z37" s="111"/>
      <c r="AA37" s="111">
        <v>1</v>
      </c>
      <c r="AB37" s="111">
        <v>1</v>
      </c>
      <c r="AC37" s="111">
        <v>1</v>
      </c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CA37" s="111">
        <v>1</v>
      </c>
      <c r="CB37" s="111">
        <v>1</v>
      </c>
      <c r="CZ37" s="68">
        <v>1</v>
      </c>
    </row>
    <row r="38" spans="1:104" ht="12.75">
      <c r="A38" s="102">
        <v>20</v>
      </c>
      <c r="B38" s="103" t="s">
        <v>169</v>
      </c>
      <c r="C38" s="104" t="s">
        <v>170</v>
      </c>
      <c r="D38" s="105" t="s">
        <v>27</v>
      </c>
      <c r="E38" s="106">
        <v>78.2</v>
      </c>
      <c r="F38" s="107"/>
      <c r="G38" s="108">
        <f t="shared" si="4"/>
        <v>0</v>
      </c>
      <c r="H38" s="109">
        <v>0</v>
      </c>
      <c r="I38" s="110">
        <f t="shared" si="5"/>
        <v>0</v>
      </c>
      <c r="J38" s="109">
        <v>0</v>
      </c>
      <c r="K38" s="110">
        <f t="shared" si="6"/>
        <v>0</v>
      </c>
      <c r="O38" s="101"/>
      <c r="Z38" s="111"/>
      <c r="AA38" s="111">
        <v>1</v>
      </c>
      <c r="AB38" s="111">
        <v>1</v>
      </c>
      <c r="AC38" s="111">
        <v>1</v>
      </c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CA38" s="111">
        <v>1</v>
      </c>
      <c r="CB38" s="111">
        <v>1</v>
      </c>
      <c r="CZ38" s="68">
        <v>1</v>
      </c>
    </row>
    <row r="39" spans="1:104" ht="12.75">
      <c r="A39" s="102">
        <v>21</v>
      </c>
      <c r="B39" s="103" t="s">
        <v>171</v>
      </c>
      <c r="C39" s="104" t="s">
        <v>172</v>
      </c>
      <c r="D39" s="105" t="s">
        <v>27</v>
      </c>
      <c r="E39" s="106">
        <v>78.2</v>
      </c>
      <c r="F39" s="107"/>
      <c r="G39" s="108">
        <f t="shared" si="4"/>
        <v>0</v>
      </c>
      <c r="H39" s="109">
        <v>0</v>
      </c>
      <c r="I39" s="110">
        <f t="shared" si="5"/>
        <v>0</v>
      </c>
      <c r="J39" s="109">
        <v>0</v>
      </c>
      <c r="K39" s="110">
        <f t="shared" si="6"/>
        <v>0</v>
      </c>
      <c r="O39" s="101"/>
      <c r="Z39" s="111"/>
      <c r="AA39" s="111">
        <v>1</v>
      </c>
      <c r="AB39" s="111">
        <v>1</v>
      </c>
      <c r="AC39" s="111">
        <v>1</v>
      </c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CA39" s="111">
        <v>1</v>
      </c>
      <c r="CB39" s="111">
        <v>1</v>
      </c>
      <c r="CZ39" s="68">
        <v>1</v>
      </c>
    </row>
    <row r="40" spans="1:104" ht="12.75">
      <c r="A40" s="102">
        <v>22</v>
      </c>
      <c r="B40" s="103" t="s">
        <v>173</v>
      </c>
      <c r="C40" s="104" t="s">
        <v>174</v>
      </c>
      <c r="D40" s="105" t="s">
        <v>27</v>
      </c>
      <c r="E40" s="106">
        <v>78.2</v>
      </c>
      <c r="F40" s="107"/>
      <c r="G40" s="108">
        <f t="shared" si="4"/>
        <v>0</v>
      </c>
      <c r="H40" s="109">
        <v>0</v>
      </c>
      <c r="I40" s="110">
        <f t="shared" si="5"/>
        <v>0</v>
      </c>
      <c r="J40" s="109"/>
      <c r="K40" s="110">
        <f t="shared" si="6"/>
        <v>0</v>
      </c>
      <c r="O40" s="101"/>
      <c r="Z40" s="111"/>
      <c r="AA40" s="111">
        <v>12</v>
      </c>
      <c r="AB40" s="111">
        <v>0</v>
      </c>
      <c r="AC40" s="111">
        <v>396</v>
      </c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CA40" s="111">
        <v>12</v>
      </c>
      <c r="CB40" s="111">
        <v>0</v>
      </c>
      <c r="CZ40" s="68">
        <v>1</v>
      </c>
    </row>
    <row r="41" spans="1:104" ht="12.75">
      <c r="A41" s="102">
        <v>23</v>
      </c>
      <c r="B41" s="103" t="s">
        <v>175</v>
      </c>
      <c r="C41" s="104" t="s">
        <v>321</v>
      </c>
      <c r="D41" s="105" t="s">
        <v>48</v>
      </c>
      <c r="E41" s="106">
        <v>165</v>
      </c>
      <c r="F41" s="107"/>
      <c r="G41" s="108">
        <f t="shared" si="4"/>
        <v>0</v>
      </c>
      <c r="H41" s="109">
        <v>0</v>
      </c>
      <c r="I41" s="110">
        <f t="shared" si="5"/>
        <v>0</v>
      </c>
      <c r="J41" s="109"/>
      <c r="K41" s="110">
        <f t="shared" si="6"/>
        <v>0</v>
      </c>
      <c r="O41" s="101"/>
      <c r="Z41" s="111"/>
      <c r="AA41" s="111">
        <v>12</v>
      </c>
      <c r="AB41" s="111">
        <v>0</v>
      </c>
      <c r="AC41" s="111">
        <v>397</v>
      </c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CA41" s="111">
        <v>12</v>
      </c>
      <c r="CB41" s="111">
        <v>0</v>
      </c>
      <c r="CZ41" s="68">
        <v>1</v>
      </c>
    </row>
    <row r="42" spans="1:104" ht="12.75">
      <c r="A42" s="102">
        <v>24</v>
      </c>
      <c r="B42" s="103" t="s">
        <v>176</v>
      </c>
      <c r="C42" s="104" t="s">
        <v>322</v>
      </c>
      <c r="D42" s="105" t="s">
        <v>48</v>
      </c>
      <c r="E42" s="106">
        <v>165</v>
      </c>
      <c r="F42" s="107"/>
      <c r="G42" s="108">
        <f t="shared" si="4"/>
        <v>0</v>
      </c>
      <c r="H42" s="109">
        <v>0</v>
      </c>
      <c r="I42" s="110">
        <f t="shared" si="5"/>
        <v>0</v>
      </c>
      <c r="J42" s="109"/>
      <c r="K42" s="110">
        <f t="shared" si="6"/>
        <v>0</v>
      </c>
      <c r="O42" s="101"/>
      <c r="Z42" s="111"/>
      <c r="AA42" s="111">
        <v>12</v>
      </c>
      <c r="AB42" s="111">
        <v>0</v>
      </c>
      <c r="AC42" s="111">
        <v>398</v>
      </c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CA42" s="111">
        <v>12</v>
      </c>
      <c r="CB42" s="111">
        <v>0</v>
      </c>
      <c r="CZ42" s="68">
        <v>1</v>
      </c>
    </row>
    <row r="43" spans="1:104" ht="12.75">
      <c r="A43" s="102">
        <v>25</v>
      </c>
      <c r="B43" s="103" t="s">
        <v>177</v>
      </c>
      <c r="C43" s="104" t="s">
        <v>178</v>
      </c>
      <c r="D43" s="105" t="s">
        <v>41</v>
      </c>
      <c r="E43" s="106">
        <v>1</v>
      </c>
      <c r="F43" s="107"/>
      <c r="G43" s="108">
        <f t="shared" si="4"/>
        <v>0</v>
      </c>
      <c r="H43" s="109">
        <v>0</v>
      </c>
      <c r="I43" s="110">
        <f t="shared" si="5"/>
        <v>0</v>
      </c>
      <c r="J43" s="109"/>
      <c r="K43" s="110">
        <f t="shared" si="6"/>
        <v>0</v>
      </c>
      <c r="O43" s="101"/>
      <c r="Z43" s="111"/>
      <c r="AA43" s="111">
        <v>12</v>
      </c>
      <c r="AB43" s="111">
        <v>0</v>
      </c>
      <c r="AC43" s="111">
        <v>399</v>
      </c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CA43" s="111">
        <v>12</v>
      </c>
      <c r="CB43" s="111">
        <v>0</v>
      </c>
      <c r="CZ43" s="68">
        <v>1</v>
      </c>
    </row>
    <row r="44" spans="1:104" ht="12.75">
      <c r="A44" s="102">
        <v>26</v>
      </c>
      <c r="B44" s="103" t="s">
        <v>179</v>
      </c>
      <c r="C44" s="104" t="s">
        <v>180</v>
      </c>
      <c r="D44" s="105" t="s">
        <v>41</v>
      </c>
      <c r="E44" s="106">
        <v>1</v>
      </c>
      <c r="F44" s="107"/>
      <c r="G44" s="108">
        <f t="shared" si="4"/>
        <v>0</v>
      </c>
      <c r="H44" s="109">
        <v>0</v>
      </c>
      <c r="I44" s="110">
        <f t="shared" si="5"/>
        <v>0</v>
      </c>
      <c r="J44" s="109"/>
      <c r="K44" s="110">
        <f t="shared" si="6"/>
        <v>0</v>
      </c>
      <c r="O44" s="101"/>
      <c r="Z44" s="111"/>
      <c r="AA44" s="111">
        <v>12</v>
      </c>
      <c r="AB44" s="111">
        <v>0</v>
      </c>
      <c r="AC44" s="111">
        <v>400</v>
      </c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CA44" s="111">
        <v>12</v>
      </c>
      <c r="CB44" s="111">
        <v>0</v>
      </c>
      <c r="CZ44" s="68">
        <v>1</v>
      </c>
    </row>
    <row r="45" spans="1:104" ht="12.75">
      <c r="A45" s="102">
        <v>27</v>
      </c>
      <c r="B45" s="103" t="s">
        <v>181</v>
      </c>
      <c r="C45" s="104" t="s">
        <v>182</v>
      </c>
      <c r="D45" s="105" t="s">
        <v>183</v>
      </c>
      <c r="E45" s="106">
        <v>2.5806</v>
      </c>
      <c r="F45" s="107"/>
      <c r="G45" s="108">
        <f t="shared" si="4"/>
        <v>0</v>
      </c>
      <c r="H45" s="109">
        <v>0.000999999999999446</v>
      </c>
      <c r="I45" s="110">
        <f t="shared" si="5"/>
        <v>0.0025805999999985703</v>
      </c>
      <c r="J45" s="109"/>
      <c r="K45" s="110">
        <f t="shared" si="6"/>
        <v>0</v>
      </c>
      <c r="O45" s="101"/>
      <c r="Z45" s="111"/>
      <c r="AA45" s="111">
        <v>3</v>
      </c>
      <c r="AB45" s="111">
        <v>1</v>
      </c>
      <c r="AC45" s="111">
        <v>572400</v>
      </c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CA45" s="111">
        <v>3</v>
      </c>
      <c r="CB45" s="111">
        <v>1</v>
      </c>
      <c r="CZ45" s="68">
        <v>1</v>
      </c>
    </row>
    <row r="46" spans="1:63" ht="12.75">
      <c r="A46" s="112"/>
      <c r="B46" s="113"/>
      <c r="C46" s="172" t="s">
        <v>184</v>
      </c>
      <c r="D46" s="173"/>
      <c r="E46" s="116">
        <v>2.5806</v>
      </c>
      <c r="F46" s="117"/>
      <c r="G46" s="118"/>
      <c r="H46" s="119"/>
      <c r="I46" s="114"/>
      <c r="K46" s="114"/>
      <c r="M46" s="115" t="s">
        <v>184</v>
      </c>
      <c r="O46" s="10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20" t="str">
        <f>C45</f>
        <v>Směs travní parková I. běžná zátěž</v>
      </c>
      <c r="BE46" s="111"/>
      <c r="BF46" s="111"/>
      <c r="BG46" s="111"/>
      <c r="BH46" s="111"/>
      <c r="BI46" s="111"/>
      <c r="BJ46" s="111"/>
      <c r="BK46" s="111"/>
    </row>
    <row r="47" spans="1:104" ht="12.75">
      <c r="A47" s="102">
        <v>28</v>
      </c>
      <c r="B47" s="103" t="s">
        <v>185</v>
      </c>
      <c r="C47" s="104" t="s">
        <v>186</v>
      </c>
      <c r="D47" s="105" t="s">
        <v>187</v>
      </c>
      <c r="E47" s="106">
        <v>40.06</v>
      </c>
      <c r="F47" s="107"/>
      <c r="G47" s="108">
        <f>E47*F47</f>
        <v>0</v>
      </c>
      <c r="H47" s="109">
        <v>1</v>
      </c>
      <c r="I47" s="110">
        <f>E47*H47</f>
        <v>40.06</v>
      </c>
      <c r="J47" s="109"/>
      <c r="K47" s="110">
        <f>E47*J47</f>
        <v>0</v>
      </c>
      <c r="O47" s="101"/>
      <c r="Z47" s="111"/>
      <c r="AA47" s="111">
        <v>3</v>
      </c>
      <c r="AB47" s="111">
        <v>1</v>
      </c>
      <c r="AC47" s="111">
        <v>58337310</v>
      </c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CA47" s="111">
        <v>3</v>
      </c>
      <c r="CB47" s="111">
        <v>1</v>
      </c>
      <c r="CZ47" s="68">
        <v>1</v>
      </c>
    </row>
    <row r="48" spans="1:63" ht="12.75">
      <c r="A48" s="112"/>
      <c r="B48" s="113"/>
      <c r="C48" s="172" t="s">
        <v>188</v>
      </c>
      <c r="D48" s="173"/>
      <c r="E48" s="116">
        <v>0</v>
      </c>
      <c r="F48" s="117"/>
      <c r="G48" s="118"/>
      <c r="H48" s="119"/>
      <c r="I48" s="114"/>
      <c r="K48" s="114"/>
      <c r="M48" s="115" t="s">
        <v>188</v>
      </c>
      <c r="O48" s="10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20" t="str">
        <f>C47</f>
        <v>Štěrkopísek frakce 0-4 tř.B</v>
      </c>
      <c r="BE48" s="111"/>
      <c r="BF48" s="111"/>
      <c r="BG48" s="111"/>
      <c r="BH48" s="111"/>
      <c r="BI48" s="111"/>
      <c r="BJ48" s="111"/>
      <c r="BK48" s="111"/>
    </row>
    <row r="49" spans="1:63" ht="12.75">
      <c r="A49" s="112"/>
      <c r="B49" s="113"/>
      <c r="C49" s="172" t="s">
        <v>325</v>
      </c>
      <c r="D49" s="173"/>
      <c r="E49" s="116">
        <v>40.06</v>
      </c>
      <c r="F49" s="117"/>
      <c r="G49" s="118"/>
      <c r="H49" s="119"/>
      <c r="I49" s="114"/>
      <c r="K49" s="114"/>
      <c r="M49" s="115" t="s">
        <v>189</v>
      </c>
      <c r="O49" s="10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20" t="str">
        <f>C48</f>
        <v>1,96t/m:</v>
      </c>
      <c r="BE49" s="111"/>
      <c r="BF49" s="111"/>
      <c r="BG49" s="111"/>
      <c r="BH49" s="111"/>
      <c r="BI49" s="111"/>
      <c r="BJ49" s="111"/>
      <c r="BK49" s="111"/>
    </row>
    <row r="50" spans="1:63" ht="13">
      <c r="A50" s="121" t="s">
        <v>28</v>
      </c>
      <c r="B50" s="122" t="s">
        <v>25</v>
      </c>
      <c r="C50" s="123" t="s">
        <v>26</v>
      </c>
      <c r="D50" s="124"/>
      <c r="E50" s="125"/>
      <c r="F50" s="125"/>
      <c r="G50" s="126">
        <f>SUM(G7:G49)</f>
        <v>0</v>
      </c>
      <c r="H50" s="127"/>
      <c r="I50" s="128">
        <f>SUM(I7:I49)</f>
        <v>40.14192779999998</v>
      </c>
      <c r="J50" s="129"/>
      <c r="K50" s="128">
        <f>SUM(K7:K49)</f>
        <v>-2.4495000000001914</v>
      </c>
      <c r="O50" s="101"/>
      <c r="X50" s="130">
        <f>K50</f>
        <v>-2.4495000000001914</v>
      </c>
      <c r="Y50" s="130">
        <f>I50</f>
        <v>40.14192779999998</v>
      </c>
      <c r="Z50" s="131">
        <f>G50</f>
        <v>0</v>
      </c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32"/>
      <c r="BB50" s="132"/>
      <c r="BC50" s="132"/>
      <c r="BD50" s="132"/>
      <c r="BE50" s="132"/>
      <c r="BF50" s="132"/>
      <c r="BG50" s="111"/>
      <c r="BH50" s="111"/>
      <c r="BI50" s="111"/>
      <c r="BJ50" s="111"/>
      <c r="BK50" s="111"/>
    </row>
    <row r="51" spans="1:15" ht="14.25" customHeight="1">
      <c r="A51" s="93" t="s">
        <v>24</v>
      </c>
      <c r="B51" s="94" t="s">
        <v>75</v>
      </c>
      <c r="C51" s="95" t="s">
        <v>190</v>
      </c>
      <c r="D51" s="96"/>
      <c r="E51" s="97"/>
      <c r="F51" s="97"/>
      <c r="G51" s="98"/>
      <c r="H51" s="99"/>
      <c r="I51" s="100"/>
      <c r="J51" s="99"/>
      <c r="K51" s="100"/>
      <c r="O51" s="101"/>
    </row>
    <row r="52" spans="1:104" ht="12.75">
      <c r="A52" s="102">
        <v>29</v>
      </c>
      <c r="B52" s="103" t="s">
        <v>191</v>
      </c>
      <c r="C52" s="104" t="s">
        <v>192</v>
      </c>
      <c r="D52" s="105" t="s">
        <v>129</v>
      </c>
      <c r="E52" s="106">
        <v>8.175</v>
      </c>
      <c r="F52" s="107"/>
      <c r="G52" s="108">
        <f>E52*F52</f>
        <v>0</v>
      </c>
      <c r="H52" s="109">
        <v>1.89076999999997</v>
      </c>
      <c r="I52" s="110">
        <f>E52*H52</f>
        <v>15.457044749999756</v>
      </c>
      <c r="J52" s="109">
        <v>0</v>
      </c>
      <c r="K52" s="110">
        <f>E52*J52</f>
        <v>0</v>
      </c>
      <c r="O52" s="101"/>
      <c r="Z52" s="111"/>
      <c r="AA52" s="111">
        <v>1</v>
      </c>
      <c r="AB52" s="111">
        <v>1</v>
      </c>
      <c r="AC52" s="111">
        <v>1</v>
      </c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CA52" s="111">
        <v>1</v>
      </c>
      <c r="CB52" s="111">
        <v>1</v>
      </c>
      <c r="CZ52" s="68">
        <v>1</v>
      </c>
    </row>
    <row r="53" spans="1:63" ht="12.75">
      <c r="A53" s="112"/>
      <c r="B53" s="113"/>
      <c r="C53" s="172" t="s">
        <v>193</v>
      </c>
      <c r="D53" s="173"/>
      <c r="E53" s="116">
        <v>8.175</v>
      </c>
      <c r="F53" s="117"/>
      <c r="G53" s="118"/>
      <c r="H53" s="119"/>
      <c r="I53" s="114"/>
      <c r="K53" s="114"/>
      <c r="M53" s="115" t="s">
        <v>193</v>
      </c>
      <c r="O53" s="10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20" t="str">
        <f>C52</f>
        <v>Lože pod potrubí z kameniva těženého 0 - 4 mm</v>
      </c>
      <c r="BE53" s="111"/>
      <c r="BF53" s="111"/>
      <c r="BG53" s="111"/>
      <c r="BH53" s="111"/>
      <c r="BI53" s="111"/>
      <c r="BJ53" s="111"/>
      <c r="BK53" s="111"/>
    </row>
    <row r="54" spans="1:63" ht="13">
      <c r="A54" s="121" t="s">
        <v>28</v>
      </c>
      <c r="B54" s="122" t="s">
        <v>75</v>
      </c>
      <c r="C54" s="123" t="s">
        <v>190</v>
      </c>
      <c r="D54" s="124"/>
      <c r="E54" s="125"/>
      <c r="F54" s="125"/>
      <c r="G54" s="126">
        <f>SUM(G51:G53)</f>
        <v>0</v>
      </c>
      <c r="H54" s="127"/>
      <c r="I54" s="128">
        <f>SUM(I51:I53)</f>
        <v>15.457044749999756</v>
      </c>
      <c r="J54" s="129"/>
      <c r="K54" s="128">
        <f>SUM(K51:K53)</f>
        <v>0</v>
      </c>
      <c r="O54" s="101"/>
      <c r="X54" s="130">
        <f>K54</f>
        <v>0</v>
      </c>
      <c r="Y54" s="130">
        <f>I54</f>
        <v>15.457044749999756</v>
      </c>
      <c r="Z54" s="131">
        <f>G54</f>
        <v>0</v>
      </c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32"/>
      <c r="BB54" s="132"/>
      <c r="BC54" s="132"/>
      <c r="BD54" s="132"/>
      <c r="BE54" s="132"/>
      <c r="BF54" s="132"/>
      <c r="BG54" s="111"/>
      <c r="BH54" s="111"/>
      <c r="BI54" s="111"/>
      <c r="BJ54" s="111"/>
      <c r="BK54" s="111"/>
    </row>
    <row r="55" spans="1:15" ht="14.25" customHeight="1">
      <c r="A55" s="93" t="s">
        <v>24</v>
      </c>
      <c r="B55" s="94" t="s">
        <v>103</v>
      </c>
      <c r="C55" s="95" t="s">
        <v>194</v>
      </c>
      <c r="D55" s="96"/>
      <c r="E55" s="97"/>
      <c r="F55" s="97"/>
      <c r="G55" s="98"/>
      <c r="H55" s="99"/>
      <c r="I55" s="100"/>
      <c r="J55" s="99"/>
      <c r="K55" s="100"/>
      <c r="O55" s="101"/>
    </row>
    <row r="56" spans="1:104" ht="20">
      <c r="A56" s="102">
        <v>30</v>
      </c>
      <c r="B56" s="103" t="s">
        <v>195</v>
      </c>
      <c r="C56" s="104" t="s">
        <v>196</v>
      </c>
      <c r="D56" s="105" t="s">
        <v>27</v>
      </c>
      <c r="E56" s="106">
        <v>3.55</v>
      </c>
      <c r="F56" s="107"/>
      <c r="G56" s="108">
        <f>E56*F56</f>
        <v>0</v>
      </c>
      <c r="H56" s="109">
        <v>0.378000000000156</v>
      </c>
      <c r="I56" s="110">
        <f>E56*H56</f>
        <v>1.3419000000005536</v>
      </c>
      <c r="J56" s="109">
        <v>0</v>
      </c>
      <c r="K56" s="110">
        <f>E56*J56</f>
        <v>0</v>
      </c>
      <c r="O56" s="101"/>
      <c r="Z56" s="111"/>
      <c r="AA56" s="111">
        <v>1</v>
      </c>
      <c r="AB56" s="111">
        <v>1</v>
      </c>
      <c r="AC56" s="111">
        <v>1</v>
      </c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CA56" s="111">
        <v>1</v>
      </c>
      <c r="CB56" s="111">
        <v>1</v>
      </c>
      <c r="CZ56" s="68">
        <v>1</v>
      </c>
    </row>
    <row r="57" spans="1:104" ht="12.75">
      <c r="A57" s="102">
        <v>31</v>
      </c>
      <c r="B57" s="103" t="s">
        <v>197</v>
      </c>
      <c r="C57" s="104" t="s">
        <v>198</v>
      </c>
      <c r="D57" s="105" t="s">
        <v>27</v>
      </c>
      <c r="E57" s="106">
        <v>3.55</v>
      </c>
      <c r="F57" s="107"/>
      <c r="G57" s="108">
        <f>E57*F57</f>
        <v>0</v>
      </c>
      <c r="H57" s="109">
        <v>0.358650000000125</v>
      </c>
      <c r="I57" s="110">
        <f>E57*H57</f>
        <v>1.2732075000004437</v>
      </c>
      <c r="J57" s="109">
        <v>0</v>
      </c>
      <c r="K57" s="110">
        <f>E57*J57</f>
        <v>0</v>
      </c>
      <c r="O57" s="101"/>
      <c r="Z57" s="111"/>
      <c r="AA57" s="111">
        <v>1</v>
      </c>
      <c r="AB57" s="111">
        <v>1</v>
      </c>
      <c r="AC57" s="111">
        <v>1</v>
      </c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CA57" s="111">
        <v>1</v>
      </c>
      <c r="CB57" s="111">
        <v>1</v>
      </c>
      <c r="CZ57" s="68">
        <v>1</v>
      </c>
    </row>
    <row r="58" spans="1:104" ht="12.75">
      <c r="A58" s="102">
        <v>32</v>
      </c>
      <c r="B58" s="103" t="s">
        <v>199</v>
      </c>
      <c r="C58" s="104" t="s">
        <v>200</v>
      </c>
      <c r="D58" s="105" t="s">
        <v>48</v>
      </c>
      <c r="E58" s="106">
        <v>14.2</v>
      </c>
      <c r="F58" s="107"/>
      <c r="G58" s="108">
        <f>E58*F58</f>
        <v>0</v>
      </c>
      <c r="H58" s="109">
        <v>0.00224000000000046</v>
      </c>
      <c r="I58" s="110">
        <f>E58*H58</f>
        <v>0.03180800000000653</v>
      </c>
      <c r="J58" s="109">
        <v>0</v>
      </c>
      <c r="K58" s="110">
        <f>E58*J58</f>
        <v>0</v>
      </c>
      <c r="O58" s="101"/>
      <c r="Z58" s="111"/>
      <c r="AA58" s="111">
        <v>1</v>
      </c>
      <c r="AB58" s="111">
        <v>0</v>
      </c>
      <c r="AC58" s="111">
        <v>0</v>
      </c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CA58" s="111">
        <v>1</v>
      </c>
      <c r="CB58" s="111">
        <v>0</v>
      </c>
      <c r="CZ58" s="68">
        <v>1</v>
      </c>
    </row>
    <row r="59" spans="1:63" ht="13">
      <c r="A59" s="121" t="s">
        <v>28</v>
      </c>
      <c r="B59" s="122" t="s">
        <v>103</v>
      </c>
      <c r="C59" s="123" t="s">
        <v>194</v>
      </c>
      <c r="D59" s="124"/>
      <c r="E59" s="125"/>
      <c r="F59" s="125"/>
      <c r="G59" s="126">
        <f>SUM(G55:G58)</f>
        <v>0</v>
      </c>
      <c r="H59" s="127"/>
      <c r="I59" s="128">
        <f>SUM(I55:I58)</f>
        <v>2.6469155000010036</v>
      </c>
      <c r="J59" s="129"/>
      <c r="K59" s="128">
        <f>SUM(K55:K58)</f>
        <v>0</v>
      </c>
      <c r="O59" s="101"/>
      <c r="X59" s="130">
        <f>K59</f>
        <v>0</v>
      </c>
      <c r="Y59" s="130">
        <f>I59</f>
        <v>2.6469155000010036</v>
      </c>
      <c r="Z59" s="131">
        <f>G59</f>
        <v>0</v>
      </c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32"/>
      <c r="BB59" s="132"/>
      <c r="BC59" s="132"/>
      <c r="BD59" s="132"/>
      <c r="BE59" s="132"/>
      <c r="BF59" s="132"/>
      <c r="BG59" s="111"/>
      <c r="BH59" s="111"/>
      <c r="BI59" s="111"/>
      <c r="BJ59" s="111"/>
      <c r="BK59" s="111"/>
    </row>
    <row r="60" spans="1:15" ht="14.25" customHeight="1">
      <c r="A60" s="93" t="s">
        <v>24</v>
      </c>
      <c r="B60" s="94" t="s">
        <v>201</v>
      </c>
      <c r="C60" s="95" t="s">
        <v>202</v>
      </c>
      <c r="D60" s="96"/>
      <c r="E60" s="97"/>
      <c r="F60" s="97"/>
      <c r="G60" s="98"/>
      <c r="H60" s="99"/>
      <c r="I60" s="100"/>
      <c r="J60" s="99"/>
      <c r="K60" s="100"/>
      <c r="O60" s="101"/>
    </row>
    <row r="61" spans="1:104" ht="12.75">
      <c r="A61" s="102">
        <v>33</v>
      </c>
      <c r="B61" s="103" t="s">
        <v>203</v>
      </c>
      <c r="C61" s="104" t="s">
        <v>204</v>
      </c>
      <c r="D61" s="105" t="s">
        <v>48</v>
      </c>
      <c r="E61" s="106">
        <v>163.5</v>
      </c>
      <c r="F61" s="107"/>
      <c r="G61" s="108">
        <f>E61*F61</f>
        <v>0</v>
      </c>
      <c r="H61" s="109">
        <v>0</v>
      </c>
      <c r="I61" s="110">
        <f>E61*H61</f>
        <v>0</v>
      </c>
      <c r="J61" s="109">
        <v>0</v>
      </c>
      <c r="K61" s="110">
        <f>E61*J61</f>
        <v>0</v>
      </c>
      <c r="O61" s="101"/>
      <c r="Z61" s="111"/>
      <c r="AA61" s="111">
        <v>1</v>
      </c>
      <c r="AB61" s="111">
        <v>1</v>
      </c>
      <c r="AC61" s="111">
        <v>1</v>
      </c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CA61" s="111">
        <v>1</v>
      </c>
      <c r="CB61" s="111">
        <v>1</v>
      </c>
      <c r="CZ61" s="68">
        <v>1</v>
      </c>
    </row>
    <row r="62" spans="1:104" ht="12.75">
      <c r="A62" s="102">
        <v>34</v>
      </c>
      <c r="B62" s="103" t="s">
        <v>205</v>
      </c>
      <c r="C62" s="104" t="s">
        <v>206</v>
      </c>
      <c r="D62" s="105" t="s">
        <v>48</v>
      </c>
      <c r="E62" s="106">
        <v>7</v>
      </c>
      <c r="F62" s="107"/>
      <c r="G62" s="108">
        <f>E62*F62</f>
        <v>0</v>
      </c>
      <c r="H62" s="109">
        <v>0</v>
      </c>
      <c r="I62" s="110">
        <f>E62*H62</f>
        <v>0</v>
      </c>
      <c r="J62" s="109">
        <v>0</v>
      </c>
      <c r="K62" s="110">
        <f>E62*J62</f>
        <v>0</v>
      </c>
      <c r="O62" s="101"/>
      <c r="Z62" s="111"/>
      <c r="AA62" s="111">
        <v>1</v>
      </c>
      <c r="AB62" s="111">
        <v>1</v>
      </c>
      <c r="AC62" s="111">
        <v>1</v>
      </c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CA62" s="111">
        <v>1</v>
      </c>
      <c r="CB62" s="111">
        <v>1</v>
      </c>
      <c r="CZ62" s="68">
        <v>1</v>
      </c>
    </row>
    <row r="63" spans="1:63" ht="12.75">
      <c r="A63" s="112"/>
      <c r="B63" s="113"/>
      <c r="C63" s="174" t="s">
        <v>324</v>
      </c>
      <c r="D63" s="175"/>
      <c r="E63" s="175"/>
      <c r="F63" s="175"/>
      <c r="G63" s="176"/>
      <c r="I63" s="114"/>
      <c r="K63" s="114"/>
      <c r="L63" s="115" t="s">
        <v>207</v>
      </c>
      <c r="O63" s="10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</row>
    <row r="64" spans="1:104" ht="12.75">
      <c r="A64" s="102">
        <v>35</v>
      </c>
      <c r="B64" s="103" t="s">
        <v>208</v>
      </c>
      <c r="C64" s="104" t="s">
        <v>209</v>
      </c>
      <c r="D64" s="105" t="s">
        <v>210</v>
      </c>
      <c r="E64" s="106">
        <v>7</v>
      </c>
      <c r="F64" s="107"/>
      <c r="G64" s="108">
        <f aca="true" t="shared" si="7" ref="G64:G70">E64*F64</f>
        <v>0</v>
      </c>
      <c r="H64" s="109">
        <v>0</v>
      </c>
      <c r="I64" s="110">
        <f aca="true" t="shared" si="8" ref="I64:I70">E64*H64</f>
        <v>0</v>
      </c>
      <c r="J64" s="109">
        <v>0</v>
      </c>
      <c r="K64" s="110">
        <f aca="true" t="shared" si="9" ref="K64:K70">E64*J64</f>
        <v>0</v>
      </c>
      <c r="O64" s="101"/>
      <c r="Z64" s="111"/>
      <c r="AA64" s="111">
        <v>1</v>
      </c>
      <c r="AB64" s="111">
        <v>1</v>
      </c>
      <c r="AC64" s="111">
        <v>1</v>
      </c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CA64" s="111">
        <v>1</v>
      </c>
      <c r="CB64" s="111">
        <v>1</v>
      </c>
      <c r="CZ64" s="68">
        <v>1</v>
      </c>
    </row>
    <row r="65" spans="1:104" ht="12.75">
      <c r="A65" s="102">
        <v>36</v>
      </c>
      <c r="B65" s="103" t="s">
        <v>211</v>
      </c>
      <c r="C65" s="104" t="s">
        <v>212</v>
      </c>
      <c r="D65" s="105" t="s">
        <v>48</v>
      </c>
      <c r="E65" s="106">
        <v>168</v>
      </c>
      <c r="F65" s="107"/>
      <c r="G65" s="108">
        <f t="shared" si="7"/>
        <v>0</v>
      </c>
      <c r="H65" s="109">
        <v>0</v>
      </c>
      <c r="I65" s="110">
        <f t="shared" si="8"/>
        <v>0</v>
      </c>
      <c r="J65" s="109">
        <v>0</v>
      </c>
      <c r="K65" s="110">
        <f t="shared" si="9"/>
        <v>0</v>
      </c>
      <c r="O65" s="101"/>
      <c r="Z65" s="111"/>
      <c r="AA65" s="111">
        <v>1</v>
      </c>
      <c r="AB65" s="111">
        <v>1</v>
      </c>
      <c r="AC65" s="111">
        <v>1</v>
      </c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CA65" s="111">
        <v>1</v>
      </c>
      <c r="CB65" s="111">
        <v>1</v>
      </c>
      <c r="CZ65" s="68">
        <v>1</v>
      </c>
    </row>
    <row r="66" spans="1:104" ht="12.75">
      <c r="A66" s="102">
        <v>37</v>
      </c>
      <c r="B66" s="103" t="s">
        <v>213</v>
      </c>
      <c r="C66" s="104" t="s">
        <v>214</v>
      </c>
      <c r="D66" s="105" t="s">
        <v>210</v>
      </c>
      <c r="E66" s="106">
        <v>1</v>
      </c>
      <c r="F66" s="107"/>
      <c r="G66" s="108">
        <f t="shared" si="7"/>
        <v>0</v>
      </c>
      <c r="H66" s="109">
        <v>0.510659999999916</v>
      </c>
      <c r="I66" s="110">
        <f t="shared" si="8"/>
        <v>0.510659999999916</v>
      </c>
      <c r="J66" s="109">
        <v>0</v>
      </c>
      <c r="K66" s="110">
        <f t="shared" si="9"/>
        <v>0</v>
      </c>
      <c r="O66" s="101"/>
      <c r="Z66" s="111"/>
      <c r="AA66" s="111">
        <v>1</v>
      </c>
      <c r="AB66" s="111">
        <v>1</v>
      </c>
      <c r="AC66" s="111">
        <v>1</v>
      </c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CA66" s="111">
        <v>1</v>
      </c>
      <c r="CB66" s="111">
        <v>1</v>
      </c>
      <c r="CZ66" s="68">
        <v>1</v>
      </c>
    </row>
    <row r="67" spans="1:104" ht="12.75">
      <c r="A67" s="102">
        <v>38</v>
      </c>
      <c r="B67" s="103" t="s">
        <v>215</v>
      </c>
      <c r="C67" s="104" t="s">
        <v>326</v>
      </c>
      <c r="D67" s="105" t="s">
        <v>41</v>
      </c>
      <c r="E67" s="106">
        <v>1</v>
      </c>
      <c r="F67" s="107"/>
      <c r="G67" s="108">
        <f t="shared" si="7"/>
        <v>0</v>
      </c>
      <c r="H67" s="109">
        <v>0</v>
      </c>
      <c r="I67" s="110">
        <f t="shared" si="8"/>
        <v>0</v>
      </c>
      <c r="J67" s="109"/>
      <c r="K67" s="110">
        <f t="shared" si="9"/>
        <v>0</v>
      </c>
      <c r="O67" s="101"/>
      <c r="Z67" s="111"/>
      <c r="AA67" s="111">
        <v>12</v>
      </c>
      <c r="AB67" s="111">
        <v>0</v>
      </c>
      <c r="AC67" s="111">
        <v>389</v>
      </c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CA67" s="111">
        <v>12</v>
      </c>
      <c r="CB67" s="111">
        <v>0</v>
      </c>
      <c r="CZ67" s="68">
        <v>1</v>
      </c>
    </row>
    <row r="68" spans="1:104" ht="12.75">
      <c r="A68" s="102">
        <v>39</v>
      </c>
      <c r="B68" s="103" t="s">
        <v>216</v>
      </c>
      <c r="C68" s="104" t="s">
        <v>217</v>
      </c>
      <c r="D68" s="105" t="s">
        <v>41</v>
      </c>
      <c r="E68" s="106">
        <v>1</v>
      </c>
      <c r="F68" s="107"/>
      <c r="G68" s="108">
        <f t="shared" si="7"/>
        <v>0</v>
      </c>
      <c r="H68" s="109">
        <v>0</v>
      </c>
      <c r="I68" s="110">
        <f t="shared" si="8"/>
        <v>0</v>
      </c>
      <c r="J68" s="109"/>
      <c r="K68" s="110">
        <f t="shared" si="9"/>
        <v>0</v>
      </c>
      <c r="O68" s="101"/>
      <c r="Z68" s="111"/>
      <c r="AA68" s="111">
        <v>12</v>
      </c>
      <c r="AB68" s="111">
        <v>0</v>
      </c>
      <c r="AC68" s="111">
        <v>390</v>
      </c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CA68" s="111">
        <v>12</v>
      </c>
      <c r="CB68" s="111">
        <v>0</v>
      </c>
      <c r="CZ68" s="68">
        <v>1</v>
      </c>
    </row>
    <row r="69" spans="1:104" ht="12.75">
      <c r="A69" s="102">
        <v>40</v>
      </c>
      <c r="B69" s="103" t="s">
        <v>218</v>
      </c>
      <c r="C69" s="104" t="s">
        <v>219</v>
      </c>
      <c r="D69" s="105" t="s">
        <v>41</v>
      </c>
      <c r="E69" s="106">
        <v>1</v>
      </c>
      <c r="F69" s="107"/>
      <c r="G69" s="108">
        <f t="shared" si="7"/>
        <v>0</v>
      </c>
      <c r="H69" s="109">
        <v>0</v>
      </c>
      <c r="I69" s="110">
        <f t="shared" si="8"/>
        <v>0</v>
      </c>
      <c r="J69" s="109"/>
      <c r="K69" s="110">
        <f t="shared" si="9"/>
        <v>0</v>
      </c>
      <c r="O69" s="101"/>
      <c r="Z69" s="111"/>
      <c r="AA69" s="111">
        <v>12</v>
      </c>
      <c r="AB69" s="111">
        <v>0</v>
      </c>
      <c r="AC69" s="111">
        <v>391</v>
      </c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CA69" s="111">
        <v>12</v>
      </c>
      <c r="CB69" s="111">
        <v>0</v>
      </c>
      <c r="CZ69" s="68">
        <v>1</v>
      </c>
    </row>
    <row r="70" spans="1:104" ht="12.75">
      <c r="A70" s="102">
        <v>41</v>
      </c>
      <c r="B70" s="103" t="s">
        <v>220</v>
      </c>
      <c r="C70" s="104" t="s">
        <v>329</v>
      </c>
      <c r="D70" s="105" t="s">
        <v>48</v>
      </c>
      <c r="E70" s="106">
        <v>170.52</v>
      </c>
      <c r="F70" s="107"/>
      <c r="G70" s="108">
        <f t="shared" si="7"/>
        <v>0</v>
      </c>
      <c r="H70" s="109">
        <v>0.000269999999999992</v>
      </c>
      <c r="I70" s="110">
        <f t="shared" si="8"/>
        <v>0.046040399999998635</v>
      </c>
      <c r="J70" s="109"/>
      <c r="K70" s="110">
        <f t="shared" si="9"/>
        <v>0</v>
      </c>
      <c r="O70" s="101"/>
      <c r="Z70" s="111"/>
      <c r="AA70" s="111">
        <v>3</v>
      </c>
      <c r="AB70" s="111">
        <v>1</v>
      </c>
      <c r="AC70" s="111">
        <v>286134460</v>
      </c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CA70" s="111">
        <v>3</v>
      </c>
      <c r="CB70" s="111">
        <v>1</v>
      </c>
      <c r="CZ70" s="68">
        <v>1</v>
      </c>
    </row>
    <row r="71" spans="1:63" ht="12.75">
      <c r="A71" s="112"/>
      <c r="B71" s="113"/>
      <c r="C71" s="172" t="s">
        <v>221</v>
      </c>
      <c r="D71" s="173"/>
      <c r="E71" s="116">
        <v>170.52</v>
      </c>
      <c r="F71" s="117"/>
      <c r="G71" s="118"/>
      <c r="H71" s="119"/>
      <c r="I71" s="114"/>
      <c r="K71" s="114"/>
      <c r="M71" s="115" t="s">
        <v>221</v>
      </c>
      <c r="O71" s="10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20" t="str">
        <f>C70</f>
        <v>Trubka PE80 D40, DN32, SDR 11  40 x 3,7 mm návin voda</v>
      </c>
      <c r="BE71" s="111"/>
      <c r="BF71" s="111"/>
      <c r="BG71" s="111"/>
      <c r="BH71" s="111"/>
      <c r="BI71" s="111"/>
      <c r="BJ71" s="111"/>
      <c r="BK71" s="111"/>
    </row>
    <row r="72" spans="1:104" ht="12.75">
      <c r="A72" s="102">
        <v>42</v>
      </c>
      <c r="B72" s="103" t="s">
        <v>222</v>
      </c>
      <c r="C72" s="104" t="s">
        <v>330</v>
      </c>
      <c r="D72" s="105" t="s">
        <v>48</v>
      </c>
      <c r="E72" s="106">
        <v>7</v>
      </c>
      <c r="F72" s="107"/>
      <c r="G72" s="108">
        <f>E72*F72</f>
        <v>0</v>
      </c>
      <c r="H72" s="109">
        <v>0.00234000000000023</v>
      </c>
      <c r="I72" s="110">
        <f>E72*H72</f>
        <v>0.01638000000000161</v>
      </c>
      <c r="J72" s="109"/>
      <c r="K72" s="110">
        <f>E72*J72</f>
        <v>0</v>
      </c>
      <c r="O72" s="101"/>
      <c r="Z72" s="111"/>
      <c r="AA72" s="111">
        <v>3</v>
      </c>
      <c r="AB72" s="111">
        <v>1</v>
      </c>
      <c r="AC72" s="111">
        <v>286134807</v>
      </c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CA72" s="111">
        <v>3</v>
      </c>
      <c r="CB72" s="111">
        <v>1</v>
      </c>
      <c r="CZ72" s="68">
        <v>1</v>
      </c>
    </row>
    <row r="73" spans="1:104" ht="12.75">
      <c r="A73" s="102">
        <v>43</v>
      </c>
      <c r="B73" s="103" t="s">
        <v>223</v>
      </c>
      <c r="C73" s="104" t="s">
        <v>297</v>
      </c>
      <c r="D73" s="105" t="s">
        <v>210</v>
      </c>
      <c r="E73" s="106">
        <v>3</v>
      </c>
      <c r="F73" s="107"/>
      <c r="G73" s="108">
        <f>E73*F73</f>
        <v>0</v>
      </c>
      <c r="H73" s="109">
        <v>0.000140000000000029</v>
      </c>
      <c r="I73" s="110">
        <f>E73*H73</f>
        <v>0.00042000000000008697</v>
      </c>
      <c r="J73" s="109"/>
      <c r="K73" s="110">
        <f>E73*J73</f>
        <v>0</v>
      </c>
      <c r="O73" s="101"/>
      <c r="Z73" s="111"/>
      <c r="AA73" s="111">
        <v>3</v>
      </c>
      <c r="AB73" s="111">
        <v>1</v>
      </c>
      <c r="AC73" s="111" t="s">
        <v>223</v>
      </c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CA73" s="111">
        <v>3</v>
      </c>
      <c r="CB73" s="111">
        <v>1</v>
      </c>
      <c r="CZ73" s="68">
        <v>1</v>
      </c>
    </row>
    <row r="74" spans="1:104" ht="12.75">
      <c r="A74" s="102">
        <v>44</v>
      </c>
      <c r="B74" s="103" t="s">
        <v>224</v>
      </c>
      <c r="C74" s="104" t="s">
        <v>298</v>
      </c>
      <c r="D74" s="105" t="s">
        <v>210</v>
      </c>
      <c r="E74" s="106">
        <v>4</v>
      </c>
      <c r="F74" s="107"/>
      <c r="G74" s="108">
        <f>E74*F74</f>
        <v>0</v>
      </c>
      <c r="H74" s="109">
        <v>0.000120000000000009</v>
      </c>
      <c r="I74" s="110">
        <f>E74*H74</f>
        <v>0.000480000000000036</v>
      </c>
      <c r="J74" s="109"/>
      <c r="K74" s="110">
        <f>E74*J74</f>
        <v>0</v>
      </c>
      <c r="O74" s="101"/>
      <c r="Z74" s="111"/>
      <c r="AA74" s="111">
        <v>3</v>
      </c>
      <c r="AB74" s="111">
        <v>1</v>
      </c>
      <c r="AC74" s="111" t="s">
        <v>224</v>
      </c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CA74" s="111">
        <v>3</v>
      </c>
      <c r="CB74" s="111">
        <v>1</v>
      </c>
      <c r="CZ74" s="68">
        <v>1</v>
      </c>
    </row>
    <row r="75" spans="1:104" ht="12.75">
      <c r="A75" s="102">
        <v>45</v>
      </c>
      <c r="B75" s="103" t="s">
        <v>225</v>
      </c>
      <c r="C75" s="104" t="s">
        <v>226</v>
      </c>
      <c r="D75" s="105" t="s">
        <v>210</v>
      </c>
      <c r="E75" s="106">
        <v>1</v>
      </c>
      <c r="F75" s="107"/>
      <c r="G75" s="108">
        <f>E75*F75</f>
        <v>0</v>
      </c>
      <c r="H75" s="109">
        <v>0.0570000000000164</v>
      </c>
      <c r="I75" s="110">
        <f>E75*H75</f>
        <v>0.0570000000000164</v>
      </c>
      <c r="J75" s="109"/>
      <c r="K75" s="110">
        <f>E75*J75</f>
        <v>0</v>
      </c>
      <c r="O75" s="101"/>
      <c r="Z75" s="111"/>
      <c r="AA75" s="111">
        <v>12</v>
      </c>
      <c r="AB75" s="111">
        <v>1</v>
      </c>
      <c r="AC75" s="111">
        <v>393</v>
      </c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CA75" s="111">
        <v>12</v>
      </c>
      <c r="CB75" s="111">
        <v>1</v>
      </c>
      <c r="CZ75" s="68">
        <v>1</v>
      </c>
    </row>
    <row r="76" spans="1:63" ht="13">
      <c r="A76" s="121" t="s">
        <v>28</v>
      </c>
      <c r="B76" s="122" t="s">
        <v>201</v>
      </c>
      <c r="C76" s="123" t="s">
        <v>202</v>
      </c>
      <c r="D76" s="124"/>
      <c r="E76" s="125"/>
      <c r="F76" s="125"/>
      <c r="G76" s="126">
        <f>SUM(G60:G75)</f>
        <v>0</v>
      </c>
      <c r="H76" s="127"/>
      <c r="I76" s="128">
        <f>SUM(I60:I75)</f>
        <v>0.6309803999999327</v>
      </c>
      <c r="J76" s="129"/>
      <c r="K76" s="128">
        <f>SUM(K60:K75)</f>
        <v>0</v>
      </c>
      <c r="O76" s="101"/>
      <c r="X76" s="130">
        <f>K76</f>
        <v>0</v>
      </c>
      <c r="Y76" s="130">
        <f>I76</f>
        <v>0.6309803999999327</v>
      </c>
      <c r="Z76" s="131">
        <f>G76</f>
        <v>0</v>
      </c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32"/>
      <c r="BB76" s="132"/>
      <c r="BC76" s="132"/>
      <c r="BD76" s="132"/>
      <c r="BE76" s="132"/>
      <c r="BF76" s="132"/>
      <c r="BG76" s="111"/>
      <c r="BH76" s="111"/>
      <c r="BI76" s="111"/>
      <c r="BJ76" s="111"/>
      <c r="BK76" s="111"/>
    </row>
    <row r="77" spans="1:15" ht="14.25" customHeight="1">
      <c r="A77" s="93" t="s">
        <v>24</v>
      </c>
      <c r="B77" s="94" t="s">
        <v>227</v>
      </c>
      <c r="C77" s="95" t="s">
        <v>228</v>
      </c>
      <c r="D77" s="96"/>
      <c r="E77" s="97"/>
      <c r="F77" s="97"/>
      <c r="G77" s="98"/>
      <c r="H77" s="99"/>
      <c r="I77" s="100"/>
      <c r="J77" s="99"/>
      <c r="K77" s="100"/>
      <c r="O77" s="101"/>
    </row>
    <row r="78" spans="1:104" ht="12.75">
      <c r="A78" s="102">
        <v>46</v>
      </c>
      <c r="B78" s="103" t="s">
        <v>229</v>
      </c>
      <c r="C78" s="104" t="s">
        <v>230</v>
      </c>
      <c r="D78" s="105" t="s">
        <v>48</v>
      </c>
      <c r="E78" s="106">
        <v>14.2</v>
      </c>
      <c r="F78" s="107"/>
      <c r="G78" s="108">
        <f>E78*F78</f>
        <v>0</v>
      </c>
      <c r="H78" s="109">
        <v>0</v>
      </c>
      <c r="I78" s="110">
        <f>E78*H78</f>
        <v>0</v>
      </c>
      <c r="J78" s="109">
        <v>0</v>
      </c>
      <c r="K78" s="110">
        <f>E78*J78</f>
        <v>0</v>
      </c>
      <c r="O78" s="101"/>
      <c r="Z78" s="111"/>
      <c r="AA78" s="111">
        <v>1</v>
      </c>
      <c r="AB78" s="111">
        <v>1</v>
      </c>
      <c r="AC78" s="111">
        <v>1</v>
      </c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CA78" s="111">
        <v>1</v>
      </c>
      <c r="CB78" s="111">
        <v>1</v>
      </c>
      <c r="CZ78" s="68">
        <v>1</v>
      </c>
    </row>
    <row r="79" spans="1:63" ht="13">
      <c r="A79" s="121" t="s">
        <v>28</v>
      </c>
      <c r="B79" s="122" t="s">
        <v>227</v>
      </c>
      <c r="C79" s="123" t="s">
        <v>228</v>
      </c>
      <c r="D79" s="124"/>
      <c r="E79" s="125"/>
      <c r="F79" s="125"/>
      <c r="G79" s="126">
        <f>SUM(G77:G78)</f>
        <v>0</v>
      </c>
      <c r="H79" s="127"/>
      <c r="I79" s="128">
        <f>SUM(I77:I78)</f>
        <v>0</v>
      </c>
      <c r="J79" s="129"/>
      <c r="K79" s="128">
        <f>SUM(K77:K78)</f>
        <v>0</v>
      </c>
      <c r="O79" s="101"/>
      <c r="X79" s="130">
        <f>K79</f>
        <v>0</v>
      </c>
      <c r="Y79" s="130">
        <f>I79</f>
        <v>0</v>
      </c>
      <c r="Z79" s="131">
        <f>G79</f>
        <v>0</v>
      </c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32"/>
      <c r="BB79" s="132"/>
      <c r="BC79" s="132"/>
      <c r="BD79" s="132"/>
      <c r="BE79" s="132"/>
      <c r="BF79" s="132"/>
      <c r="BG79" s="111"/>
      <c r="BH79" s="111"/>
      <c r="BI79" s="111"/>
      <c r="BJ79" s="111"/>
      <c r="BK79" s="111"/>
    </row>
    <row r="80" spans="1:15" ht="14.25" customHeight="1">
      <c r="A80" s="93" t="s">
        <v>24</v>
      </c>
      <c r="B80" s="94" t="s">
        <v>231</v>
      </c>
      <c r="C80" s="95" t="s">
        <v>232</v>
      </c>
      <c r="D80" s="96"/>
      <c r="E80" s="97"/>
      <c r="F80" s="97"/>
      <c r="G80" s="98"/>
      <c r="H80" s="99"/>
      <c r="I80" s="100"/>
      <c r="J80" s="99"/>
      <c r="K80" s="100"/>
      <c r="O80" s="101"/>
    </row>
    <row r="81" spans="1:104" ht="12.75">
      <c r="A81" s="102">
        <v>47</v>
      </c>
      <c r="B81" s="103" t="s">
        <v>233</v>
      </c>
      <c r="C81" s="104" t="s">
        <v>234</v>
      </c>
      <c r="D81" s="105" t="s">
        <v>187</v>
      </c>
      <c r="E81" s="106">
        <v>74.8971444500007</v>
      </c>
      <c r="F81" s="107"/>
      <c r="G81" s="108">
        <f>E81*F81</f>
        <v>0</v>
      </c>
      <c r="H81" s="109">
        <v>0</v>
      </c>
      <c r="I81" s="110">
        <f>E81*H81</f>
        <v>0</v>
      </c>
      <c r="J81" s="109"/>
      <c r="K81" s="110">
        <f>E81*J81</f>
        <v>0</v>
      </c>
      <c r="O81" s="101"/>
      <c r="Z81" s="111"/>
      <c r="AA81" s="111">
        <v>7</v>
      </c>
      <c r="AB81" s="111">
        <v>1</v>
      </c>
      <c r="AC81" s="111">
        <v>2</v>
      </c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CA81" s="111">
        <v>7</v>
      </c>
      <c r="CB81" s="111">
        <v>1</v>
      </c>
      <c r="CZ81" s="68">
        <v>1</v>
      </c>
    </row>
    <row r="82" spans="1:63" ht="13">
      <c r="A82" s="121" t="s">
        <v>28</v>
      </c>
      <c r="B82" s="122" t="s">
        <v>231</v>
      </c>
      <c r="C82" s="123" t="s">
        <v>232</v>
      </c>
      <c r="D82" s="124"/>
      <c r="E82" s="125"/>
      <c r="F82" s="125"/>
      <c r="G82" s="126">
        <f>SUM(G80:G81)</f>
        <v>0</v>
      </c>
      <c r="H82" s="127"/>
      <c r="I82" s="128">
        <f>SUM(I80:I81)</f>
        <v>0</v>
      </c>
      <c r="J82" s="129"/>
      <c r="K82" s="128">
        <f>SUM(K80:K81)</f>
        <v>0</v>
      </c>
      <c r="O82" s="101"/>
      <c r="X82" s="130">
        <f>K82</f>
        <v>0</v>
      </c>
      <c r="Y82" s="130">
        <f>I82</f>
        <v>0</v>
      </c>
      <c r="Z82" s="131">
        <f>G82</f>
        <v>0</v>
      </c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32"/>
      <c r="BB82" s="132"/>
      <c r="BC82" s="132"/>
      <c r="BD82" s="132"/>
      <c r="BE82" s="132"/>
      <c r="BF82" s="132"/>
      <c r="BG82" s="111"/>
      <c r="BH82" s="111"/>
      <c r="BI82" s="111"/>
      <c r="BJ82" s="111"/>
      <c r="BK82" s="111"/>
    </row>
    <row r="83" spans="1:15" ht="14.25" customHeight="1">
      <c r="A83" s="93" t="s">
        <v>24</v>
      </c>
      <c r="B83" s="94" t="s">
        <v>235</v>
      </c>
      <c r="C83" s="95" t="s">
        <v>236</v>
      </c>
      <c r="D83" s="96"/>
      <c r="E83" s="97"/>
      <c r="F83" s="97"/>
      <c r="G83" s="98"/>
      <c r="H83" s="99"/>
      <c r="I83" s="100"/>
      <c r="J83" s="99"/>
      <c r="K83" s="100"/>
      <c r="O83" s="101"/>
    </row>
    <row r="84" spans="1:104" ht="12.75">
      <c r="A84" s="102">
        <v>48</v>
      </c>
      <c r="B84" s="103" t="s">
        <v>237</v>
      </c>
      <c r="C84" s="104" t="s">
        <v>238</v>
      </c>
      <c r="D84" s="105" t="s">
        <v>210</v>
      </c>
      <c r="E84" s="106">
        <v>1</v>
      </c>
      <c r="F84" s="107"/>
      <c r="G84" s="108">
        <f>E84*F84</f>
        <v>0</v>
      </c>
      <c r="H84" s="109">
        <v>0.00244</v>
      </c>
      <c r="I84" s="110">
        <f>E84*H84</f>
        <v>0.00244</v>
      </c>
      <c r="J84" s="109">
        <v>0</v>
      </c>
      <c r="K84" s="110">
        <f>E84*J84</f>
        <v>0</v>
      </c>
      <c r="O84" s="101"/>
      <c r="Z84" s="111"/>
      <c r="AA84" s="111">
        <v>1</v>
      </c>
      <c r="AB84" s="111">
        <v>7</v>
      </c>
      <c r="AC84" s="111">
        <v>7</v>
      </c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CA84" s="111">
        <v>1</v>
      </c>
      <c r="CB84" s="111">
        <v>7</v>
      </c>
      <c r="CZ84" s="68">
        <v>2</v>
      </c>
    </row>
    <row r="85" spans="1:104" ht="12.75">
      <c r="A85" s="102">
        <v>49</v>
      </c>
      <c r="B85" s="103" t="s">
        <v>239</v>
      </c>
      <c r="C85" s="104" t="s">
        <v>240</v>
      </c>
      <c r="D85" s="105" t="s">
        <v>187</v>
      </c>
      <c r="E85" s="106">
        <v>0.00244</v>
      </c>
      <c r="F85" s="107"/>
      <c r="G85" s="108">
        <f>E85*F85</f>
        <v>0</v>
      </c>
      <c r="H85" s="109">
        <v>0</v>
      </c>
      <c r="I85" s="110">
        <f>E85*H85</f>
        <v>0</v>
      </c>
      <c r="J85" s="109"/>
      <c r="K85" s="110">
        <f>E85*J85</f>
        <v>0</v>
      </c>
      <c r="O85" s="101"/>
      <c r="Z85" s="111"/>
      <c r="AA85" s="111">
        <v>7</v>
      </c>
      <c r="AB85" s="111">
        <v>1001</v>
      </c>
      <c r="AC85" s="111">
        <v>5</v>
      </c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CA85" s="111">
        <v>7</v>
      </c>
      <c r="CB85" s="111">
        <v>1001</v>
      </c>
      <c r="CZ85" s="68">
        <v>2</v>
      </c>
    </row>
    <row r="86" spans="1:63" ht="13">
      <c r="A86" s="121" t="s">
        <v>28</v>
      </c>
      <c r="B86" s="122" t="s">
        <v>235</v>
      </c>
      <c r="C86" s="123" t="s">
        <v>236</v>
      </c>
      <c r="D86" s="124"/>
      <c r="E86" s="125"/>
      <c r="F86" s="125"/>
      <c r="G86" s="126">
        <f>SUM(G83:G85)</f>
        <v>0</v>
      </c>
      <c r="H86" s="127"/>
      <c r="I86" s="128">
        <f>SUM(I83:I85)</f>
        <v>0.00244</v>
      </c>
      <c r="J86" s="129"/>
      <c r="K86" s="128">
        <f>SUM(K83:K85)</f>
        <v>0</v>
      </c>
      <c r="O86" s="101"/>
      <c r="X86" s="130">
        <f>K86</f>
        <v>0</v>
      </c>
      <c r="Y86" s="130">
        <f>I86</f>
        <v>0.00244</v>
      </c>
      <c r="Z86" s="131">
        <f>G86</f>
        <v>0</v>
      </c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32"/>
      <c r="BB86" s="132"/>
      <c r="BC86" s="132"/>
      <c r="BD86" s="132"/>
      <c r="BE86" s="132"/>
      <c r="BF86" s="132"/>
      <c r="BG86" s="111"/>
      <c r="BH86" s="111"/>
      <c r="BI86" s="111"/>
      <c r="BJ86" s="111"/>
      <c r="BK86" s="111"/>
    </row>
    <row r="87" spans="1:15" ht="14.25" customHeight="1">
      <c r="A87" s="93" t="s">
        <v>24</v>
      </c>
      <c r="B87" s="94" t="s">
        <v>241</v>
      </c>
      <c r="C87" s="95" t="s">
        <v>242</v>
      </c>
      <c r="D87" s="96"/>
      <c r="E87" s="97"/>
      <c r="F87" s="97"/>
      <c r="G87" s="98"/>
      <c r="H87" s="99"/>
      <c r="I87" s="100"/>
      <c r="J87" s="99"/>
      <c r="K87" s="100"/>
      <c r="O87" s="101"/>
    </row>
    <row r="88" spans="1:104" ht="12.75">
      <c r="A88" s="102">
        <v>50</v>
      </c>
      <c r="B88" s="103" t="s">
        <v>243</v>
      </c>
      <c r="C88" s="104" t="s">
        <v>244</v>
      </c>
      <c r="D88" s="105" t="s">
        <v>187</v>
      </c>
      <c r="E88" s="106">
        <v>2.44950000000019</v>
      </c>
      <c r="F88" s="107"/>
      <c r="G88" s="108">
        <f>E88*F88</f>
        <v>0</v>
      </c>
      <c r="H88" s="109">
        <v>0</v>
      </c>
      <c r="I88" s="110">
        <f>E88*H88</f>
        <v>0</v>
      </c>
      <c r="J88" s="109"/>
      <c r="K88" s="110">
        <f>E88*J88</f>
        <v>0</v>
      </c>
      <c r="O88" s="101"/>
      <c r="Z88" s="111"/>
      <c r="AA88" s="111">
        <v>8</v>
      </c>
      <c r="AB88" s="111">
        <v>0</v>
      </c>
      <c r="AC88" s="111">
        <v>3</v>
      </c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CA88" s="111">
        <v>8</v>
      </c>
      <c r="CB88" s="111">
        <v>0</v>
      </c>
      <c r="CZ88" s="68">
        <v>1</v>
      </c>
    </row>
    <row r="89" spans="1:104" ht="12.75">
      <c r="A89" s="102">
        <v>51</v>
      </c>
      <c r="B89" s="103" t="s">
        <v>245</v>
      </c>
      <c r="C89" s="104" t="s">
        <v>246</v>
      </c>
      <c r="D89" s="105" t="s">
        <v>187</v>
      </c>
      <c r="E89" s="106">
        <v>2.44950000000019</v>
      </c>
      <c r="F89" s="107"/>
      <c r="G89" s="108">
        <f>E89*F89</f>
        <v>0</v>
      </c>
      <c r="H89" s="109">
        <v>0</v>
      </c>
      <c r="I89" s="110">
        <f>E89*H89</f>
        <v>0</v>
      </c>
      <c r="J89" s="109"/>
      <c r="K89" s="110">
        <f>E89*J89</f>
        <v>0</v>
      </c>
      <c r="O89" s="101"/>
      <c r="Z89" s="111"/>
      <c r="AA89" s="111">
        <v>8</v>
      </c>
      <c r="AB89" s="111">
        <v>0</v>
      </c>
      <c r="AC89" s="111">
        <v>3</v>
      </c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CA89" s="111">
        <v>8</v>
      </c>
      <c r="CB89" s="111">
        <v>0</v>
      </c>
      <c r="CZ89" s="68">
        <v>1</v>
      </c>
    </row>
    <row r="90" spans="1:104" ht="12.75">
      <c r="A90" s="102">
        <v>52</v>
      </c>
      <c r="B90" s="103" t="s">
        <v>247</v>
      </c>
      <c r="C90" s="104" t="s">
        <v>248</v>
      </c>
      <c r="D90" s="105" t="s">
        <v>187</v>
      </c>
      <c r="E90" s="106">
        <v>2.44950000000019</v>
      </c>
      <c r="F90" s="107"/>
      <c r="G90" s="108">
        <f>E90*F90</f>
        <v>0</v>
      </c>
      <c r="H90" s="109">
        <v>0</v>
      </c>
      <c r="I90" s="110">
        <f>E90*H90</f>
        <v>0</v>
      </c>
      <c r="J90" s="109"/>
      <c r="K90" s="110">
        <f>E90*J90</f>
        <v>0</v>
      </c>
      <c r="O90" s="101"/>
      <c r="Z90" s="111"/>
      <c r="AA90" s="111">
        <v>8</v>
      </c>
      <c r="AB90" s="111">
        <v>0</v>
      </c>
      <c r="AC90" s="111">
        <v>3</v>
      </c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CA90" s="111">
        <v>8</v>
      </c>
      <c r="CB90" s="111">
        <v>0</v>
      </c>
      <c r="CZ90" s="68">
        <v>1</v>
      </c>
    </row>
    <row r="91" spans="1:104" ht="12.75">
      <c r="A91" s="102">
        <v>53</v>
      </c>
      <c r="B91" s="103" t="s">
        <v>249</v>
      </c>
      <c r="C91" s="104" t="s">
        <v>250</v>
      </c>
      <c r="D91" s="105" t="s">
        <v>187</v>
      </c>
      <c r="E91" s="106">
        <v>2.44950000000019</v>
      </c>
      <c r="F91" s="107"/>
      <c r="G91" s="108">
        <f>E91*F91</f>
        <v>0</v>
      </c>
      <c r="H91" s="109">
        <v>0</v>
      </c>
      <c r="I91" s="110">
        <f>E91*H91</f>
        <v>0</v>
      </c>
      <c r="J91" s="109"/>
      <c r="K91" s="110">
        <f>E91*J91</f>
        <v>0</v>
      </c>
      <c r="O91" s="101"/>
      <c r="Z91" s="111"/>
      <c r="AA91" s="111">
        <v>8</v>
      </c>
      <c r="AB91" s="111">
        <v>0</v>
      </c>
      <c r="AC91" s="111">
        <v>3</v>
      </c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CA91" s="111">
        <v>8</v>
      </c>
      <c r="CB91" s="111">
        <v>0</v>
      </c>
      <c r="CZ91" s="68">
        <v>1</v>
      </c>
    </row>
    <row r="92" spans="1:63" ht="13">
      <c r="A92" s="121" t="s">
        <v>28</v>
      </c>
      <c r="B92" s="122" t="s">
        <v>241</v>
      </c>
      <c r="C92" s="123" t="s">
        <v>242</v>
      </c>
      <c r="D92" s="124"/>
      <c r="E92" s="125"/>
      <c r="F92" s="125"/>
      <c r="G92" s="126">
        <f>SUM(G87:G91)</f>
        <v>0</v>
      </c>
      <c r="H92" s="127"/>
      <c r="I92" s="128">
        <f>SUM(I87:I91)</f>
        <v>0</v>
      </c>
      <c r="J92" s="129"/>
      <c r="K92" s="128">
        <f>SUM(K87:K91)</f>
        <v>0</v>
      </c>
      <c r="O92" s="101"/>
      <c r="X92" s="130">
        <f>K92</f>
        <v>0</v>
      </c>
      <c r="Y92" s="130">
        <f>I92</f>
        <v>0</v>
      </c>
      <c r="Z92" s="131">
        <f>G92</f>
        <v>0</v>
      </c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32"/>
      <c r="BB92" s="132"/>
      <c r="BC92" s="132"/>
      <c r="BD92" s="132"/>
      <c r="BE92" s="132"/>
      <c r="BF92" s="132"/>
      <c r="BG92" s="111"/>
      <c r="BH92" s="111"/>
      <c r="BI92" s="111"/>
      <c r="BJ92" s="111"/>
      <c r="BK92" s="111"/>
    </row>
    <row r="93" spans="1:58" ht="13">
      <c r="A93" s="133" t="s">
        <v>29</v>
      </c>
      <c r="B93" s="134" t="s">
        <v>30</v>
      </c>
      <c r="C93" s="135"/>
      <c r="D93" s="136"/>
      <c r="E93" s="137"/>
      <c r="F93" s="137"/>
      <c r="G93" s="138">
        <f>SUM(Z7:Z93)</f>
        <v>0</v>
      </c>
      <c r="H93" s="139"/>
      <c r="I93" s="140">
        <f>SUM(Y7:Y93)</f>
        <v>58.87930845000068</v>
      </c>
      <c r="J93" s="139"/>
      <c r="K93" s="140">
        <f>SUM(X7:X93)</f>
        <v>-2.4495000000001914</v>
      </c>
      <c r="O93" s="101"/>
      <c r="BA93" s="141"/>
      <c r="BB93" s="141"/>
      <c r="BC93" s="141"/>
      <c r="BD93" s="141"/>
      <c r="BE93" s="141"/>
      <c r="BF93" s="141"/>
    </row>
    <row r="94" ht="12.75">
      <c r="E94" s="68"/>
    </row>
    <row r="95" ht="12.75">
      <c r="E95" s="68"/>
    </row>
    <row r="96" ht="12.75">
      <c r="E96" s="68"/>
    </row>
    <row r="97" ht="12.75">
      <c r="E97" s="68"/>
    </row>
    <row r="98" ht="12.75">
      <c r="E98" s="68"/>
    </row>
    <row r="99" ht="12.75">
      <c r="E99" s="68"/>
    </row>
    <row r="100" ht="12.75">
      <c r="E100" s="68"/>
    </row>
    <row r="101" ht="12.75">
      <c r="E101" s="68"/>
    </row>
    <row r="102" ht="12.75">
      <c r="E102" s="68"/>
    </row>
    <row r="103" ht="12.75">
      <c r="E103" s="68"/>
    </row>
    <row r="104" ht="12.75">
      <c r="E104" s="68"/>
    </row>
    <row r="105" ht="12.75">
      <c r="E105" s="68"/>
    </row>
    <row r="106" ht="12.75">
      <c r="E106" s="68"/>
    </row>
    <row r="107" ht="12.75">
      <c r="E107" s="68"/>
    </row>
    <row r="108" ht="12.75">
      <c r="E108" s="68"/>
    </row>
    <row r="109" ht="12.75">
      <c r="E109" s="68"/>
    </row>
    <row r="110" ht="12.75">
      <c r="E110" s="68"/>
    </row>
    <row r="111" ht="12.75">
      <c r="E111" s="68"/>
    </row>
    <row r="112" ht="12.75">
      <c r="E112" s="68"/>
    </row>
    <row r="113" ht="12.75">
      <c r="E113" s="68"/>
    </row>
    <row r="114" ht="12.75">
      <c r="E114" s="68"/>
    </row>
    <row r="115" ht="12.75">
      <c r="E115" s="68"/>
    </row>
    <row r="116" ht="12.75">
      <c r="E116" s="68"/>
    </row>
    <row r="117" ht="12.75">
      <c r="E117" s="68"/>
    </row>
    <row r="118" ht="12.75">
      <c r="E118" s="68"/>
    </row>
    <row r="119" ht="12.75">
      <c r="E119" s="68"/>
    </row>
    <row r="120" ht="12.75">
      <c r="E120" s="68"/>
    </row>
    <row r="121" ht="12.75">
      <c r="E121" s="68"/>
    </row>
    <row r="122" ht="12.75">
      <c r="E122" s="68"/>
    </row>
    <row r="123" ht="12.75">
      <c r="E123" s="68"/>
    </row>
    <row r="124" ht="12.75">
      <c r="E124" s="68"/>
    </row>
    <row r="125" ht="12.75">
      <c r="E125" s="68"/>
    </row>
    <row r="126" ht="12.75">
      <c r="E126" s="68"/>
    </row>
    <row r="127" ht="12.75">
      <c r="E127" s="68"/>
    </row>
    <row r="128" ht="12.75">
      <c r="E128" s="68"/>
    </row>
    <row r="129" ht="12.75">
      <c r="E129" s="68"/>
    </row>
    <row r="130" ht="12.75">
      <c r="E130" s="68"/>
    </row>
    <row r="131" ht="12.75">
      <c r="E131" s="68"/>
    </row>
    <row r="132" ht="12.75">
      <c r="E132" s="68"/>
    </row>
    <row r="133" ht="12.75">
      <c r="E133" s="68"/>
    </row>
    <row r="134" ht="12.75">
      <c r="E134" s="68"/>
    </row>
    <row r="135" ht="12.75">
      <c r="E135" s="68"/>
    </row>
    <row r="136" ht="12.75">
      <c r="E136" s="68"/>
    </row>
    <row r="137" ht="12.75">
      <c r="E137" s="68"/>
    </row>
    <row r="138" ht="12.75">
      <c r="E138" s="68"/>
    </row>
    <row r="139" ht="12.75">
      <c r="E139" s="68"/>
    </row>
    <row r="140" ht="12.75">
      <c r="E140" s="68"/>
    </row>
    <row r="141" ht="12.75">
      <c r="E141" s="68"/>
    </row>
    <row r="142" ht="12.75">
      <c r="E142" s="68"/>
    </row>
    <row r="143" ht="12.75">
      <c r="E143" s="68"/>
    </row>
    <row r="144" ht="12.75">
      <c r="E144" s="68"/>
    </row>
    <row r="145" ht="12.75">
      <c r="E145" s="68"/>
    </row>
    <row r="146" spans="1:2" ht="12.75">
      <c r="A146" s="142"/>
      <c r="B146" s="142"/>
    </row>
    <row r="147" spans="3:7" ht="13">
      <c r="C147" s="143"/>
      <c r="D147" s="143"/>
      <c r="E147" s="144"/>
      <c r="F147" s="143"/>
      <c r="G147" s="145"/>
    </row>
    <row r="148" spans="1:2" ht="12.75">
      <c r="A148" s="142"/>
      <c r="B148" s="142"/>
    </row>
    <row r="1065" spans="1:7" ht="13">
      <c r="A1065" s="146"/>
      <c r="B1065" s="147"/>
      <c r="C1065" s="148" t="s">
        <v>31</v>
      </c>
      <c r="D1065" s="149"/>
      <c r="F1065" s="87"/>
      <c r="G1065" s="114">
        <v>100000</v>
      </c>
    </row>
    <row r="1066" spans="1:7" ht="13">
      <c r="A1066" s="146"/>
      <c r="B1066" s="147"/>
      <c r="C1066" s="148" t="s">
        <v>32</v>
      </c>
      <c r="D1066" s="149"/>
      <c r="F1066" s="87"/>
      <c r="G1066" s="114">
        <v>100000</v>
      </c>
    </row>
    <row r="1067" spans="1:7" ht="13">
      <c r="A1067" s="146"/>
      <c r="B1067" s="147"/>
      <c r="C1067" s="148" t="s">
        <v>33</v>
      </c>
      <c r="D1067" s="149"/>
      <c r="F1067" s="87"/>
      <c r="G1067" s="114">
        <v>100000</v>
      </c>
    </row>
    <row r="1068" spans="1:7" ht="13">
      <c r="A1068" s="146"/>
      <c r="B1068" s="147"/>
      <c r="C1068" s="148" t="s">
        <v>34</v>
      </c>
      <c r="D1068" s="149"/>
      <c r="F1068" s="87"/>
      <c r="G1068" s="114">
        <v>100000</v>
      </c>
    </row>
    <row r="1069" spans="1:7" ht="13">
      <c r="A1069" s="146"/>
      <c r="B1069" s="147"/>
      <c r="C1069" s="148" t="s">
        <v>35</v>
      </c>
      <c r="D1069" s="149"/>
      <c r="F1069" s="87"/>
      <c r="G1069" s="114">
        <v>100000</v>
      </c>
    </row>
    <row r="1070" spans="1:7" ht="13">
      <c r="A1070" s="146"/>
      <c r="B1070" s="147"/>
      <c r="C1070" s="148" t="s">
        <v>36</v>
      </c>
      <c r="D1070" s="149"/>
      <c r="F1070" s="87"/>
      <c r="G1070" s="114">
        <v>100000</v>
      </c>
    </row>
    <row r="1071" spans="1:7" ht="13">
      <c r="A1071" s="146"/>
      <c r="B1071" s="147"/>
      <c r="C1071" s="148" t="s">
        <v>37</v>
      </c>
      <c r="D1071" s="149"/>
      <c r="F1071" s="87"/>
      <c r="G1071" s="114">
        <v>100000</v>
      </c>
    </row>
  </sheetData>
  <mergeCells count="18">
    <mergeCell ref="C63:G63"/>
    <mergeCell ref="C71:D71"/>
    <mergeCell ref="C53:D53"/>
    <mergeCell ref="C46:D46"/>
    <mergeCell ref="C48:D48"/>
    <mergeCell ref="C49:D49"/>
    <mergeCell ref="C36:D36"/>
    <mergeCell ref="A1:G1"/>
    <mergeCell ref="C14:D14"/>
    <mergeCell ref="C15:D15"/>
    <mergeCell ref="C16:D16"/>
    <mergeCell ref="C17:D17"/>
    <mergeCell ref="C18:D18"/>
    <mergeCell ref="C19:D19"/>
    <mergeCell ref="C23:D23"/>
    <mergeCell ref="C26:D26"/>
    <mergeCell ref="C32:D32"/>
    <mergeCell ref="C34:D34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000"/>
  <sheetViews>
    <sheetView showGridLines="0" showZeros="0" workbookViewId="0" topLeftCell="A1">
      <selection activeCell="L11" sqref="L11"/>
    </sheetView>
  </sheetViews>
  <sheetFormatPr defaultColWidth="9.125" defaultRowHeight="12.75"/>
  <cols>
    <col min="1" max="1" width="4.50390625" style="68" customWidth="1"/>
    <col min="2" max="2" width="11.50390625" style="68" customWidth="1"/>
    <col min="3" max="3" width="40.50390625" style="68" customWidth="1"/>
    <col min="4" max="4" width="5.50390625" style="68" customWidth="1"/>
    <col min="5" max="5" width="8.50390625" style="87" customWidth="1"/>
    <col min="6" max="6" width="9.875" style="68" customWidth="1"/>
    <col min="7" max="7" width="13.875" style="68" customWidth="1"/>
    <col min="8" max="8" width="11.00390625" style="68" hidden="1" customWidth="1"/>
    <col min="9" max="9" width="9.75390625" style="68" hidden="1" customWidth="1"/>
    <col min="10" max="10" width="11.25390625" style="68" hidden="1" customWidth="1"/>
    <col min="11" max="11" width="10.50390625" style="68" hidden="1" customWidth="1"/>
    <col min="12" max="12" width="75.50390625" style="68" customWidth="1"/>
    <col min="13" max="13" width="45.25390625" style="68" customWidth="1"/>
    <col min="14" max="55" width="9.125" style="68" customWidth="1"/>
    <col min="56" max="56" width="62.25390625" style="68" customWidth="1"/>
    <col min="57" max="16384" width="9.125" style="68" customWidth="1"/>
  </cols>
  <sheetData>
    <row r="1" spans="1:7" ht="15" customHeight="1">
      <c r="A1" s="171" t="s">
        <v>12</v>
      </c>
      <c r="B1" s="171"/>
      <c r="C1" s="171"/>
      <c r="D1" s="171"/>
      <c r="E1" s="171"/>
      <c r="F1" s="171"/>
      <c r="G1" s="171"/>
    </row>
    <row r="2" spans="2:7" ht="3" customHeight="1" thickBot="1">
      <c r="B2" s="69"/>
      <c r="C2" s="70"/>
      <c r="D2" s="70"/>
      <c r="E2" s="71"/>
      <c r="F2" s="70"/>
      <c r="G2" s="70"/>
    </row>
    <row r="3" spans="1:7" ht="13.5" customHeight="1" thickTop="1">
      <c r="A3" s="72" t="s">
        <v>345</v>
      </c>
      <c r="B3" s="73"/>
      <c r="C3" s="74"/>
      <c r="D3" s="75" t="s">
        <v>279</v>
      </c>
      <c r="E3" s="76"/>
      <c r="F3" s="77"/>
      <c r="G3" s="78"/>
    </row>
    <row r="4" spans="1:7" ht="13.5" customHeight="1" thickBot="1">
      <c r="A4" s="79" t="s">
        <v>348</v>
      </c>
      <c r="B4" s="80"/>
      <c r="C4" s="81"/>
      <c r="D4" s="82" t="s">
        <v>280</v>
      </c>
      <c r="E4" s="83"/>
      <c r="F4" s="84"/>
      <c r="G4" s="85"/>
    </row>
    <row r="5" ht="13" thickTop="1">
      <c r="A5" s="86"/>
    </row>
    <row r="6" spans="1:11" s="92" customFormat="1" ht="26.25" customHeight="1">
      <c r="A6" s="88" t="s">
        <v>13</v>
      </c>
      <c r="B6" s="89" t="s">
        <v>14</v>
      </c>
      <c r="C6" s="89" t="s">
        <v>15</v>
      </c>
      <c r="D6" s="89" t="s">
        <v>16</v>
      </c>
      <c r="E6" s="89" t="s">
        <v>17</v>
      </c>
      <c r="F6" s="89" t="s">
        <v>18</v>
      </c>
      <c r="G6" s="90" t="s">
        <v>19</v>
      </c>
      <c r="H6" s="91" t="s">
        <v>20</v>
      </c>
      <c r="I6" s="91" t="s">
        <v>21</v>
      </c>
      <c r="J6" s="91" t="s">
        <v>22</v>
      </c>
      <c r="K6" s="91" t="s">
        <v>23</v>
      </c>
    </row>
    <row r="7" spans="1:15" ht="14.25" customHeight="1">
      <c r="A7" s="93" t="s">
        <v>24</v>
      </c>
      <c r="B7" s="94" t="s">
        <v>255</v>
      </c>
      <c r="C7" s="95" t="s">
        <v>256</v>
      </c>
      <c r="D7" s="96"/>
      <c r="E7" s="97"/>
      <c r="F7" s="97"/>
      <c r="G7" s="98"/>
      <c r="H7" s="99"/>
      <c r="I7" s="100"/>
      <c r="J7" s="99"/>
      <c r="K7" s="100"/>
      <c r="O7" s="101"/>
    </row>
    <row r="8" spans="1:104" ht="12.75">
      <c r="A8" s="102">
        <v>1</v>
      </c>
      <c r="B8" s="103" t="s">
        <v>257</v>
      </c>
      <c r="C8" s="104" t="s">
        <v>327</v>
      </c>
      <c r="D8" s="105" t="s">
        <v>48</v>
      </c>
      <c r="E8" s="106">
        <v>170</v>
      </c>
      <c r="F8" s="107"/>
      <c r="G8" s="108">
        <f>E8*F8</f>
        <v>0</v>
      </c>
      <c r="H8" s="109">
        <v>0</v>
      </c>
      <c r="I8" s="110">
        <f>E8*H8</f>
        <v>0</v>
      </c>
      <c r="J8" s="109">
        <v>0</v>
      </c>
      <c r="K8" s="110">
        <f>E8*J8</f>
        <v>0</v>
      </c>
      <c r="O8" s="101"/>
      <c r="Z8" s="111"/>
      <c r="AA8" s="111">
        <v>1</v>
      </c>
      <c r="AB8" s="111">
        <v>0</v>
      </c>
      <c r="AC8" s="111">
        <v>0</v>
      </c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CA8" s="111">
        <v>1</v>
      </c>
      <c r="CB8" s="111">
        <v>0</v>
      </c>
      <c r="CZ8" s="68">
        <v>4</v>
      </c>
    </row>
    <row r="9" spans="1:104" ht="12.75">
      <c r="A9" s="102">
        <v>2</v>
      </c>
      <c r="B9" s="103" t="s">
        <v>258</v>
      </c>
      <c r="C9" s="104" t="s">
        <v>328</v>
      </c>
      <c r="D9" s="105" t="s">
        <v>48</v>
      </c>
      <c r="E9" s="106">
        <v>170</v>
      </c>
      <c r="F9" s="107"/>
      <c r="G9" s="108">
        <f>E9*F9</f>
        <v>0</v>
      </c>
      <c r="H9" s="109">
        <v>0</v>
      </c>
      <c r="I9" s="110">
        <f>E9*H9</f>
        <v>0</v>
      </c>
      <c r="J9" s="109">
        <v>0</v>
      </c>
      <c r="K9" s="110">
        <f>E9*J9</f>
        <v>0</v>
      </c>
      <c r="O9" s="101"/>
      <c r="Z9" s="111"/>
      <c r="AA9" s="111">
        <v>1</v>
      </c>
      <c r="AB9" s="111">
        <v>9</v>
      </c>
      <c r="AC9" s="111">
        <v>9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CA9" s="111">
        <v>1</v>
      </c>
      <c r="CB9" s="111">
        <v>9</v>
      </c>
      <c r="CZ9" s="68">
        <v>4</v>
      </c>
    </row>
    <row r="10" spans="1:104" ht="12.75">
      <c r="A10" s="102">
        <v>3</v>
      </c>
      <c r="B10" s="103" t="s">
        <v>259</v>
      </c>
      <c r="C10" s="104" t="s">
        <v>260</v>
      </c>
      <c r="D10" s="105" t="s">
        <v>48</v>
      </c>
      <c r="E10" s="106">
        <v>327</v>
      </c>
      <c r="F10" s="107"/>
      <c r="G10" s="108">
        <f>E10*F10</f>
        <v>0</v>
      </c>
      <c r="H10" s="109">
        <v>0</v>
      </c>
      <c r="I10" s="110">
        <f>E10*H10</f>
        <v>0</v>
      </c>
      <c r="J10" s="109">
        <v>0</v>
      </c>
      <c r="K10" s="110">
        <f>E10*J10</f>
        <v>0</v>
      </c>
      <c r="O10" s="101"/>
      <c r="Z10" s="111"/>
      <c r="AA10" s="111">
        <v>1</v>
      </c>
      <c r="AB10" s="111">
        <v>1</v>
      </c>
      <c r="AC10" s="111">
        <v>1</v>
      </c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CA10" s="111">
        <v>1</v>
      </c>
      <c r="CB10" s="111">
        <v>1</v>
      </c>
      <c r="CZ10" s="68">
        <v>4</v>
      </c>
    </row>
    <row r="11" spans="1:63" ht="12.75">
      <c r="A11" s="112"/>
      <c r="B11" s="113"/>
      <c r="C11" s="172" t="s">
        <v>331</v>
      </c>
      <c r="D11" s="173"/>
      <c r="E11" s="116">
        <v>327</v>
      </c>
      <c r="F11" s="117"/>
      <c r="G11" s="118"/>
      <c r="H11" s="119"/>
      <c r="I11" s="114"/>
      <c r="K11" s="114"/>
      <c r="M11" s="115" t="s">
        <v>261</v>
      </c>
      <c r="O11" s="10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20" t="str">
        <f>C10</f>
        <v>Fólie výstražná z PVC, šířka 30 cm</v>
      </c>
      <c r="BE11" s="111"/>
      <c r="BF11" s="111"/>
      <c r="BG11" s="111"/>
      <c r="BH11" s="111"/>
      <c r="BI11" s="111"/>
      <c r="BJ11" s="111"/>
      <c r="BK11" s="111"/>
    </row>
    <row r="12" spans="1:104" ht="20">
      <c r="A12" s="102">
        <v>4</v>
      </c>
      <c r="B12" s="103" t="s">
        <v>262</v>
      </c>
      <c r="C12" s="104" t="s">
        <v>332</v>
      </c>
      <c r="D12" s="105" t="s">
        <v>54</v>
      </c>
      <c r="E12" s="106">
        <v>1</v>
      </c>
      <c r="F12" s="107"/>
      <c r="G12" s="108">
        <f>E12*F12</f>
        <v>0</v>
      </c>
      <c r="H12" s="109">
        <v>0</v>
      </c>
      <c r="I12" s="110">
        <f>E12*H12</f>
        <v>0</v>
      </c>
      <c r="J12" s="109"/>
      <c r="K12" s="110">
        <f>E12*J12</f>
        <v>0</v>
      </c>
      <c r="O12" s="101"/>
      <c r="Z12" s="111"/>
      <c r="AA12" s="111">
        <v>12</v>
      </c>
      <c r="AB12" s="111">
        <v>0</v>
      </c>
      <c r="AC12" s="111">
        <v>8</v>
      </c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CA12" s="111">
        <v>12</v>
      </c>
      <c r="CB12" s="111">
        <v>0</v>
      </c>
      <c r="CZ12" s="68">
        <v>4</v>
      </c>
    </row>
    <row r="13" spans="1:104" ht="12.75">
      <c r="A13" s="102">
        <v>5</v>
      </c>
      <c r="B13" s="103" t="s">
        <v>263</v>
      </c>
      <c r="C13" s="104" t="s">
        <v>264</v>
      </c>
      <c r="D13" s="105" t="s">
        <v>54</v>
      </c>
      <c r="E13" s="106">
        <v>4</v>
      </c>
      <c r="F13" s="107"/>
      <c r="G13" s="108">
        <f>E13*F13</f>
        <v>0</v>
      </c>
      <c r="H13" s="109">
        <v>0</v>
      </c>
      <c r="I13" s="110">
        <f>E13*H13</f>
        <v>0</v>
      </c>
      <c r="J13" s="109"/>
      <c r="K13" s="110">
        <f>E13*J13</f>
        <v>0</v>
      </c>
      <c r="O13" s="101"/>
      <c r="Z13" s="111"/>
      <c r="AA13" s="111">
        <v>12</v>
      </c>
      <c r="AB13" s="111">
        <v>0</v>
      </c>
      <c r="AC13" s="111">
        <v>9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CA13" s="111">
        <v>12</v>
      </c>
      <c r="CB13" s="111">
        <v>0</v>
      </c>
      <c r="CZ13" s="68">
        <v>4</v>
      </c>
    </row>
    <row r="14" spans="1:104" ht="12.75">
      <c r="A14" s="102">
        <v>6</v>
      </c>
      <c r="B14" s="103" t="s">
        <v>265</v>
      </c>
      <c r="C14" s="104" t="s">
        <v>266</v>
      </c>
      <c r="D14" s="105" t="s">
        <v>48</v>
      </c>
      <c r="E14" s="106">
        <v>170</v>
      </c>
      <c r="F14" s="107"/>
      <c r="G14" s="108">
        <f>E14*F14</f>
        <v>0</v>
      </c>
      <c r="H14" s="109">
        <v>0.000440000000000218</v>
      </c>
      <c r="I14" s="110">
        <f>E14*H14</f>
        <v>0.07480000000003706</v>
      </c>
      <c r="J14" s="109"/>
      <c r="K14" s="110">
        <f>E14*J14</f>
        <v>0</v>
      </c>
      <c r="O14" s="101"/>
      <c r="Z14" s="111"/>
      <c r="AA14" s="111">
        <v>3</v>
      </c>
      <c r="AB14" s="111">
        <v>9</v>
      </c>
      <c r="AC14" s="111">
        <v>34111072</v>
      </c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CA14" s="111">
        <v>3</v>
      </c>
      <c r="CB14" s="111">
        <v>9</v>
      </c>
      <c r="CZ14" s="68">
        <v>3</v>
      </c>
    </row>
    <row r="15" spans="1:104" ht="12.75">
      <c r="A15" s="102">
        <v>7</v>
      </c>
      <c r="B15" s="103" t="s">
        <v>267</v>
      </c>
      <c r="C15" s="104" t="s">
        <v>268</v>
      </c>
      <c r="D15" s="105" t="s">
        <v>48</v>
      </c>
      <c r="E15" s="106">
        <v>170</v>
      </c>
      <c r="F15" s="107"/>
      <c r="G15" s="108">
        <f>E15*F15</f>
        <v>0</v>
      </c>
      <c r="H15" s="109">
        <v>0.000210000000000043</v>
      </c>
      <c r="I15" s="110">
        <f>E15*H15</f>
        <v>0.03570000000000731</v>
      </c>
      <c r="J15" s="109"/>
      <c r="K15" s="110">
        <f>E15*J15</f>
        <v>0</v>
      </c>
      <c r="O15" s="101"/>
      <c r="Z15" s="111"/>
      <c r="AA15" s="111">
        <v>3</v>
      </c>
      <c r="AB15" s="111">
        <v>9</v>
      </c>
      <c r="AC15" s="111">
        <v>34111090</v>
      </c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CA15" s="111">
        <v>3</v>
      </c>
      <c r="CB15" s="111">
        <v>9</v>
      </c>
      <c r="CZ15" s="68">
        <v>3</v>
      </c>
    </row>
    <row r="16" spans="1:63" ht="13">
      <c r="A16" s="121" t="s">
        <v>28</v>
      </c>
      <c r="B16" s="122" t="s">
        <v>255</v>
      </c>
      <c r="C16" s="123" t="s">
        <v>256</v>
      </c>
      <c r="D16" s="124"/>
      <c r="E16" s="125"/>
      <c r="F16" s="125"/>
      <c r="G16" s="126">
        <f>SUM(G7:G15)</f>
        <v>0</v>
      </c>
      <c r="H16" s="127"/>
      <c r="I16" s="128">
        <f>SUM(I7:I15)</f>
        <v>0.11050000000004437</v>
      </c>
      <c r="J16" s="129"/>
      <c r="K16" s="128">
        <f>SUM(K7:K15)</f>
        <v>0</v>
      </c>
      <c r="O16" s="101"/>
      <c r="X16" s="130">
        <f>K16</f>
        <v>0</v>
      </c>
      <c r="Y16" s="130">
        <f>I16</f>
        <v>0.11050000000004437</v>
      </c>
      <c r="Z16" s="131">
        <f>G16</f>
        <v>0</v>
      </c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32"/>
      <c r="BB16" s="132"/>
      <c r="BC16" s="132"/>
      <c r="BD16" s="132"/>
      <c r="BE16" s="132"/>
      <c r="BF16" s="132"/>
      <c r="BG16" s="111"/>
      <c r="BH16" s="111"/>
      <c r="BI16" s="111"/>
      <c r="BJ16" s="111"/>
      <c r="BK16" s="111"/>
    </row>
    <row r="17" spans="1:15" ht="14.25" customHeight="1">
      <c r="A17" s="93" t="s">
        <v>24</v>
      </c>
      <c r="B17" s="94" t="s">
        <v>269</v>
      </c>
      <c r="C17" s="95" t="s">
        <v>270</v>
      </c>
      <c r="D17" s="96"/>
      <c r="E17" s="97"/>
      <c r="F17" s="97"/>
      <c r="G17" s="98"/>
      <c r="H17" s="99"/>
      <c r="I17" s="100"/>
      <c r="J17" s="99"/>
      <c r="K17" s="100"/>
      <c r="O17" s="101"/>
    </row>
    <row r="18" spans="1:104" ht="12.75">
      <c r="A18" s="102">
        <v>8</v>
      </c>
      <c r="B18" s="103" t="s">
        <v>271</v>
      </c>
      <c r="C18" s="104" t="s">
        <v>272</v>
      </c>
      <c r="D18" s="105" t="s">
        <v>48</v>
      </c>
      <c r="E18" s="106">
        <v>327</v>
      </c>
      <c r="F18" s="107"/>
      <c r="G18" s="108">
        <f>E18*F18</f>
        <v>0</v>
      </c>
      <c r="H18" s="109">
        <v>0</v>
      </c>
      <c r="I18" s="110">
        <f>E18*H18</f>
        <v>0</v>
      </c>
      <c r="J18" s="109">
        <v>0</v>
      </c>
      <c r="K18" s="110">
        <f>E18*J18</f>
        <v>0</v>
      </c>
      <c r="O18" s="101"/>
      <c r="Z18" s="111"/>
      <c r="AA18" s="111">
        <v>1</v>
      </c>
      <c r="AB18" s="111">
        <v>9</v>
      </c>
      <c r="AC18" s="111">
        <v>9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CA18" s="111">
        <v>1</v>
      </c>
      <c r="CB18" s="111">
        <v>9</v>
      </c>
      <c r="CZ18" s="68">
        <v>4</v>
      </c>
    </row>
    <row r="19" spans="1:104" ht="12.75">
      <c r="A19" s="102">
        <v>9</v>
      </c>
      <c r="B19" s="103" t="s">
        <v>273</v>
      </c>
      <c r="C19" s="104" t="s">
        <v>274</v>
      </c>
      <c r="D19" s="105" t="s">
        <v>48</v>
      </c>
      <c r="E19" s="106">
        <v>327</v>
      </c>
      <c r="F19" s="107"/>
      <c r="G19" s="108">
        <f>E19*F19</f>
        <v>0</v>
      </c>
      <c r="H19" s="109">
        <v>0.00030999999999981</v>
      </c>
      <c r="I19" s="110">
        <f>E19*H19</f>
        <v>0.10136999999993787</v>
      </c>
      <c r="J19" s="109"/>
      <c r="K19" s="110">
        <f>E19*J19</f>
        <v>0</v>
      </c>
      <c r="O19" s="101"/>
      <c r="Z19" s="111"/>
      <c r="AA19" s="111">
        <v>3</v>
      </c>
      <c r="AB19" s="111">
        <v>9</v>
      </c>
      <c r="AC19" s="111">
        <v>3457114702</v>
      </c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CA19" s="111">
        <v>3</v>
      </c>
      <c r="CB19" s="111">
        <v>9</v>
      </c>
      <c r="CZ19" s="68">
        <v>3</v>
      </c>
    </row>
    <row r="20" spans="1:104" ht="12.75">
      <c r="A20" s="102">
        <v>10</v>
      </c>
      <c r="B20" s="103" t="s">
        <v>275</v>
      </c>
      <c r="C20" s="104" t="s">
        <v>276</v>
      </c>
      <c r="D20" s="105" t="s">
        <v>54</v>
      </c>
      <c r="E20" s="106">
        <v>12</v>
      </c>
      <c r="F20" s="107"/>
      <c r="G20" s="108">
        <f>E20*F20</f>
        <v>0</v>
      </c>
      <c r="H20" s="109">
        <v>0</v>
      </c>
      <c r="I20" s="110">
        <f>E20*H20</f>
        <v>0</v>
      </c>
      <c r="J20" s="109"/>
      <c r="K20" s="110">
        <f>E20*J20</f>
        <v>0</v>
      </c>
      <c r="O20" s="101"/>
      <c r="Z20" s="111"/>
      <c r="AA20" s="111">
        <v>12</v>
      </c>
      <c r="AB20" s="111">
        <v>1</v>
      </c>
      <c r="AC20" s="111">
        <v>7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CA20" s="111">
        <v>12</v>
      </c>
      <c r="CB20" s="111">
        <v>1</v>
      </c>
      <c r="CZ20" s="68">
        <v>4</v>
      </c>
    </row>
    <row r="21" spans="1:63" ht="13">
      <c r="A21" s="121" t="s">
        <v>28</v>
      </c>
      <c r="B21" s="122" t="s">
        <v>269</v>
      </c>
      <c r="C21" s="123" t="s">
        <v>270</v>
      </c>
      <c r="D21" s="124"/>
      <c r="E21" s="125"/>
      <c r="F21" s="125"/>
      <c r="G21" s="126">
        <f>SUM(G17:G20)</f>
        <v>0</v>
      </c>
      <c r="H21" s="127"/>
      <c r="I21" s="128">
        <f>SUM(I17:I20)</f>
        <v>0.10136999999993787</v>
      </c>
      <c r="J21" s="129"/>
      <c r="K21" s="128">
        <f>SUM(K17:K20)</f>
        <v>0</v>
      </c>
      <c r="O21" s="101"/>
      <c r="X21" s="130">
        <f>K21</f>
        <v>0</v>
      </c>
      <c r="Y21" s="130">
        <f>I21</f>
        <v>0.10136999999993787</v>
      </c>
      <c r="Z21" s="131">
        <f>G21</f>
        <v>0</v>
      </c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32"/>
      <c r="BB21" s="132"/>
      <c r="BC21" s="132"/>
      <c r="BD21" s="132"/>
      <c r="BE21" s="132"/>
      <c r="BF21" s="132"/>
      <c r="BG21" s="111"/>
      <c r="BH21" s="111"/>
      <c r="BI21" s="111"/>
      <c r="BJ21" s="111"/>
      <c r="BK21" s="111"/>
    </row>
    <row r="22" spans="1:58" ht="13">
      <c r="A22" s="133" t="s">
        <v>29</v>
      </c>
      <c r="B22" s="134" t="s">
        <v>30</v>
      </c>
      <c r="C22" s="135"/>
      <c r="D22" s="136"/>
      <c r="E22" s="137"/>
      <c r="F22" s="137"/>
      <c r="G22" s="138">
        <f>SUM(Z7:Z22)</f>
        <v>0</v>
      </c>
      <c r="H22" s="139"/>
      <c r="I22" s="140">
        <f>SUM(Y7:Y22)</f>
        <v>0.21186999999998224</v>
      </c>
      <c r="J22" s="139"/>
      <c r="K22" s="140">
        <f>SUM(X7:X22)</f>
        <v>0</v>
      </c>
      <c r="O22" s="101"/>
      <c r="BA22" s="141"/>
      <c r="BB22" s="141"/>
      <c r="BC22" s="141"/>
      <c r="BD22" s="141"/>
      <c r="BE22" s="141"/>
      <c r="BF22" s="141"/>
    </row>
    <row r="23" ht="12.75">
      <c r="E23" s="68"/>
    </row>
    <row r="24" ht="12.75">
      <c r="E24" s="68"/>
    </row>
    <row r="25" ht="12.75">
      <c r="E25" s="68"/>
    </row>
    <row r="26" ht="12.75">
      <c r="E26" s="68"/>
    </row>
    <row r="27" ht="12.75">
      <c r="E27" s="68"/>
    </row>
    <row r="28" ht="12.75">
      <c r="E28" s="68"/>
    </row>
    <row r="29" ht="12.75">
      <c r="E29" s="68"/>
    </row>
    <row r="30" ht="12.75">
      <c r="E30" s="68"/>
    </row>
    <row r="31" ht="12.75">
      <c r="E31" s="68"/>
    </row>
    <row r="32" ht="12.75">
      <c r="E32" s="68"/>
    </row>
    <row r="33" ht="12.75">
      <c r="E33" s="68"/>
    </row>
    <row r="34" ht="12.75">
      <c r="E34" s="68"/>
    </row>
    <row r="35" ht="12.75">
      <c r="E35" s="68"/>
    </row>
    <row r="36" ht="12.75">
      <c r="E36" s="68"/>
    </row>
    <row r="37" ht="12.75">
      <c r="E37" s="68"/>
    </row>
    <row r="38" ht="12.75">
      <c r="E38" s="68"/>
    </row>
    <row r="39" ht="12.75">
      <c r="E39" s="68"/>
    </row>
    <row r="40" ht="12.75">
      <c r="E40" s="68"/>
    </row>
    <row r="41" ht="12.75">
      <c r="E41" s="68"/>
    </row>
    <row r="42" ht="12.75">
      <c r="E42" s="68"/>
    </row>
    <row r="43" ht="12.75">
      <c r="E43" s="68"/>
    </row>
    <row r="44" ht="12.75">
      <c r="E44" s="68"/>
    </row>
    <row r="45" ht="12.75">
      <c r="E45" s="68"/>
    </row>
    <row r="46" ht="12.75">
      <c r="E46" s="68"/>
    </row>
    <row r="47" ht="12.75">
      <c r="E47" s="68"/>
    </row>
    <row r="48" ht="12.75">
      <c r="E48" s="68"/>
    </row>
    <row r="49" ht="12.75">
      <c r="E49" s="68"/>
    </row>
    <row r="50" ht="12.75">
      <c r="E50" s="68"/>
    </row>
    <row r="51" ht="12.75">
      <c r="E51" s="68"/>
    </row>
    <row r="52" ht="12.75">
      <c r="E52" s="68"/>
    </row>
    <row r="53" ht="12.75">
      <c r="E53" s="68"/>
    </row>
    <row r="54" ht="12.75">
      <c r="E54" s="68"/>
    </row>
    <row r="55" ht="12.75">
      <c r="E55" s="68"/>
    </row>
    <row r="56" ht="12.75">
      <c r="E56" s="68"/>
    </row>
    <row r="57" ht="12.75">
      <c r="E57" s="68"/>
    </row>
    <row r="58" ht="12.75">
      <c r="E58" s="68"/>
    </row>
    <row r="59" ht="12.75">
      <c r="E59" s="68"/>
    </row>
    <row r="60" ht="12.75">
      <c r="E60" s="68"/>
    </row>
    <row r="61" ht="12.75">
      <c r="E61" s="68"/>
    </row>
    <row r="62" ht="12.75">
      <c r="E62" s="68"/>
    </row>
    <row r="63" ht="12.75">
      <c r="E63" s="68"/>
    </row>
    <row r="64" ht="12.75">
      <c r="E64" s="68"/>
    </row>
    <row r="65" ht="12.75">
      <c r="E65" s="68"/>
    </row>
    <row r="66" ht="12.75">
      <c r="E66" s="68"/>
    </row>
    <row r="67" ht="12.75">
      <c r="E67" s="68"/>
    </row>
    <row r="68" ht="12.75">
      <c r="E68" s="68"/>
    </row>
    <row r="69" ht="12.75">
      <c r="E69" s="68"/>
    </row>
    <row r="70" ht="12.75">
      <c r="E70" s="68"/>
    </row>
    <row r="71" ht="12.75">
      <c r="E71" s="68"/>
    </row>
    <row r="72" ht="12.75">
      <c r="E72" s="68"/>
    </row>
    <row r="73" ht="12.75">
      <c r="E73" s="68"/>
    </row>
    <row r="74" ht="12.75">
      <c r="E74" s="68"/>
    </row>
    <row r="75" spans="1:2" ht="12.75">
      <c r="A75" s="142"/>
      <c r="B75" s="142"/>
    </row>
    <row r="76" spans="3:7" ht="13">
      <c r="C76" s="143"/>
      <c r="D76" s="143"/>
      <c r="E76" s="144"/>
      <c r="F76" s="143"/>
      <c r="G76" s="145"/>
    </row>
    <row r="77" spans="1:2" ht="12.75">
      <c r="A77" s="142"/>
      <c r="B77" s="142"/>
    </row>
    <row r="994" spans="1:7" ht="13">
      <c r="A994" s="146"/>
      <c r="B994" s="147"/>
      <c r="C994" s="148" t="s">
        <v>31</v>
      </c>
      <c r="D994" s="149"/>
      <c r="F994" s="87"/>
      <c r="G994" s="114">
        <v>100000</v>
      </c>
    </row>
    <row r="995" spans="1:7" ht="13">
      <c r="A995" s="146"/>
      <c r="B995" s="147"/>
      <c r="C995" s="148" t="s">
        <v>32</v>
      </c>
      <c r="D995" s="149"/>
      <c r="F995" s="87"/>
      <c r="G995" s="114">
        <v>100000</v>
      </c>
    </row>
    <row r="996" spans="1:7" ht="13">
      <c r="A996" s="146"/>
      <c r="B996" s="147"/>
      <c r="C996" s="148" t="s">
        <v>33</v>
      </c>
      <c r="D996" s="149"/>
      <c r="F996" s="87"/>
      <c r="G996" s="114">
        <v>100000</v>
      </c>
    </row>
    <row r="997" spans="1:7" ht="13">
      <c r="A997" s="146"/>
      <c r="B997" s="147"/>
      <c r="C997" s="148" t="s">
        <v>34</v>
      </c>
      <c r="D997" s="149"/>
      <c r="F997" s="87"/>
      <c r="G997" s="114">
        <v>100000</v>
      </c>
    </row>
    <row r="998" spans="1:7" ht="13">
      <c r="A998" s="146"/>
      <c r="B998" s="147"/>
      <c r="C998" s="148" t="s">
        <v>35</v>
      </c>
      <c r="D998" s="149"/>
      <c r="F998" s="87"/>
      <c r="G998" s="114">
        <v>100000</v>
      </c>
    </row>
    <row r="999" spans="1:7" ht="13">
      <c r="A999" s="146"/>
      <c r="B999" s="147"/>
      <c r="C999" s="148" t="s">
        <v>36</v>
      </c>
      <c r="D999" s="149"/>
      <c r="F999" s="87"/>
      <c r="G999" s="114">
        <v>100000</v>
      </c>
    </row>
    <row r="1000" spans="1:7" ht="13">
      <c r="A1000" s="146"/>
      <c r="B1000" s="147"/>
      <c r="C1000" s="148" t="s">
        <v>37</v>
      </c>
      <c r="D1000" s="149"/>
      <c r="F1000" s="87"/>
      <c r="G1000" s="114">
        <v>100000</v>
      </c>
    </row>
  </sheetData>
  <mergeCells count="2">
    <mergeCell ref="A1:G1"/>
    <mergeCell ref="C11:D1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996"/>
  <sheetViews>
    <sheetView showGridLines="0" showZeros="0" workbookViewId="0" topLeftCell="A1">
      <selection activeCell="C32" sqref="C32"/>
    </sheetView>
  </sheetViews>
  <sheetFormatPr defaultColWidth="9.125" defaultRowHeight="12.75"/>
  <cols>
    <col min="1" max="1" width="4.50390625" style="68" customWidth="1"/>
    <col min="2" max="2" width="11.50390625" style="68" customWidth="1"/>
    <col min="3" max="3" width="40.50390625" style="68" customWidth="1"/>
    <col min="4" max="4" width="5.50390625" style="68" customWidth="1"/>
    <col min="5" max="5" width="8.50390625" style="87" customWidth="1"/>
    <col min="6" max="6" width="9.875" style="68" customWidth="1"/>
    <col min="7" max="7" width="13.875" style="68" customWidth="1"/>
    <col min="8" max="8" width="11.00390625" style="68" hidden="1" customWidth="1"/>
    <col min="9" max="9" width="9.75390625" style="68" hidden="1" customWidth="1"/>
    <col min="10" max="10" width="11.25390625" style="68" hidden="1" customWidth="1"/>
    <col min="11" max="11" width="10.50390625" style="68" hidden="1" customWidth="1"/>
    <col min="12" max="12" width="75.50390625" style="68" customWidth="1"/>
    <col min="13" max="13" width="45.25390625" style="68" customWidth="1"/>
    <col min="14" max="55" width="9.125" style="68" customWidth="1"/>
    <col min="56" max="56" width="62.25390625" style="68" customWidth="1"/>
    <col min="57" max="16384" width="9.125" style="68" customWidth="1"/>
  </cols>
  <sheetData>
    <row r="1" spans="1:7" ht="15" customHeight="1">
      <c r="A1" s="171" t="s">
        <v>12</v>
      </c>
      <c r="B1" s="171"/>
      <c r="C1" s="171"/>
      <c r="D1" s="171"/>
      <c r="E1" s="171"/>
      <c r="F1" s="171"/>
      <c r="G1" s="171"/>
    </row>
    <row r="2" spans="2:7" ht="3" customHeight="1" thickBot="1">
      <c r="B2" s="69"/>
      <c r="C2" s="70"/>
      <c r="D2" s="70"/>
      <c r="E2" s="71"/>
      <c r="F2" s="70"/>
      <c r="G2" s="70"/>
    </row>
    <row r="3" spans="1:7" ht="13.5" customHeight="1" thickTop="1">
      <c r="A3" s="72" t="s">
        <v>345</v>
      </c>
      <c r="B3" s="73"/>
      <c r="C3" s="74"/>
      <c r="D3" s="75" t="s">
        <v>295</v>
      </c>
      <c r="E3" s="76"/>
      <c r="F3" s="77"/>
      <c r="G3" s="78"/>
    </row>
    <row r="4" spans="1:7" ht="13.5" customHeight="1" thickBot="1">
      <c r="A4" s="79" t="s">
        <v>349</v>
      </c>
      <c r="B4" s="80"/>
      <c r="C4" s="81"/>
      <c r="D4" s="82" t="s">
        <v>296</v>
      </c>
      <c r="E4" s="83"/>
      <c r="F4" s="84"/>
      <c r="G4" s="85"/>
    </row>
    <row r="5" ht="13" thickTop="1">
      <c r="A5" s="86"/>
    </row>
    <row r="6" spans="1:11" s="92" customFormat="1" ht="26.25" customHeight="1">
      <c r="A6" s="88" t="s">
        <v>13</v>
      </c>
      <c r="B6" s="89" t="s">
        <v>14</v>
      </c>
      <c r="C6" s="89" t="s">
        <v>15</v>
      </c>
      <c r="D6" s="89" t="s">
        <v>16</v>
      </c>
      <c r="E6" s="89" t="s">
        <v>17</v>
      </c>
      <c r="F6" s="89" t="s">
        <v>18</v>
      </c>
      <c r="G6" s="90" t="s">
        <v>19</v>
      </c>
      <c r="H6" s="91" t="s">
        <v>20</v>
      </c>
      <c r="I6" s="91" t="s">
        <v>21</v>
      </c>
      <c r="J6" s="91" t="s">
        <v>22</v>
      </c>
      <c r="K6" s="91" t="s">
        <v>23</v>
      </c>
    </row>
    <row r="7" spans="1:15" ht="14.25" customHeight="1">
      <c r="A7" s="93" t="s">
        <v>24</v>
      </c>
      <c r="B7" s="94" t="s">
        <v>281</v>
      </c>
      <c r="C7" s="95" t="s">
        <v>282</v>
      </c>
      <c r="D7" s="96"/>
      <c r="E7" s="97"/>
      <c r="F7" s="97"/>
      <c r="G7" s="98"/>
      <c r="H7" s="99"/>
      <c r="I7" s="100"/>
      <c r="J7" s="99"/>
      <c r="K7" s="100"/>
      <c r="O7" s="101"/>
    </row>
    <row r="8" spans="1:104" ht="12.75">
      <c r="A8" s="102">
        <v>1</v>
      </c>
      <c r="B8" s="103" t="s">
        <v>335</v>
      </c>
      <c r="C8" s="104" t="s">
        <v>283</v>
      </c>
      <c r="D8" s="105" t="s">
        <v>334</v>
      </c>
      <c r="E8" s="106">
        <v>1</v>
      </c>
      <c r="F8" s="107"/>
      <c r="G8" s="108"/>
      <c r="H8" s="109">
        <v>0</v>
      </c>
      <c r="I8" s="110">
        <f aca="true" t="shared" si="0" ref="I8:I17">E8*H8</f>
        <v>0</v>
      </c>
      <c r="J8" s="109"/>
      <c r="K8" s="110">
        <f aca="true" t="shared" si="1" ref="K8:K17">E8*J8</f>
        <v>0</v>
      </c>
      <c r="O8" s="101"/>
      <c r="Z8" s="111"/>
      <c r="AA8" s="111">
        <v>12</v>
      </c>
      <c r="AB8" s="111">
        <v>0</v>
      </c>
      <c r="AC8" s="111">
        <v>2</v>
      </c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CA8" s="111">
        <v>12</v>
      </c>
      <c r="CB8" s="111">
        <v>0</v>
      </c>
      <c r="CZ8" s="68">
        <v>1</v>
      </c>
    </row>
    <row r="9" spans="1:104" ht="12.75">
      <c r="A9" s="102">
        <v>2</v>
      </c>
      <c r="B9" s="103" t="s">
        <v>336</v>
      </c>
      <c r="C9" s="104" t="s">
        <v>284</v>
      </c>
      <c r="D9" s="105" t="s">
        <v>334</v>
      </c>
      <c r="E9" s="106">
        <v>1</v>
      </c>
      <c r="F9" s="107"/>
      <c r="G9" s="108">
        <f aca="true" t="shared" si="2" ref="G9:G17">E9*F9</f>
        <v>0</v>
      </c>
      <c r="H9" s="109">
        <v>0</v>
      </c>
      <c r="I9" s="110">
        <f t="shared" si="0"/>
        <v>0</v>
      </c>
      <c r="J9" s="109"/>
      <c r="K9" s="110">
        <f t="shared" si="1"/>
        <v>0</v>
      </c>
      <c r="O9" s="101"/>
      <c r="Z9" s="111"/>
      <c r="AA9" s="111">
        <v>12</v>
      </c>
      <c r="AB9" s="111">
        <v>0</v>
      </c>
      <c r="AC9" s="111">
        <v>3</v>
      </c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CA9" s="111">
        <v>12</v>
      </c>
      <c r="CB9" s="111">
        <v>0</v>
      </c>
      <c r="CZ9" s="68">
        <v>1</v>
      </c>
    </row>
    <row r="10" spans="1:104" ht="12.75">
      <c r="A10" s="102">
        <v>3</v>
      </c>
      <c r="B10" s="103" t="s">
        <v>337</v>
      </c>
      <c r="C10" s="104" t="s">
        <v>285</v>
      </c>
      <c r="D10" s="105" t="s">
        <v>334</v>
      </c>
      <c r="E10" s="106">
        <v>1</v>
      </c>
      <c r="F10" s="107"/>
      <c r="G10" s="108">
        <f t="shared" si="2"/>
        <v>0</v>
      </c>
      <c r="H10" s="109">
        <v>0</v>
      </c>
      <c r="I10" s="110">
        <f t="shared" si="0"/>
        <v>0</v>
      </c>
      <c r="J10" s="109"/>
      <c r="K10" s="110">
        <f t="shared" si="1"/>
        <v>0</v>
      </c>
      <c r="O10" s="101"/>
      <c r="Z10" s="111"/>
      <c r="AA10" s="111">
        <v>12</v>
      </c>
      <c r="AB10" s="111">
        <v>0</v>
      </c>
      <c r="AC10" s="111">
        <v>5</v>
      </c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CA10" s="111">
        <v>12</v>
      </c>
      <c r="CB10" s="111">
        <v>0</v>
      </c>
      <c r="CZ10" s="68">
        <v>1</v>
      </c>
    </row>
    <row r="11" spans="1:104" ht="12.75">
      <c r="A11" s="102">
        <v>4</v>
      </c>
      <c r="B11" s="103" t="s">
        <v>338</v>
      </c>
      <c r="C11" s="104" t="s">
        <v>286</v>
      </c>
      <c r="D11" s="105" t="s">
        <v>334</v>
      </c>
      <c r="E11" s="106">
        <v>1</v>
      </c>
      <c r="F11" s="107"/>
      <c r="G11" s="108">
        <f t="shared" si="2"/>
        <v>0</v>
      </c>
      <c r="H11" s="109">
        <v>0</v>
      </c>
      <c r="I11" s="110">
        <f t="shared" si="0"/>
        <v>0</v>
      </c>
      <c r="J11" s="109"/>
      <c r="K11" s="110">
        <f t="shared" si="1"/>
        <v>0</v>
      </c>
      <c r="O11" s="101"/>
      <c r="Z11" s="111"/>
      <c r="AA11" s="111">
        <v>12</v>
      </c>
      <c r="AB11" s="111">
        <v>0</v>
      </c>
      <c r="AC11" s="111">
        <v>6</v>
      </c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CA11" s="111">
        <v>12</v>
      </c>
      <c r="CB11" s="111">
        <v>0</v>
      </c>
      <c r="CZ11" s="68">
        <v>1</v>
      </c>
    </row>
    <row r="12" spans="1:104" ht="12.75">
      <c r="A12" s="102">
        <v>5</v>
      </c>
      <c r="B12" s="103" t="s">
        <v>339</v>
      </c>
      <c r="C12" s="104" t="s">
        <v>287</v>
      </c>
      <c r="D12" s="105" t="s">
        <v>334</v>
      </c>
      <c r="E12" s="106">
        <v>1</v>
      </c>
      <c r="F12" s="107"/>
      <c r="G12" s="108">
        <f t="shared" si="2"/>
        <v>0</v>
      </c>
      <c r="H12" s="109">
        <v>0</v>
      </c>
      <c r="I12" s="110">
        <f t="shared" si="0"/>
        <v>0</v>
      </c>
      <c r="J12" s="109"/>
      <c r="K12" s="110">
        <f t="shared" si="1"/>
        <v>0</v>
      </c>
      <c r="O12" s="101"/>
      <c r="Z12" s="111"/>
      <c r="AA12" s="111">
        <v>12</v>
      </c>
      <c r="AB12" s="111">
        <v>0</v>
      </c>
      <c r="AC12" s="111">
        <v>7</v>
      </c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CA12" s="111">
        <v>12</v>
      </c>
      <c r="CB12" s="111">
        <v>0</v>
      </c>
      <c r="CZ12" s="68">
        <v>1</v>
      </c>
    </row>
    <row r="13" spans="1:104" ht="12.75">
      <c r="A13" s="102">
        <v>6</v>
      </c>
      <c r="B13" s="103" t="s">
        <v>340</v>
      </c>
      <c r="C13" s="104" t="s">
        <v>288</v>
      </c>
      <c r="D13" s="105" t="s">
        <v>334</v>
      </c>
      <c r="E13" s="106">
        <v>1</v>
      </c>
      <c r="F13" s="107"/>
      <c r="G13" s="108">
        <f t="shared" si="2"/>
        <v>0</v>
      </c>
      <c r="H13" s="109">
        <v>0</v>
      </c>
      <c r="I13" s="110">
        <f t="shared" si="0"/>
        <v>0</v>
      </c>
      <c r="J13" s="109"/>
      <c r="K13" s="110">
        <f t="shared" si="1"/>
        <v>0</v>
      </c>
      <c r="O13" s="101"/>
      <c r="Z13" s="111"/>
      <c r="AA13" s="111">
        <v>12</v>
      </c>
      <c r="AB13" s="111">
        <v>0</v>
      </c>
      <c r="AC13" s="111">
        <v>8</v>
      </c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CA13" s="111">
        <v>12</v>
      </c>
      <c r="CB13" s="111">
        <v>0</v>
      </c>
      <c r="CZ13" s="68">
        <v>1</v>
      </c>
    </row>
    <row r="14" spans="1:104" ht="12.75">
      <c r="A14" s="102">
        <v>7</v>
      </c>
      <c r="B14" s="103" t="s">
        <v>341</v>
      </c>
      <c r="C14" s="104" t="s">
        <v>289</v>
      </c>
      <c r="D14" s="105" t="s">
        <v>334</v>
      </c>
      <c r="E14" s="106">
        <v>1</v>
      </c>
      <c r="F14" s="107"/>
      <c r="G14" s="108">
        <f t="shared" si="2"/>
        <v>0</v>
      </c>
      <c r="H14" s="109">
        <v>0</v>
      </c>
      <c r="I14" s="110">
        <f t="shared" si="0"/>
        <v>0</v>
      </c>
      <c r="J14" s="109"/>
      <c r="K14" s="110">
        <f t="shared" si="1"/>
        <v>0</v>
      </c>
      <c r="O14" s="101"/>
      <c r="Z14" s="111"/>
      <c r="AA14" s="111">
        <v>12</v>
      </c>
      <c r="AB14" s="111">
        <v>0</v>
      </c>
      <c r="AC14" s="111">
        <v>9</v>
      </c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CA14" s="111">
        <v>12</v>
      </c>
      <c r="CB14" s="111">
        <v>0</v>
      </c>
      <c r="CZ14" s="68">
        <v>1</v>
      </c>
    </row>
    <row r="15" spans="1:104" ht="12.75">
      <c r="A15" s="102">
        <v>8</v>
      </c>
      <c r="B15" s="103" t="s">
        <v>342</v>
      </c>
      <c r="C15" s="104" t="s">
        <v>290</v>
      </c>
      <c r="D15" s="105" t="s">
        <v>334</v>
      </c>
      <c r="E15" s="106">
        <v>1</v>
      </c>
      <c r="F15" s="107"/>
      <c r="G15" s="108">
        <f t="shared" si="2"/>
        <v>0</v>
      </c>
      <c r="H15" s="109">
        <v>0</v>
      </c>
      <c r="I15" s="110">
        <f t="shared" si="0"/>
        <v>0</v>
      </c>
      <c r="J15" s="109"/>
      <c r="K15" s="110">
        <f t="shared" si="1"/>
        <v>0</v>
      </c>
      <c r="O15" s="101"/>
      <c r="Z15" s="111"/>
      <c r="AA15" s="111">
        <v>12</v>
      </c>
      <c r="AB15" s="111">
        <v>0</v>
      </c>
      <c r="AC15" s="111">
        <v>10</v>
      </c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CA15" s="111">
        <v>12</v>
      </c>
      <c r="CB15" s="111">
        <v>0</v>
      </c>
      <c r="CZ15" s="68">
        <v>1</v>
      </c>
    </row>
    <row r="16" spans="1:104" ht="12.75">
      <c r="A16" s="102">
        <v>9</v>
      </c>
      <c r="B16" s="103" t="s">
        <v>343</v>
      </c>
      <c r="C16" s="104" t="s">
        <v>291</v>
      </c>
      <c r="D16" s="105" t="s">
        <v>54</v>
      </c>
      <c r="E16" s="106">
        <v>3</v>
      </c>
      <c r="F16" s="107"/>
      <c r="G16" s="108">
        <f t="shared" si="2"/>
        <v>0</v>
      </c>
      <c r="H16" s="109">
        <v>0</v>
      </c>
      <c r="I16" s="110">
        <f t="shared" si="0"/>
        <v>0</v>
      </c>
      <c r="J16" s="109"/>
      <c r="K16" s="110">
        <f t="shared" si="1"/>
        <v>0</v>
      </c>
      <c r="O16" s="101"/>
      <c r="Z16" s="111"/>
      <c r="AA16" s="111">
        <v>12</v>
      </c>
      <c r="AB16" s="111">
        <v>0</v>
      </c>
      <c r="AC16" s="111">
        <v>27</v>
      </c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CA16" s="111">
        <v>12</v>
      </c>
      <c r="CB16" s="111">
        <v>0</v>
      </c>
      <c r="CZ16" s="68">
        <v>1</v>
      </c>
    </row>
    <row r="17" spans="1:104" ht="12.75">
      <c r="A17" s="102">
        <v>10</v>
      </c>
      <c r="B17" s="103" t="s">
        <v>344</v>
      </c>
      <c r="C17" s="104" t="s">
        <v>292</v>
      </c>
      <c r="D17" s="105" t="s">
        <v>334</v>
      </c>
      <c r="E17" s="106">
        <v>1</v>
      </c>
      <c r="F17" s="107"/>
      <c r="G17" s="108">
        <f t="shared" si="2"/>
        <v>0</v>
      </c>
      <c r="H17" s="109">
        <v>0</v>
      </c>
      <c r="I17" s="110">
        <f t="shared" si="0"/>
        <v>0</v>
      </c>
      <c r="J17" s="109"/>
      <c r="K17" s="110">
        <f t="shared" si="1"/>
        <v>0</v>
      </c>
      <c r="O17" s="101"/>
      <c r="Z17" s="111"/>
      <c r="AA17" s="111">
        <v>12</v>
      </c>
      <c r="AB17" s="111">
        <v>0</v>
      </c>
      <c r="AC17" s="111">
        <v>17</v>
      </c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CA17" s="111">
        <v>12</v>
      </c>
      <c r="CB17" s="111">
        <v>0</v>
      </c>
      <c r="CZ17" s="68">
        <v>1</v>
      </c>
    </row>
    <row r="18" spans="1:63" ht="13">
      <c r="A18" s="121" t="s">
        <v>28</v>
      </c>
      <c r="B18" s="122" t="s">
        <v>281</v>
      </c>
      <c r="C18" s="123" t="s">
        <v>282</v>
      </c>
      <c r="D18" s="124"/>
      <c r="E18" s="125"/>
      <c r="F18" s="125"/>
      <c r="G18" s="126">
        <f>SUM(G7:G17)</f>
        <v>0</v>
      </c>
      <c r="H18" s="127"/>
      <c r="I18" s="128">
        <f>SUM(I7:I17)</f>
        <v>0</v>
      </c>
      <c r="J18" s="129"/>
      <c r="K18" s="128">
        <f>SUM(K7:K17)</f>
        <v>0</v>
      </c>
      <c r="O18" s="101"/>
      <c r="X18" s="130">
        <f>K18</f>
        <v>0</v>
      </c>
      <c r="Y18" s="130">
        <f>I18</f>
        <v>0</v>
      </c>
      <c r="Z18" s="131">
        <f>G18</f>
        <v>0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32"/>
      <c r="BB18" s="132"/>
      <c r="BC18" s="132"/>
      <c r="BD18" s="132"/>
      <c r="BE18" s="132"/>
      <c r="BF18" s="132"/>
      <c r="BG18" s="111"/>
      <c r="BH18" s="111"/>
      <c r="BI18" s="111"/>
      <c r="BJ18" s="111"/>
      <c r="BK18" s="111"/>
    </row>
    <row r="19" spans="1:58" ht="13">
      <c r="A19" s="133" t="s">
        <v>29</v>
      </c>
      <c r="B19" s="134" t="s">
        <v>30</v>
      </c>
      <c r="C19" s="135"/>
      <c r="D19" s="136"/>
      <c r="E19" s="137"/>
      <c r="F19" s="137"/>
      <c r="G19" s="138">
        <f>SUM(Z7:Z19)</f>
        <v>0</v>
      </c>
      <c r="H19" s="139"/>
      <c r="I19" s="140">
        <f>SUM(Y7:Y19)</f>
        <v>0</v>
      </c>
      <c r="J19" s="139"/>
      <c r="K19" s="140">
        <f>SUM(X7:X19)</f>
        <v>0</v>
      </c>
      <c r="O19" s="101"/>
      <c r="BA19" s="141"/>
      <c r="BB19" s="141"/>
      <c r="BC19" s="141"/>
      <c r="BD19" s="141"/>
      <c r="BE19" s="141"/>
      <c r="BF19" s="141"/>
    </row>
    <row r="20" ht="12.75">
      <c r="E20" s="68"/>
    </row>
    <row r="21" ht="12.75">
      <c r="E21" s="68"/>
    </row>
    <row r="22" ht="12.75">
      <c r="E22" s="68"/>
    </row>
    <row r="23" ht="12.75">
      <c r="E23" s="68"/>
    </row>
    <row r="24" ht="12.75">
      <c r="E24" s="68"/>
    </row>
    <row r="25" ht="12.75">
      <c r="E25" s="68"/>
    </row>
    <row r="26" ht="12.75">
      <c r="E26" s="68"/>
    </row>
    <row r="27" ht="12.75">
      <c r="E27" s="68"/>
    </row>
    <row r="28" ht="12.75">
      <c r="E28" s="68"/>
    </row>
    <row r="29" ht="12.75">
      <c r="E29" s="68"/>
    </row>
    <row r="30" ht="12.75">
      <c r="E30" s="68"/>
    </row>
    <row r="31" ht="12.75">
      <c r="E31" s="68"/>
    </row>
    <row r="32" ht="12.75">
      <c r="E32" s="68"/>
    </row>
    <row r="33" ht="12.75">
      <c r="E33" s="68"/>
    </row>
    <row r="34" ht="12.75">
      <c r="E34" s="68"/>
    </row>
    <row r="35" ht="12.75">
      <c r="E35" s="68"/>
    </row>
    <row r="36" ht="12.75">
      <c r="E36" s="68"/>
    </row>
    <row r="37" ht="12.75">
      <c r="E37" s="68"/>
    </row>
    <row r="38" ht="12.75">
      <c r="E38" s="68"/>
    </row>
    <row r="39" ht="12.75">
      <c r="E39" s="68"/>
    </row>
    <row r="40" ht="12.75">
      <c r="E40" s="68"/>
    </row>
    <row r="41" ht="12.75">
      <c r="E41" s="68"/>
    </row>
    <row r="42" ht="12.75">
      <c r="E42" s="68"/>
    </row>
    <row r="43" ht="12.75">
      <c r="E43" s="68"/>
    </row>
    <row r="44" ht="12.75">
      <c r="E44" s="68"/>
    </row>
    <row r="45" ht="12.75">
      <c r="E45" s="68"/>
    </row>
    <row r="46" ht="12.75">
      <c r="E46" s="68"/>
    </row>
    <row r="47" ht="12.75">
      <c r="E47" s="68"/>
    </row>
    <row r="48" ht="12.75">
      <c r="E48" s="68"/>
    </row>
    <row r="49" ht="12.75">
      <c r="E49" s="68"/>
    </row>
    <row r="50" ht="12.75">
      <c r="E50" s="68"/>
    </row>
    <row r="51" ht="12.75">
      <c r="E51" s="68"/>
    </row>
    <row r="52" ht="12.75">
      <c r="E52" s="68"/>
    </row>
    <row r="53" ht="12.75">
      <c r="E53" s="68"/>
    </row>
    <row r="54" ht="12.75">
      <c r="E54" s="68"/>
    </row>
    <row r="55" ht="12.75">
      <c r="E55" s="68"/>
    </row>
    <row r="56" ht="12.75">
      <c r="E56" s="68"/>
    </row>
    <row r="57" ht="12.75">
      <c r="E57" s="68"/>
    </row>
    <row r="58" ht="12.75">
      <c r="E58" s="68"/>
    </row>
    <row r="59" ht="12.75">
      <c r="E59" s="68"/>
    </row>
    <row r="60" ht="12.75">
      <c r="E60" s="68"/>
    </row>
    <row r="61" ht="12.75">
      <c r="E61" s="68"/>
    </row>
    <row r="62" ht="12.75">
      <c r="E62" s="68"/>
    </row>
    <row r="63" ht="12.75">
      <c r="E63" s="68"/>
    </row>
    <row r="64" ht="12.75">
      <c r="E64" s="68"/>
    </row>
    <row r="65" ht="12.75">
      <c r="E65" s="68"/>
    </row>
    <row r="66" ht="12.75">
      <c r="E66" s="68"/>
    </row>
    <row r="67" ht="12.75">
      <c r="E67" s="68"/>
    </row>
    <row r="68" ht="12.75">
      <c r="E68" s="68"/>
    </row>
    <row r="69" ht="12.75">
      <c r="E69" s="68"/>
    </row>
    <row r="70" ht="12.75">
      <c r="E70" s="68"/>
    </row>
    <row r="71" spans="1:2" ht="12.75">
      <c r="A71" s="142"/>
      <c r="B71" s="142"/>
    </row>
    <row r="72" spans="3:7" ht="13">
      <c r="C72" s="143"/>
      <c r="D72" s="143"/>
      <c r="E72" s="144"/>
      <c r="F72" s="143"/>
      <c r="G72" s="145"/>
    </row>
    <row r="73" spans="1:2" ht="12.75">
      <c r="A73" s="142"/>
      <c r="B73" s="142"/>
    </row>
    <row r="990" spans="1:7" ht="13">
      <c r="A990" s="146"/>
      <c r="B990" s="147"/>
      <c r="C990" s="148" t="s">
        <v>31</v>
      </c>
      <c r="D990" s="149"/>
      <c r="F990" s="87"/>
      <c r="G990" s="114">
        <v>100000</v>
      </c>
    </row>
    <row r="991" spans="1:7" ht="13">
      <c r="A991" s="146"/>
      <c r="B991" s="147"/>
      <c r="C991" s="148" t="s">
        <v>32</v>
      </c>
      <c r="D991" s="149"/>
      <c r="F991" s="87"/>
      <c r="G991" s="114">
        <v>100000</v>
      </c>
    </row>
    <row r="992" spans="1:7" ht="13">
      <c r="A992" s="146"/>
      <c r="B992" s="147"/>
      <c r="C992" s="148" t="s">
        <v>33</v>
      </c>
      <c r="D992" s="149"/>
      <c r="F992" s="87"/>
      <c r="G992" s="114">
        <v>100000</v>
      </c>
    </row>
    <row r="993" spans="1:7" ht="13">
      <c r="A993" s="146"/>
      <c r="B993" s="147"/>
      <c r="C993" s="148" t="s">
        <v>34</v>
      </c>
      <c r="D993" s="149"/>
      <c r="F993" s="87"/>
      <c r="G993" s="114">
        <v>100000</v>
      </c>
    </row>
    <row r="994" spans="1:7" ht="13">
      <c r="A994" s="146"/>
      <c r="B994" s="147"/>
      <c r="C994" s="148" t="s">
        <v>35</v>
      </c>
      <c r="D994" s="149"/>
      <c r="F994" s="87"/>
      <c r="G994" s="114">
        <v>100000</v>
      </c>
    </row>
    <row r="995" spans="1:7" ht="13">
      <c r="A995" s="146"/>
      <c r="B995" s="147"/>
      <c r="C995" s="148" t="s">
        <v>36</v>
      </c>
      <c r="D995" s="149"/>
      <c r="F995" s="87"/>
      <c r="G995" s="114">
        <v>100000</v>
      </c>
    </row>
    <row r="996" spans="1:7" ht="13">
      <c r="A996" s="146"/>
      <c r="B996" s="147"/>
      <c r="C996" s="148" t="s">
        <v>37</v>
      </c>
      <c r="D996" s="149"/>
      <c r="F996" s="87"/>
      <c r="G996" s="114">
        <v>100000</v>
      </c>
    </row>
  </sheetData>
  <mergeCells count="1">
    <mergeCell ref="A1:G1"/>
  </mergeCells>
  <printOptions/>
  <pageMargins left="0.5905511811023623" right="0.1968503937007874" top="0.3937007874015748" bottom="0.3937007874015748" header="0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Kováčiková Mária</cp:lastModifiedBy>
  <cp:lastPrinted>2023-07-11T11:22:38Z</cp:lastPrinted>
  <dcterms:created xsi:type="dcterms:W3CDTF">2023-07-10T08:01:45Z</dcterms:created>
  <dcterms:modified xsi:type="dcterms:W3CDTF">2023-07-18T13:22:54Z</dcterms:modified>
  <cp:category/>
  <cp:version/>
  <cp:contentType/>
  <cp:contentStatus/>
</cp:coreProperties>
</file>