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23\23-459 - UR+SP - Parkování na ul. ČSA, Kroměříž\PD PDF\"/>
    </mc:Choice>
  </mc:AlternateContent>
  <xr:revisionPtr revIDLastSave="0" documentId="13_ncr:1_{E08FD38D-A5B3-4C01-8E5E-F1C81A6D1612}" xr6:coauthVersionLast="47" xr6:coauthVersionMax="47" xr10:uidLastSave="{00000000-0000-0000-0000-000000000000}"/>
  <bookViews>
    <workbookView xWindow="-120" yWindow="-120" windowWidth="25440" windowHeight="15390" xr2:uid="{791216C9-ECE8-4BDF-A2F4-E5A65B30460A}"/>
  </bookViews>
  <sheets>
    <sheet name="Stavba" sheetId="1" r:id="rId1"/>
    <sheet name="100 23-459-0.1 " sheetId="2" r:id="rId2"/>
    <sheet name="100 23-459-0.2 " sheetId="3" r:id="rId3"/>
    <sheet name="101 23-459-101 " sheetId="4" r:id="rId4"/>
    <sheet name="102 23-459-102 " sheetId="5" r:id="rId5"/>
  </sheets>
  <externalReferences>
    <externalReference r:id="rId6"/>
  </externalReferences>
  <definedNames>
    <definedName name="AAA" localSheetId="2">'100 23-459-0.2 '!#REF!</definedName>
    <definedName name="AAA" localSheetId="3">'101 23-459-101 '!#REF!</definedName>
    <definedName name="AAA" localSheetId="4">'102 23-459-102 '!#REF!</definedName>
    <definedName name="AAA">'100 23-459-0.1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'100 23-459-0.2 '!#REF!</definedName>
    <definedName name="Dodavka0" localSheetId="3">'101 23-459-101 '!#REF!</definedName>
    <definedName name="Dodavka0" localSheetId="4">'102 23-459-102 '!#REF!</definedName>
    <definedName name="Dodavka0">'100 23-459-0.1 '!#REF!</definedName>
    <definedName name="dpsc" localSheetId="0">Stavba!$C$9</definedName>
    <definedName name="dpsc">#REF!</definedName>
    <definedName name="HSV">#REF!</definedName>
    <definedName name="HSV_" localSheetId="2">'100 23-459-0.2 '!#REF!</definedName>
    <definedName name="HSV_" localSheetId="3">'101 23-459-101 '!#REF!</definedName>
    <definedName name="HSV_" localSheetId="4">'102 23-459-102 '!#REF!</definedName>
    <definedName name="HSV_">'100 23-459-0.1 '!#REF!</definedName>
    <definedName name="HSV0" localSheetId="2">'100 23-459-0.2 '!#REF!</definedName>
    <definedName name="HSV0" localSheetId="3">'101 23-459-101 '!#REF!</definedName>
    <definedName name="HSV0" localSheetId="4">'102 23-459-102 '!#REF!</definedName>
    <definedName name="HSV0">'100 23-459-0.1 '!#REF!</definedName>
    <definedName name="HZS">#REF!</definedName>
    <definedName name="HZS0" localSheetId="2">'100 23-459-0.2 '!#REF!</definedName>
    <definedName name="HZS0" localSheetId="3">'101 23-459-101 '!#REF!</definedName>
    <definedName name="HZS0" localSheetId="4">'102 23-459-102 '!#REF!</definedName>
    <definedName name="HZS0">'100 23-459-0.1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'100 23-459-0.2 '!#REF!</definedName>
    <definedName name="Mont_" localSheetId="3">'101 23-459-101 '!#REF!</definedName>
    <definedName name="Mont_" localSheetId="4">'102 23-459-102 '!#REF!</definedName>
    <definedName name="Mont_">'100 23-459-0.1 '!#REF!</definedName>
    <definedName name="Montaz0" localSheetId="2">'100 23-459-0.2 '!#REF!</definedName>
    <definedName name="Montaz0" localSheetId="3">'101 23-459-101 '!#REF!</definedName>
    <definedName name="Montaz0" localSheetId="4">'102 23-459-102 '!#REF!</definedName>
    <definedName name="Montaz0">'100 23-459-0.1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'100 23-459-0.1 '!$1:$6</definedName>
    <definedName name="_xlnm.Print_Titles" localSheetId="2">'100 23-459-0.2 '!$1:$6</definedName>
    <definedName name="_xlnm.Print_Titles" localSheetId="3">'101 23-459-101 '!$1:$6</definedName>
    <definedName name="_xlnm.Print_Titles" localSheetId="4">'102 23-459-102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'100 23-459-0.1 '!$A$1:$K$29</definedName>
    <definedName name="_xlnm.Print_Area" localSheetId="2">'100 23-459-0.2 '!$A$1:$K$40</definedName>
    <definedName name="_xlnm.Print_Area" localSheetId="3">'101 23-459-101 '!$A$1:$K$112</definedName>
    <definedName name="_xlnm.Print_Area" localSheetId="4">'102 23-459-102 '!$A$1:$K$33</definedName>
    <definedName name="_xlnm.Print_Area" localSheetId="0">Stavba!$A$1:$I$44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'100 23-459-0.2 '!#REF!</definedName>
    <definedName name="PSV_" localSheetId="3">'101 23-459-101 '!#REF!</definedName>
    <definedName name="PSV_" localSheetId="4">'102 23-459-102 '!#REF!</definedName>
    <definedName name="PSV_">'100 23-459-0.1 '!#REF!</definedName>
    <definedName name="PSV0" localSheetId="2">'100 23-459-0.2 '!#REF!</definedName>
    <definedName name="PSV0" localSheetId="3">'101 23-459-101 '!#REF!</definedName>
    <definedName name="PSV0" localSheetId="4">'102 23-459-102 '!#REF!</definedName>
    <definedName name="PSV0">'100 23-459-0.1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>Stavba!$D$21</definedName>
    <definedName name="SloupecCC" localSheetId="2">'100 23-459-0.2 '!$G$6</definedName>
    <definedName name="SloupecCC" localSheetId="3">'101 23-459-101 '!$G$6</definedName>
    <definedName name="SloupecCC" localSheetId="4">'102 23-459-102 '!$G$6</definedName>
    <definedName name="SloupecCC">'100 23-459-0.1 '!$G$6</definedName>
    <definedName name="SloupecCDH" localSheetId="2">'100 23-459-0.2 '!$K$6</definedName>
    <definedName name="SloupecCDH" localSheetId="3">'101 23-459-101 '!$K$6</definedName>
    <definedName name="SloupecCDH" localSheetId="4">'102 23-459-102 '!$K$6</definedName>
    <definedName name="SloupecCDH">'100 23-459-0.1 '!$K$6</definedName>
    <definedName name="SloupecCisloPol" localSheetId="2">'100 23-459-0.2 '!$B$6</definedName>
    <definedName name="SloupecCisloPol" localSheetId="3">'101 23-459-101 '!$B$6</definedName>
    <definedName name="SloupecCisloPol" localSheetId="4">'102 23-459-102 '!$B$6</definedName>
    <definedName name="SloupecCisloPol">'100 23-459-0.1 '!$B$6</definedName>
    <definedName name="SloupecCH" localSheetId="2">'100 23-459-0.2 '!$I$6</definedName>
    <definedName name="SloupecCH" localSheetId="3">'101 23-459-101 '!$I$6</definedName>
    <definedName name="SloupecCH" localSheetId="4">'102 23-459-102 '!$I$6</definedName>
    <definedName name="SloupecCH">'100 23-459-0.1 '!$I$6</definedName>
    <definedName name="SloupecJC" localSheetId="2">'100 23-459-0.2 '!$F$6</definedName>
    <definedName name="SloupecJC" localSheetId="3">'101 23-459-101 '!$F$6</definedName>
    <definedName name="SloupecJC" localSheetId="4">'102 23-459-102 '!$F$6</definedName>
    <definedName name="SloupecJC">'100 23-459-0.1 '!$F$6</definedName>
    <definedName name="SloupecJDH" localSheetId="2">'100 23-459-0.2 '!$J$6</definedName>
    <definedName name="SloupecJDH" localSheetId="3">'101 23-459-101 '!$J$6</definedName>
    <definedName name="SloupecJDH" localSheetId="4">'102 23-459-102 '!$J$6</definedName>
    <definedName name="SloupecJDH">'100 23-459-0.1 '!$J$6</definedName>
    <definedName name="SloupecJDM" localSheetId="2">'100 23-459-0.2 '!$J$6</definedName>
    <definedName name="SloupecJDM" localSheetId="3">'101 23-459-101 '!$J$6</definedName>
    <definedName name="SloupecJDM" localSheetId="4">'102 23-459-102 '!$J$6</definedName>
    <definedName name="SloupecJDM">'100 23-459-0.1 '!$J$6</definedName>
    <definedName name="SloupecJH" localSheetId="2">'100 23-459-0.2 '!$H$6</definedName>
    <definedName name="SloupecJH" localSheetId="3">'101 23-459-101 '!$H$6</definedName>
    <definedName name="SloupecJH" localSheetId="4">'102 23-459-102 '!$H$6</definedName>
    <definedName name="SloupecJH">'100 23-459-0.1 '!$H$6</definedName>
    <definedName name="SloupecMJ" localSheetId="2">'100 23-459-0.2 '!$D$6</definedName>
    <definedName name="SloupecMJ" localSheetId="3">'101 23-459-101 '!$D$6</definedName>
    <definedName name="SloupecMJ" localSheetId="4">'102 23-459-102 '!$D$6</definedName>
    <definedName name="SloupecMJ">'100 23-459-0.1 '!$D$6</definedName>
    <definedName name="SloupecMnozstvi" localSheetId="2">'100 23-459-0.2 '!$E$6</definedName>
    <definedName name="SloupecMnozstvi" localSheetId="3">'101 23-459-101 '!$E$6</definedName>
    <definedName name="SloupecMnozstvi" localSheetId="4">'102 23-459-102 '!$E$6</definedName>
    <definedName name="SloupecMnozstvi">'100 23-459-0.1 '!$E$6</definedName>
    <definedName name="SloupecNazPol" localSheetId="2">'100 23-459-0.2 '!$C$6</definedName>
    <definedName name="SloupecNazPol" localSheetId="3">'101 23-459-101 '!$C$6</definedName>
    <definedName name="SloupecNazPol" localSheetId="4">'102 23-459-102 '!$C$6</definedName>
    <definedName name="SloupecNazPol">'100 23-459-0.1 '!$C$6</definedName>
    <definedName name="SloupecPC" localSheetId="2">'100 23-459-0.2 '!$A$6</definedName>
    <definedName name="SloupecPC" localSheetId="3">'101 23-459-101 '!$A$6</definedName>
    <definedName name="SloupecPC" localSheetId="4">'102 23-459-102 '!$A$6</definedName>
    <definedName name="SloupecPC">'100 23-459-0.1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'100 23-459-0.1 '!#REF!</definedName>
    <definedName name="solver_opt" localSheetId="2" hidden="1">'100 23-459-0.2 '!#REF!</definedName>
    <definedName name="solver_opt" localSheetId="3" hidden="1">'101 23-459-101 '!#REF!</definedName>
    <definedName name="solver_opt" localSheetId="4" hidden="1">'102 23-459-102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0">Stavba!$F$34</definedName>
    <definedName name="StavbaCelkem">#REF!</definedName>
    <definedName name="Typ" localSheetId="2">'100 23-459-0.2 '!#REF!</definedName>
    <definedName name="Typ" localSheetId="3">'101 23-459-101 '!#REF!</definedName>
    <definedName name="Typ" localSheetId="4">'102 23-459-102 '!#REF!</definedName>
    <definedName name="Typ">'100 23-459-0.1 '!#REF!</definedName>
    <definedName name="VRN" localSheetId="2">'100 23-459-0.2 '!#REF!</definedName>
    <definedName name="VRN" localSheetId="3">'101 23-459-101 '!#REF!</definedName>
    <definedName name="VRN" localSheetId="4">'102 23-459-102 '!#REF!</definedName>
    <definedName name="VRN">'100 23-459-0.1 '!#REF!</definedName>
    <definedName name="VRNKc">#REF!</definedName>
    <definedName name="VRNNazev" localSheetId="2">'100 23-459-0.2 '!#REF!</definedName>
    <definedName name="VRNNazev" localSheetId="3">'101 23-459-101 '!#REF!</definedName>
    <definedName name="VRNNazev" localSheetId="4">'102 23-459-102 '!#REF!</definedName>
    <definedName name="VRNNazev">'100 23-459-0.1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5" l="1"/>
  <c r="I29" i="5"/>
  <c r="G29" i="5"/>
  <c r="K27" i="5"/>
  <c r="I27" i="5"/>
  <c r="G27" i="5"/>
  <c r="BD26" i="5"/>
  <c r="BD25" i="5"/>
  <c r="K24" i="5"/>
  <c r="I24" i="5"/>
  <c r="G24" i="5"/>
  <c r="K23" i="5"/>
  <c r="I23" i="5"/>
  <c r="G23" i="5"/>
  <c r="K22" i="5"/>
  <c r="I22" i="5"/>
  <c r="I30" i="5" s="1"/>
  <c r="Y30" i="5" s="1"/>
  <c r="G22" i="5"/>
  <c r="K18" i="5"/>
  <c r="K20" i="5" s="1"/>
  <c r="X20" i="5" s="1"/>
  <c r="I18" i="5"/>
  <c r="G18" i="5"/>
  <c r="G20" i="5" s="1"/>
  <c r="Z20" i="5" s="1"/>
  <c r="I20" i="5"/>
  <c r="Y20" i="5" s="1"/>
  <c r="K15" i="5"/>
  <c r="I15" i="5"/>
  <c r="G15" i="5"/>
  <c r="K14" i="5"/>
  <c r="I14" i="5"/>
  <c r="G14" i="5"/>
  <c r="K13" i="5"/>
  <c r="I13" i="5"/>
  <c r="G13" i="5"/>
  <c r="BD12" i="5"/>
  <c r="BD11" i="5"/>
  <c r="BD10" i="5"/>
  <c r="K9" i="5"/>
  <c r="I9" i="5"/>
  <c r="I16" i="5" s="1"/>
  <c r="Y16" i="5" s="1"/>
  <c r="I31" i="5" s="1"/>
  <c r="G9" i="5"/>
  <c r="K8" i="5"/>
  <c r="I8" i="5"/>
  <c r="G8" i="5"/>
  <c r="BD108" i="4"/>
  <c r="BD107" i="4"/>
  <c r="K106" i="4"/>
  <c r="I106" i="4"/>
  <c r="G106" i="4"/>
  <c r="BD105" i="4"/>
  <c r="BD104" i="4"/>
  <c r="K103" i="4"/>
  <c r="I103" i="4"/>
  <c r="I109" i="4" s="1"/>
  <c r="Y109" i="4" s="1"/>
  <c r="G103" i="4"/>
  <c r="K102" i="4"/>
  <c r="I102" i="4"/>
  <c r="G102" i="4"/>
  <c r="K109" i="4"/>
  <c r="X109" i="4" s="1"/>
  <c r="BD99" i="4"/>
  <c r="K97" i="4"/>
  <c r="I97" i="4"/>
  <c r="G97" i="4"/>
  <c r="BD96" i="4"/>
  <c r="K94" i="4"/>
  <c r="I94" i="4"/>
  <c r="I100" i="4" s="1"/>
  <c r="Y100" i="4" s="1"/>
  <c r="G94" i="4"/>
  <c r="K93" i="4"/>
  <c r="I93" i="4"/>
  <c r="G93" i="4"/>
  <c r="K90" i="4"/>
  <c r="I90" i="4"/>
  <c r="I91" i="4" s="1"/>
  <c r="Y91" i="4" s="1"/>
  <c r="G90" i="4"/>
  <c r="G91" i="4" s="1"/>
  <c r="Z91" i="4" s="1"/>
  <c r="K91" i="4"/>
  <c r="X91" i="4" s="1"/>
  <c r="K87" i="4"/>
  <c r="I87" i="4"/>
  <c r="G87" i="4"/>
  <c r="K85" i="4"/>
  <c r="I85" i="4"/>
  <c r="G85" i="4"/>
  <c r="K84" i="4"/>
  <c r="I84" i="4"/>
  <c r="G84" i="4"/>
  <c r="K82" i="4"/>
  <c r="I82" i="4"/>
  <c r="G82" i="4"/>
  <c r="BD81" i="4"/>
  <c r="K80" i="4"/>
  <c r="I80" i="4"/>
  <c r="G80" i="4"/>
  <c r="K77" i="4"/>
  <c r="I77" i="4"/>
  <c r="G77" i="4"/>
  <c r="G78" i="4" s="1"/>
  <c r="Z78" i="4" s="1"/>
  <c r="K78" i="4"/>
  <c r="X78" i="4" s="1"/>
  <c r="I78" i="4"/>
  <c r="Y78" i="4" s="1"/>
  <c r="BD74" i="4"/>
  <c r="K73" i="4"/>
  <c r="I73" i="4"/>
  <c r="G73" i="4"/>
  <c r="BD72" i="4"/>
  <c r="K71" i="4"/>
  <c r="I71" i="4"/>
  <c r="G71" i="4"/>
  <c r="K70" i="4"/>
  <c r="I70" i="4"/>
  <c r="G70" i="4"/>
  <c r="K69" i="4"/>
  <c r="I69" i="4"/>
  <c r="G69" i="4"/>
  <c r="K68" i="4"/>
  <c r="I68" i="4"/>
  <c r="G68" i="4"/>
  <c r="K67" i="4"/>
  <c r="I67" i="4"/>
  <c r="G67" i="4"/>
  <c r="BD66" i="4"/>
  <c r="BD65" i="4"/>
  <c r="K64" i="4"/>
  <c r="I64" i="4"/>
  <c r="G64" i="4"/>
  <c r="K63" i="4"/>
  <c r="I63" i="4"/>
  <c r="G63" i="4"/>
  <c r="K62" i="4"/>
  <c r="I62" i="4"/>
  <c r="G62" i="4"/>
  <c r="K59" i="4"/>
  <c r="I59" i="4"/>
  <c r="G59" i="4"/>
  <c r="K75" i="4"/>
  <c r="X75" i="4" s="1"/>
  <c r="BD56" i="4"/>
  <c r="K55" i="4"/>
  <c r="I55" i="4"/>
  <c r="G55" i="4"/>
  <c r="K54" i="4"/>
  <c r="I54" i="4"/>
  <c r="I57" i="4" s="1"/>
  <c r="Y57" i="4" s="1"/>
  <c r="G54" i="4"/>
  <c r="K53" i="4"/>
  <c r="I53" i="4"/>
  <c r="G53" i="4"/>
  <c r="K51" i="4"/>
  <c r="I51" i="4"/>
  <c r="G51" i="4"/>
  <c r="BD50" i="4"/>
  <c r="BD49" i="4"/>
  <c r="K47" i="4"/>
  <c r="K57" i="4" s="1"/>
  <c r="X57" i="4" s="1"/>
  <c r="I47" i="4"/>
  <c r="G47" i="4"/>
  <c r="BD44" i="4"/>
  <c r="BD43" i="4"/>
  <c r="K41" i="4"/>
  <c r="I41" i="4"/>
  <c r="G41" i="4"/>
  <c r="BD40" i="4"/>
  <c r="K39" i="4"/>
  <c r="I39" i="4"/>
  <c r="G39" i="4"/>
  <c r="K38" i="4"/>
  <c r="I38" i="4"/>
  <c r="G38" i="4"/>
  <c r="K37" i="4"/>
  <c r="I37" i="4"/>
  <c r="G37" i="4"/>
  <c r="BD36" i="4"/>
  <c r="K35" i="4"/>
  <c r="I35" i="4"/>
  <c r="G35" i="4"/>
  <c r="BD34" i="4"/>
  <c r="K33" i="4"/>
  <c r="K45" i="4" s="1"/>
  <c r="X45" i="4" s="1"/>
  <c r="I33" i="4"/>
  <c r="G33" i="4"/>
  <c r="K30" i="4"/>
  <c r="I30" i="4"/>
  <c r="G30" i="4"/>
  <c r="BD29" i="4"/>
  <c r="BD28" i="4"/>
  <c r="K27" i="4"/>
  <c r="I27" i="4"/>
  <c r="G27" i="4"/>
  <c r="K26" i="4"/>
  <c r="I26" i="4"/>
  <c r="G26" i="4"/>
  <c r="K25" i="4"/>
  <c r="I25" i="4"/>
  <c r="G25" i="4"/>
  <c r="K24" i="4"/>
  <c r="I24" i="4"/>
  <c r="G24" i="4"/>
  <c r="K23" i="4"/>
  <c r="I23" i="4"/>
  <c r="G23" i="4"/>
  <c r="K22" i="4"/>
  <c r="I22" i="4"/>
  <c r="G22" i="4"/>
  <c r="K21" i="4"/>
  <c r="I21" i="4"/>
  <c r="G21" i="4"/>
  <c r="BD18" i="4"/>
  <c r="BD17" i="4"/>
  <c r="K16" i="4"/>
  <c r="I16" i="4"/>
  <c r="G16" i="4"/>
  <c r="K15" i="4"/>
  <c r="I15" i="4"/>
  <c r="G15" i="4"/>
  <c r="K14" i="4"/>
  <c r="I14" i="4"/>
  <c r="G14" i="4"/>
  <c r="K13" i="4"/>
  <c r="I13" i="4"/>
  <c r="G13" i="4"/>
  <c r="K12" i="4"/>
  <c r="I12" i="4"/>
  <c r="G12" i="4"/>
  <c r="K11" i="4"/>
  <c r="I11" i="4"/>
  <c r="G11" i="4"/>
  <c r="BD10" i="4"/>
  <c r="BD9" i="4"/>
  <c r="K8" i="4"/>
  <c r="I8" i="4"/>
  <c r="G8" i="4"/>
  <c r="I19" i="4"/>
  <c r="Y19" i="4" s="1"/>
  <c r="K36" i="3"/>
  <c r="I36" i="3"/>
  <c r="G36" i="3"/>
  <c r="BD35" i="3"/>
  <c r="K34" i="3"/>
  <c r="I34" i="3"/>
  <c r="I37" i="3" s="1"/>
  <c r="Y37" i="3" s="1"/>
  <c r="G34" i="3"/>
  <c r="K33" i="3"/>
  <c r="I33" i="3"/>
  <c r="G33" i="3"/>
  <c r="K37" i="3"/>
  <c r="X37" i="3" s="1"/>
  <c r="K29" i="3"/>
  <c r="K31" i="3" s="1"/>
  <c r="X31" i="3" s="1"/>
  <c r="I29" i="3"/>
  <c r="I31" i="3" s="1"/>
  <c r="Y31" i="3" s="1"/>
  <c r="G29" i="3"/>
  <c r="G31" i="3" s="1"/>
  <c r="Z31" i="3" s="1"/>
  <c r="K26" i="3"/>
  <c r="K27" i="3" s="1"/>
  <c r="X27" i="3" s="1"/>
  <c r="I26" i="3"/>
  <c r="I27" i="3" s="1"/>
  <c r="Y27" i="3" s="1"/>
  <c r="G26" i="3"/>
  <c r="G27" i="3"/>
  <c r="Z27" i="3" s="1"/>
  <c r="K22" i="3"/>
  <c r="I22" i="3"/>
  <c r="G22" i="3"/>
  <c r="K20" i="3"/>
  <c r="I20" i="3"/>
  <c r="G20" i="3"/>
  <c r="K19" i="3"/>
  <c r="I19" i="3"/>
  <c r="G19" i="3"/>
  <c r="K18" i="3"/>
  <c r="I18" i="3"/>
  <c r="G18" i="3"/>
  <c r="K16" i="3"/>
  <c r="I16" i="3"/>
  <c r="G16" i="3"/>
  <c r="BD15" i="3"/>
  <c r="K14" i="3"/>
  <c r="I14" i="3"/>
  <c r="G14" i="3"/>
  <c r="BD13" i="3"/>
  <c r="K12" i="3"/>
  <c r="I12" i="3"/>
  <c r="G12" i="3"/>
  <c r="BD11" i="3"/>
  <c r="K10" i="3"/>
  <c r="I10" i="3"/>
  <c r="G10" i="3"/>
  <c r="K9" i="3"/>
  <c r="I9" i="3"/>
  <c r="G9" i="3"/>
  <c r="K8" i="3"/>
  <c r="I8" i="3"/>
  <c r="I24" i="3" s="1"/>
  <c r="Y24" i="3" s="1"/>
  <c r="G8" i="3"/>
  <c r="K24" i="2"/>
  <c r="I24" i="2"/>
  <c r="G24" i="2"/>
  <c r="K23" i="2"/>
  <c r="I23" i="2"/>
  <c r="G23" i="2"/>
  <c r="K22" i="2"/>
  <c r="I22" i="2"/>
  <c r="G22" i="2"/>
  <c r="K21" i="2"/>
  <c r="I21" i="2"/>
  <c r="G21" i="2"/>
  <c r="K18" i="2"/>
  <c r="I18" i="2"/>
  <c r="G18" i="2"/>
  <c r="K17" i="2"/>
  <c r="I17" i="2"/>
  <c r="G17" i="2"/>
  <c r="K16" i="2"/>
  <c r="I16" i="2"/>
  <c r="G16" i="2"/>
  <c r="K15" i="2"/>
  <c r="I15" i="2"/>
  <c r="G15" i="2"/>
  <c r="K14" i="2"/>
  <c r="I14" i="2"/>
  <c r="G14" i="2"/>
  <c r="K13" i="2"/>
  <c r="I13" i="2"/>
  <c r="G13" i="2"/>
  <c r="K12" i="2"/>
  <c r="I12" i="2"/>
  <c r="G12" i="2"/>
  <c r="K10" i="2"/>
  <c r="I10" i="2"/>
  <c r="G10" i="2"/>
  <c r="K8" i="2"/>
  <c r="I8" i="2"/>
  <c r="G8" i="2"/>
  <c r="G34" i="1"/>
  <c r="H19" i="1" s="1"/>
  <c r="H29" i="1"/>
  <c r="G29" i="1"/>
  <c r="D22" i="1"/>
  <c r="D20" i="1"/>
  <c r="I26" i="2" l="1"/>
  <c r="Y26" i="2" s="1"/>
  <c r="I27" i="2" s="1"/>
  <c r="K26" i="2"/>
  <c r="X26" i="2" s="1"/>
  <c r="K27" i="2" s="1"/>
  <c r="G26" i="2"/>
  <c r="Z26" i="2" s="1"/>
  <c r="G27" i="2" s="1"/>
  <c r="H30" i="1" s="1"/>
  <c r="I30" i="1" s="1"/>
  <c r="G37" i="3"/>
  <c r="Z37" i="3" s="1"/>
  <c r="K24" i="3"/>
  <c r="X24" i="3" s="1"/>
  <c r="K38" i="3" s="1"/>
  <c r="G24" i="3"/>
  <c r="Z24" i="3" s="1"/>
  <c r="G38" i="3" s="1"/>
  <c r="H31" i="1" s="1"/>
  <c r="I31" i="1" s="1"/>
  <c r="F31" i="1" s="1"/>
  <c r="K100" i="4"/>
  <c r="X100" i="4" s="1"/>
  <c r="K19" i="4"/>
  <c r="X19" i="4" s="1"/>
  <c r="I31" i="4"/>
  <c r="Y31" i="4" s="1"/>
  <c r="I75" i="4"/>
  <c r="Y75" i="4" s="1"/>
  <c r="K31" i="4"/>
  <c r="X31" i="4" s="1"/>
  <c r="K88" i="4"/>
  <c r="X88" i="4" s="1"/>
  <c r="I88" i="4"/>
  <c r="Y88" i="4" s="1"/>
  <c r="I45" i="4"/>
  <c r="Y45" i="4" s="1"/>
  <c r="I110" i="4" s="1"/>
  <c r="G109" i="4"/>
  <c r="Z109" i="4" s="1"/>
  <c r="G100" i="4"/>
  <c r="Z100" i="4" s="1"/>
  <c r="G88" i="4"/>
  <c r="Z88" i="4" s="1"/>
  <c r="G75" i="4"/>
  <c r="Z75" i="4" s="1"/>
  <c r="G57" i="4"/>
  <c r="Z57" i="4" s="1"/>
  <c r="G45" i="4"/>
  <c r="Z45" i="4" s="1"/>
  <c r="G31" i="4"/>
  <c r="Z31" i="4" s="1"/>
  <c r="G19" i="4"/>
  <c r="Z19" i="4" s="1"/>
  <c r="G16" i="5"/>
  <c r="Z16" i="5" s="1"/>
  <c r="G31" i="5" s="1"/>
  <c r="H33" i="1" s="1"/>
  <c r="I33" i="1" s="1"/>
  <c r="F33" i="1" s="1"/>
  <c r="K30" i="5"/>
  <c r="X30" i="5" s="1"/>
  <c r="K31" i="5" s="1"/>
  <c r="K16" i="5"/>
  <c r="X16" i="5" s="1"/>
  <c r="G30" i="5"/>
  <c r="Z30" i="5" s="1"/>
  <c r="K110" i="4"/>
  <c r="I38" i="3"/>
  <c r="H20" i="1"/>
  <c r="F30" i="1" l="1"/>
  <c r="G110" i="4"/>
  <c r="H32" i="1" s="1"/>
  <c r="I32" i="1" s="1"/>
  <c r="F32" i="1" s="1"/>
  <c r="F34" i="1" s="1"/>
  <c r="I34" i="1" l="1"/>
  <c r="H34" i="1"/>
  <c r="H21" i="1" s="1"/>
  <c r="H22" i="1" s="1"/>
  <c r="H23" i="1" s="1"/>
</calcChain>
</file>

<file path=xl/sharedStrings.xml><?xml version="1.0" encoding="utf-8"?>
<sst xmlns="http://schemas.openxmlformats.org/spreadsheetml/2006/main" count="609" uniqueCount="316">
  <si>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</si>
  <si>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</si>
  <si>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</si>
  <si>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</si>
  <si>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</si>
  <si>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</si>
  <si>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</si>
  <si>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</si>
  <si>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</si>
  <si>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</si>
  <si>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</si>
  <si>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</si>
  <si>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</si>
  <si>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</si>
  <si>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</si>
  <si>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</si>
  <si>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</si>
  <si>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</si>
  <si>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</si>
  <si>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</si>
  <si>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</si>
  <si>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</si>
  <si>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</si>
  <si>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</si>
  <si>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</si>
  <si>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</si>
  <si>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</si>
  <si>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</si>
  <si>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</si>
  <si>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</si>
  <si>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</si>
  <si>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</si>
  <si>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</si>
  <si>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</si>
  <si>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</si>
  <si>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</si>
  <si>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</si>
  <si>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</si>
  <si>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</si>
  <si>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</si>
  <si>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</si>
  <si>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</si>
  <si>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</si>
  <si>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</si>
  <si>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</si>
  <si>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</si>
  <si>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</si>
  <si>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VRN0</t>
  </si>
  <si>
    <t>004111020R</t>
  </si>
  <si>
    <t>Vypracování projektové dokumentace přechodné DZ a uzavírky</t>
  </si>
  <si>
    <t>kpl</t>
  </si>
  <si>
    <t>Návrh, projednání a zajištění vydání stanovení přechodného DZ a vydání rozhodnutí o případné uzavírce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</si>
  <si>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</si>
  <si>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</si>
  <si>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</si>
  <si>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</si>
  <si>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</si>
  <si>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</si>
  <si>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</si>
  <si>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</si>
  <si>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</si>
  <si>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</si>
  <si>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005211010R</t>
  </si>
  <si>
    <t>Předání a převzetí staveniště</t>
  </si>
  <si>
    <t>005211020R</t>
  </si>
  <si>
    <t>Ochrana stávaj. inženýrských sítí na staveništi</t>
  </si>
  <si>
    <t>005211030Ra</t>
  </si>
  <si>
    <t>Přechodné dopravní značení osazení, demontáž, pronájem</t>
  </si>
  <si>
    <t>Přechodné dopravní značení, kompletní dodávka+pronájem značek</t>
  </si>
  <si>
    <t>005231020Ra</t>
  </si>
  <si>
    <t>Individuální a komplexní zkoušky Zkouška únosnosti na pláni a parapláni</t>
  </si>
  <si>
    <t>ks</t>
  </si>
  <si>
    <t>005241010R</t>
  </si>
  <si>
    <t>Dokumentace skutečného provedení</t>
  </si>
  <si>
    <t>005241020Ra</t>
  </si>
  <si>
    <t>Geodetické zaměření skutečného provedení</t>
  </si>
  <si>
    <t>005241020Rb</t>
  </si>
  <si>
    <t>Geodetické zaměření skutečného provedení oddělovací geometrický plán</t>
  </si>
  <si>
    <t>oddělovací geometrický plán zpracovaný na základě skutečného provedení stavby</t>
  </si>
  <si>
    <t>Vedlejší a ostatní náklady</t>
  </si>
  <si>
    <t>100 Vedlejší a ostatní náklady</t>
  </si>
  <si>
    <t>23-459-0.1 Vedlejší a ostatní náklady</t>
  </si>
  <si>
    <t>91</t>
  </si>
  <si>
    <t>Doplňující práce na komunikaci</t>
  </si>
  <si>
    <t>914001121R00</t>
  </si>
  <si>
    <t>Osaz. sloupku svislé dopr.značky, Al patka, základ</t>
  </si>
  <si>
    <t>kus</t>
  </si>
  <si>
    <t>914001125R00</t>
  </si>
  <si>
    <t>Osazení svislé dopr.značky na sloupek nebo konzolu</t>
  </si>
  <si>
    <t>915721111RT1</t>
  </si>
  <si>
    <t>Vodorovné značení střík.barvou stopčar,zeber atd. barva bílá</t>
  </si>
  <si>
    <t>V7 - vč. vodícího pásku - obnova:9</t>
  </si>
  <si>
    <t>915729111R00</t>
  </si>
  <si>
    <t>Příplatek za reflexní úpravu stopčar, zeber atd.</t>
  </si>
  <si>
    <t>915791112R00</t>
  </si>
  <si>
    <t>Předznačení pro značení stopčáry, zebry, nápisů</t>
  </si>
  <si>
    <t>938909311R00</t>
  </si>
  <si>
    <t>Odstranění nánosu z povrchu živičného nebo beton.</t>
  </si>
  <si>
    <t>Čištění vozovky před nástřikem vodorovného DZ</t>
  </si>
  <si>
    <t>966006132R00</t>
  </si>
  <si>
    <t>Odstranění doprav.značek-sloupky, AL patka vč. bet. patky</t>
  </si>
  <si>
    <t>966006211R00</t>
  </si>
  <si>
    <t>Odstranění doprav. značky ze sloupů nebo konzolí</t>
  </si>
  <si>
    <t>40445020.A</t>
  </si>
  <si>
    <t>Značka doprav zákazová B1-B34 500 fól 1, EG 7letá</t>
  </si>
  <si>
    <t>B28 - Zákaz zastavení</t>
  </si>
  <si>
    <t>404459502R</t>
  </si>
  <si>
    <t>Sloupek Fe pr.60 pozinkovaný, l= 2500 mm</t>
  </si>
  <si>
    <t>99</t>
  </si>
  <si>
    <t>Staveništní přesun hmot</t>
  </si>
  <si>
    <t>998225111R00</t>
  </si>
  <si>
    <t xml:space="preserve">Přesun hmot, pozemní komunikace </t>
  </si>
  <si>
    <t>t</t>
  </si>
  <si>
    <t>999</t>
  </si>
  <si>
    <t>Poplatky za skládky</t>
  </si>
  <si>
    <t>979990001R00</t>
  </si>
  <si>
    <t>Poplatek za skládku stavební suti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</si>
  <si>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</si>
  <si>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</si>
  <si>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</si>
  <si>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</si>
  <si>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</si>
  <si>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</si>
  <si>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0,086*9</t>
  </si>
  <si>
    <t>979087212R00</t>
  </si>
  <si>
    <t>Nakládání suti na dopravní prostředky</t>
  </si>
  <si>
    <t>23-459-0.2 Trvalé dopravní značení</t>
  </si>
  <si>
    <t>122202202R00</t>
  </si>
  <si>
    <t>Odkopávky pro silnice v hor. 3 do 1000 m3</t>
  </si>
  <si>
    <t>m3</t>
  </si>
  <si>
    <t>odkopávky:67,1</t>
  </si>
  <si>
    <t>sanace tl.30cm:44</t>
  </si>
  <si>
    <t>122202209R00</t>
  </si>
  <si>
    <t>Příplatek za lepivost - odkop. pro silnice v hor.3</t>
  </si>
  <si>
    <t>162701105R00</t>
  </si>
  <si>
    <t>Vodorovné přemístění výkopku z hor.1-4 do 10000 m</t>
  </si>
  <si>
    <t>167101102R00</t>
  </si>
  <si>
    <t>Nakládání výkopku z hor.1-4 v množství nad 100 m3</t>
  </si>
  <si>
    <t>171201201R00</t>
  </si>
  <si>
    <t>Uložení sypaniny na skl.-sypanina na výšku přes 2m</t>
  </si>
  <si>
    <t>174101101R00</t>
  </si>
  <si>
    <t>Zásyp jam, rýh, šachet se zhutněním</t>
  </si>
  <si>
    <t>181101102R00</t>
  </si>
  <si>
    <t>Úprava pláně v zářezech v hor. 1-4, se zhutněním</t>
  </si>
  <si>
    <t>parapláň:146,7</t>
  </si>
  <si>
    <t>pláň:158,7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</si>
  <si>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</si>
  <si>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</si>
  <si>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</si>
  <si>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</si>
  <si>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</si>
  <si>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</si>
  <si>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</si>
  <si>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</si>
  <si>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</si>
  <si>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</si>
  <si>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</si>
  <si>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</si>
  <si>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185803211R00</t>
  </si>
  <si>
    <t>Uválcování trávníku v rovině</t>
  </si>
  <si>
    <t>00572410</t>
  </si>
  <si>
    <t>Směs travní parková II. mírná zátěž PROFI</t>
  </si>
  <si>
    <t>kg</t>
  </si>
  <si>
    <t>úsek č. 1-první osetí - spotřeba 100g/m2:24,5*100/1000</t>
  </si>
  <si>
    <t>úsek č. 1-druhé osetí - spotřeba 60g/m2:24,5*60/1000</t>
  </si>
  <si>
    <t>10364200</t>
  </si>
  <si>
    <t>Zemina se substrátem pro finální terénní úpravy</t>
  </si>
  <si>
    <t>5</t>
  </si>
  <si>
    <t>Komunikace</t>
  </si>
  <si>
    <t>565171111RT3</t>
  </si>
  <si>
    <t>Podklad z obal kamen. ACP22+, š.do 3 m,do tl.10 cm plochy -200 m2</t>
  </si>
  <si>
    <t>oprava do 50% podkladu:15,5*0,5</t>
  </si>
  <si>
    <t>573231127R00</t>
  </si>
  <si>
    <t>Postřik spojovací z KAE, množství zbytkového asfaltu 0,7 kg/m2</t>
  </si>
  <si>
    <t>15,5+7,75</t>
  </si>
  <si>
    <t>577141112RT3</t>
  </si>
  <si>
    <t>Beton asfalt. ACO 11+,nebo ACO 16+,do 3 m, tl.5 cm plochy -200 m2</t>
  </si>
  <si>
    <t>919721211R00</t>
  </si>
  <si>
    <t>Dilatační spáry vkládané vyplněné asfalt. zálivkou</t>
  </si>
  <si>
    <t>m</t>
  </si>
  <si>
    <t>919731122R00</t>
  </si>
  <si>
    <t>Zarovnání styčné plochy živičné tl. do 10 cm</t>
  </si>
  <si>
    <t>32+20</t>
  </si>
  <si>
    <t>919735113R00</t>
  </si>
  <si>
    <t>Řezání stávajícího živičného krytu tl. 10 - 15 cm</t>
  </si>
  <si>
    <t>dilatace:32</t>
  </si>
  <si>
    <t>zarovnání u přídlažby:30</t>
  </si>
  <si>
    <t>56</t>
  </si>
  <si>
    <t>Podkladní vrstvy komunikací a zpevněných ploch</t>
  </si>
  <si>
    <t>564751111R00</t>
  </si>
  <si>
    <t>Podklad z kameniva drceného vel.16-32 mm,tl. 15 cm</t>
  </si>
  <si>
    <t>sanace 30 cm - 2vrstvy</t>
  </si>
  <si>
    <t>1. vrstva:158,7</t>
  </si>
  <si>
    <t>2. vrstva:127,5</t>
  </si>
  <si>
    <t>564782111R00</t>
  </si>
  <si>
    <t>Podklad z kam.drceného 32-63 s výplň.kamen. 30 cm</t>
  </si>
  <si>
    <t>sanace 30 cm - provést ve 2 vrstvách 15 cm</t>
  </si>
  <si>
    <t>568111111R00</t>
  </si>
  <si>
    <t>Zřízení vrstvy z geotextilie skl.do 1:5, š.do 3 m</t>
  </si>
  <si>
    <t>568119112R00</t>
  </si>
  <si>
    <t>Příplatek-upevnění geotex.,do 1:5, 8 skob/10 m2</t>
  </si>
  <si>
    <t>67390526</t>
  </si>
  <si>
    <t>Textilie jutařská netkaná NETEX A PP/300 -300 g/m2</t>
  </si>
  <si>
    <t>158,7*1,1</t>
  </si>
  <si>
    <t>59</t>
  </si>
  <si>
    <t>Dlažby a předlažby komunikací</t>
  </si>
  <si>
    <t>596215040R00</t>
  </si>
  <si>
    <t>Kladení zámkové dlažby tl. 8 cm do drtě tl. 4 cm</t>
  </si>
  <si>
    <t>položka obsahuje kladecí vrstvu DK fr. 4-8 mm + zásyp spar DK fr. 4-8 mm</t>
  </si>
  <si>
    <t>dlažba ve specifikaci</t>
  </si>
  <si>
    <t>596215048R00</t>
  </si>
  <si>
    <t>Příplatek za více barev dlažby tl. 8 cm, do drtě</t>
  </si>
  <si>
    <t>596291113R00</t>
  </si>
  <si>
    <t>Řezání zámkové dlažby tl. 80 mm</t>
  </si>
  <si>
    <t>917862111R00</t>
  </si>
  <si>
    <t>Osazení obrub.bet. s opěrou,lože z C 16/20</t>
  </si>
  <si>
    <t>silniční obrubník 15/25:50</t>
  </si>
  <si>
    <t>silniční obrubník nájezdový 15/15:30,5</t>
  </si>
  <si>
    <t>917932131R00</t>
  </si>
  <si>
    <t>Osazení betonové přídlažby do lože z C20/25</t>
  </si>
  <si>
    <t>592162117</t>
  </si>
  <si>
    <t>Přídlažba silniční vysoká  ABK 50/25/8 přírodní</t>
  </si>
  <si>
    <t>59217472</t>
  </si>
  <si>
    <t>Obrubník silniční 1000/150/250 šedý</t>
  </si>
  <si>
    <t>59217476</t>
  </si>
  <si>
    <t>Obrubník silniční nájezdový 1000/150/150 šedý</t>
  </si>
  <si>
    <t>59245256.1.R</t>
  </si>
  <si>
    <t>Dlažba drenážní přírodní 17/20 x 17/20 x 8 cm</t>
  </si>
  <si>
    <t>127,5*1,03</t>
  </si>
  <si>
    <t>59245256.2.R</t>
  </si>
  <si>
    <t>Dlažba drenážní červená 17/20 x 17/20 x 8 cm</t>
  </si>
  <si>
    <t>oddělení stání:9*1,1</t>
  </si>
  <si>
    <t>8</t>
  </si>
  <si>
    <t>Trubní vedení</t>
  </si>
  <si>
    <t>899331111R00</t>
  </si>
  <si>
    <t>Výšková úprava vstupu do 20 cm, poklopu,mříže vč. vyrovnávacího prstence</t>
  </si>
  <si>
    <t>9</t>
  </si>
  <si>
    <t>Ostatní konstrukce, bourání</t>
  </si>
  <si>
    <t>113108310R00</t>
  </si>
  <si>
    <t>Odstranění asfaltové vrstvy pl. do 50 m2, tl.10 cm</t>
  </si>
  <si>
    <t>50% podkladu:15,5*0,5</t>
  </si>
  <si>
    <t>113151114R00</t>
  </si>
  <si>
    <t>Fréz.živič.krytu pl.do 500 m2,pruh do 75 cm,tl.5cm</t>
  </si>
  <si>
    <t>113202111R00</t>
  </si>
  <si>
    <t>Vytrhání obrub obrubníků silničních</t>
  </si>
  <si>
    <t>113203111R00</t>
  </si>
  <si>
    <t>Vytrhání krajníků z přídlažbových desek</t>
  </si>
  <si>
    <t>979024441R00</t>
  </si>
  <si>
    <t>Očištění vybour. obrubníků všech loží a výplní</t>
  </si>
  <si>
    <t>998223011R00</t>
  </si>
  <si>
    <t xml:space="preserve">Přesun hmot, pozemní komunikace, kryt dlážděný </t>
  </si>
  <si>
    <t>199000005R00</t>
  </si>
  <si>
    <t>Poplatek za skládku horniny 1- 4</t>
  </si>
  <si>
    <t>979990103R00</t>
  </si>
  <si>
    <t>Poplatek za skládku suti - beton</t>
  </si>
  <si>
    <t>určeno k recyklaci</t>
  </si>
  <si>
    <t>8,775+3,565</t>
  </si>
  <si>
    <t>979990112R00</t>
  </si>
  <si>
    <t>Poplatek za skládku suti - obalovaný asfalt</t>
  </si>
  <si>
    <t>1,705+1,705</t>
  </si>
  <si>
    <t>979081111R00</t>
  </si>
  <si>
    <t>979081121R00</t>
  </si>
  <si>
    <t>Příplatek k odvozu za každý další 1 km</t>
  </si>
  <si>
    <t>skládka Lutopecny:12,34*3</t>
  </si>
  <si>
    <t>skládka Němčice nad Hanou:3,41*21</t>
  </si>
  <si>
    <t>12,34+3,41</t>
  </si>
  <si>
    <t>0</t>
  </si>
  <si>
    <t>101</t>
  </si>
  <si>
    <t>Odstavné stání</t>
  </si>
  <si>
    <t>101 Odstavné stání</t>
  </si>
  <si>
    <t>23-459-101 Odstavné stání</t>
  </si>
  <si>
    <t>130001101R00</t>
  </si>
  <si>
    <t>Příplatek za ztížené hloubení v blízkosti vedení</t>
  </si>
  <si>
    <t>132201110R00</t>
  </si>
  <si>
    <t>Hloubení rýh š.do 60 cm v hor.3 do 50 m3, RUČNĚ</t>
  </si>
  <si>
    <t>dodatečná ochrana Vodafone:30*0,35*1,1</t>
  </si>
  <si>
    <t>VO-rezerva:31*0,35*1,1</t>
  </si>
  <si>
    <t>HDPE-110:12*0,35*1,1</t>
  </si>
  <si>
    <t>132201119R00</t>
  </si>
  <si>
    <t>Přípl.za lepivost,hloubení rýh 60 cm,hor.3 RUČNĚ</t>
  </si>
  <si>
    <t>161101101R00</t>
  </si>
  <si>
    <t>Svislé přemístění výkopku z hor.1-4 do 2,5 m</t>
  </si>
  <si>
    <t>M21</t>
  </si>
  <si>
    <t>Elektromontáže</t>
  </si>
  <si>
    <t>M21-R.10</t>
  </si>
  <si>
    <t>Dodatečné uložení kabelového vedení do žlabu kompl. vč dodávky a montáže a utěsnění</t>
  </si>
  <si>
    <t>vedení Vodafone</t>
  </si>
  <si>
    <t>M23</t>
  </si>
  <si>
    <t>Montáže potrubí</t>
  </si>
  <si>
    <t>230191008R00</t>
  </si>
  <si>
    <t>Uložení chráničky ve výkopu HDPE 63</t>
  </si>
  <si>
    <t>230191016R00</t>
  </si>
  <si>
    <t>Uložení chráničky ve výkopu HDPE 110</t>
  </si>
  <si>
    <t>460490012R00</t>
  </si>
  <si>
    <t>Fólie výstražná z PVC, šířka 33 cm vč. dodávky fólie</t>
  </si>
  <si>
    <t>31+6+6</t>
  </si>
  <si>
    <t>30</t>
  </si>
  <si>
    <t>3457114702</t>
  </si>
  <si>
    <t>Trubka kabelová chránička HDPE 63 mm</t>
  </si>
  <si>
    <t>rezerva VO</t>
  </si>
  <si>
    <t>3457114705</t>
  </si>
  <si>
    <t>Trubka kabelová chránička HDPE 110 mm</t>
  </si>
  <si>
    <t>102</t>
  </si>
  <si>
    <t>Kabelové chráničky</t>
  </si>
  <si>
    <t>102 Kabelové chráničky</t>
  </si>
  <si>
    <t>23-459-102 Kabelové chráničky</t>
  </si>
  <si>
    <t>Město Kroměříž</t>
  </si>
  <si>
    <t>Velké náměstí 115/1</t>
  </si>
  <si>
    <t>00287351</t>
  </si>
  <si>
    <t>23-459 Odstavné stání na ulici ČS armády, Kroměříž</t>
  </si>
  <si>
    <t>100.1</t>
  </si>
  <si>
    <t>100.2</t>
  </si>
  <si>
    <t>Trvalé dopravní značení</t>
  </si>
  <si>
    <t>767 01 Kroměříž</t>
  </si>
  <si>
    <t>5/2023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</si>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</sst>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64" fontId="3" fillId="0" borderId="3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6" xfId="0" applyNumberFormat="1" applyFont="1" applyBorder="1"/>
    <xf numFmtId="14" fontId="3" fillId="0" borderId="0" xfId="0" quotePrefix="1" applyNumberFormat="1" applyFont="1" applyAlignment="1">
      <alignment horizontal="left"/>
    </xf>
  </cellXfs>
  <cellStyles count="2">
    <cellStyle name="Normální" xfId="0" builtinId="0"/>
    <cellStyle name="normální_POL.XLS" xfId="1" xr:uid="{C49B9519-6D49-4AFD-8320-96CFEDE27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RTS\BUILDpower\MSOffice\RK10.xls" TargetMode="External"/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7ED8-2D1F-405E-999F-F1041298FD93}">
  <sheetPr codeName="List5112"/>
  <dimension ref="B1:N44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315</v>
      </c>
      <c r="E2" s="3"/>
      <c r="F2" s="2"/>
      <c r="G2" s="1"/>
      <c r="H2" s="4" t="s">
        <v>0</v>
      </c>
      <c r="I2" s="183" t="s">
        <v>314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309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306</v>
      </c>
      <c r="H7" s="14" t="s">
        <v>4</v>
      </c>
      <c r="I7" s="13" t="s">
        <v>308</v>
      </c>
      <c r="J7" s="13"/>
    </row>
    <row r="8" spans="2:14" x14ac:dyDescent="0.2">
      <c r="D8" s="13" t="s">
        <v>307</v>
      </c>
      <c r="H8" s="14" t="s">
        <v>5</v>
      </c>
      <c r="I8" s="13"/>
      <c r="J8" s="13"/>
    </row>
    <row r="9" spans="2:14" x14ac:dyDescent="0.2">
      <c r="C9" s="14"/>
      <c r="D9" s="13" t="s">
        <v>313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29">
        <f>CEILING(G34,1)</f>
        <v>0</v>
      </c>
      <c r="I19" s="30"/>
      <c r="J19" s="31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2"/>
      <c r="G20" s="33"/>
      <c r="H20" s="34">
        <f>ROUND(H19*D20/100,1)</f>
        <v>0</v>
      </c>
      <c r="I20" s="35"/>
      <c r="J20" s="36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2"/>
      <c r="G21" s="33"/>
      <c r="H21" s="34">
        <f>CEILING(H34,1)</f>
        <v>0</v>
      </c>
      <c r="I21" s="35"/>
      <c r="J21" s="36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7"/>
      <c r="G22" s="38"/>
      <c r="H22" s="39">
        <f>ROUND(H21*D21/100,1)</f>
        <v>0</v>
      </c>
      <c r="I22" s="40"/>
      <c r="J22" s="36"/>
    </row>
    <row r="23" spans="2:11" ht="16.5" thickBot="1" x14ac:dyDescent="0.25">
      <c r="B23" s="41" t="s">
        <v>11</v>
      </c>
      <c r="C23" s="42"/>
      <c r="D23" s="42"/>
      <c r="E23" s="43"/>
      <c r="F23" s="44"/>
      <c r="G23" s="45"/>
      <c r="H23" s="46">
        <f>SUM(SUM(H19:I22))</f>
        <v>0</v>
      </c>
      <c r="I23" s="47"/>
      <c r="J23" s="48"/>
    </row>
    <row r="26" spans="2:11" ht="1.5" customHeight="1" x14ac:dyDescent="0.2"/>
    <row r="27" spans="2:11" ht="15.75" customHeight="1" x14ac:dyDescent="0.25">
      <c r="B27" s="10" t="s">
        <v>12</v>
      </c>
      <c r="C27" s="49"/>
      <c r="D27" s="49"/>
      <c r="E27" s="49"/>
      <c r="F27" s="49"/>
      <c r="G27" s="49"/>
      <c r="H27" s="49"/>
      <c r="I27" s="49"/>
      <c r="J27" s="49"/>
      <c r="K27" s="50"/>
    </row>
    <row r="28" spans="2:11" ht="5.25" customHeight="1" x14ac:dyDescent="0.2">
      <c r="K28" s="50"/>
    </row>
    <row r="29" spans="2:11" ht="24" customHeight="1" x14ac:dyDescent="0.2">
      <c r="B29" s="51" t="s">
        <v>13</v>
      </c>
      <c r="C29" s="52"/>
      <c r="D29" s="52"/>
      <c r="E29" s="53"/>
      <c r="F29" s="54" t="s">
        <v>14</v>
      </c>
      <c r="G29" s="55" t="str">
        <f>CONCATENATE("Základ DPH ",SazbaDPH1," %")</f>
        <v>Základ DPH 15 %</v>
      </c>
      <c r="H29" s="56" t="str">
        <f>CONCATENATE("Základ DPH ",SazbaDPH2," %")</f>
        <v>Základ DPH 21 %</v>
      </c>
      <c r="I29" s="57" t="s">
        <v>15</v>
      </c>
    </row>
    <row r="30" spans="2:11" x14ac:dyDescent="0.2">
      <c r="B30" s="58" t="s">
        <v>310</v>
      </c>
      <c r="C30" s="59" t="s">
        <v>79</v>
      </c>
      <c r="D30" s="60"/>
      <c r="E30" s="61"/>
      <c r="F30" s="62">
        <f>G30+H30+I30</f>
        <v>0</v>
      </c>
      <c r="G30" s="63">
        <v>0</v>
      </c>
      <c r="H30" s="64">
        <f>'100 23-459-0.1 '!G27</f>
        <v>0</v>
      </c>
      <c r="I30" s="64">
        <f>(G30*SazbaDPH1)/100+(H30*SazbaDPH2)/100</f>
        <v>0</v>
      </c>
    </row>
    <row r="31" spans="2:11" x14ac:dyDescent="0.2">
      <c r="B31" s="175" t="s">
        <v>311</v>
      </c>
      <c r="C31" s="176" t="s">
        <v>312</v>
      </c>
      <c r="D31" s="177"/>
      <c r="E31" s="178"/>
      <c r="F31" s="179">
        <f>G31+H31+I31</f>
        <v>0</v>
      </c>
      <c r="G31" s="180">
        <v>0</v>
      </c>
      <c r="H31" s="181">
        <f>'100 23-459-0.2 '!G38</f>
        <v>0</v>
      </c>
      <c r="I31" s="181">
        <f>(G31*SazbaDPH1)/100+(H31*SazbaDPH2)/100</f>
        <v>0</v>
      </c>
    </row>
    <row r="32" spans="2:11" x14ac:dyDescent="0.2">
      <c r="B32" s="175" t="s">
        <v>267</v>
      </c>
      <c r="C32" s="176" t="s">
        <v>268</v>
      </c>
      <c r="D32" s="177"/>
      <c r="E32" s="178"/>
      <c r="F32" s="179">
        <f t="shared" ref="F32:F33" si="0">G32+H32+I32</f>
        <v>0</v>
      </c>
      <c r="G32" s="180">
        <v>0</v>
      </c>
      <c r="H32" s="182">
        <f>'101 23-459-101 '!G110</f>
        <v>0</v>
      </c>
      <c r="I32" s="181">
        <f t="shared" ref="I32:I33" si="1">G32*SazbaDPH1/100+H32*SazbaDPH2/100</f>
        <v>0</v>
      </c>
    </row>
    <row r="33" spans="2:10" x14ac:dyDescent="0.2">
      <c r="B33" s="65" t="s">
        <v>302</v>
      </c>
      <c r="C33" s="66" t="s">
        <v>303</v>
      </c>
      <c r="D33" s="67"/>
      <c r="E33" s="68"/>
      <c r="F33" s="69">
        <f t="shared" si="0"/>
        <v>0</v>
      </c>
      <c r="G33" s="70">
        <v>0</v>
      </c>
      <c r="H33" s="71">
        <f>'102 23-459-102 '!G31</f>
        <v>0</v>
      </c>
      <c r="I33" s="72">
        <f t="shared" si="1"/>
        <v>0</v>
      </c>
    </row>
    <row r="34" spans="2:10" ht="17.25" customHeight="1" x14ac:dyDescent="0.2">
      <c r="B34" s="73" t="s">
        <v>16</v>
      </c>
      <c r="C34" s="74"/>
      <c r="D34" s="75"/>
      <c r="E34" s="76"/>
      <c r="F34" s="77">
        <f>SUM(F30:F33)</f>
        <v>0</v>
      </c>
      <c r="G34" s="78">
        <f>SUM(G30:G33)</f>
        <v>0</v>
      </c>
      <c r="H34" s="79">
        <f>SUM(H30:H33)</f>
        <v>0</v>
      </c>
      <c r="I34" s="79">
        <f>SUM(I30:I33)</f>
        <v>0</v>
      </c>
    </row>
    <row r="35" spans="2:10" x14ac:dyDescent="0.2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">
      <c r="B39" s="80"/>
      <c r="C39" s="80"/>
      <c r="D39" s="80"/>
      <c r="E39" s="80"/>
      <c r="F39" s="80"/>
      <c r="G39" s="80"/>
      <c r="H39" s="80"/>
      <c r="I39" s="80"/>
      <c r="J39" s="80"/>
    </row>
    <row r="44" spans="2:10" x14ac:dyDescent="0.2">
      <c r="C44" s="81"/>
      <c r="D44" s="82" t="s">
        <v>17</v>
      </c>
      <c r="E44" s="83"/>
      <c r="F44" s="83"/>
      <c r="G44" s="84"/>
      <c r="H44" s="81" t="s">
        <v>18</v>
      </c>
      <c r="I44" s="84"/>
    </row>
  </sheetData>
  <mergeCells count="5">
    <mergeCell ref="H19:I19"/>
    <mergeCell ref="H20:I20"/>
    <mergeCell ref="H21:I21"/>
    <mergeCell ref="H22:I22"/>
    <mergeCell ref="H23:I23"/>
  </mergeCells>
  <phoneticPr fontId="18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33B4-A4D4-4E95-8DE5-F8BD169743A8}">
  <sheetPr codeName="List2"/>
  <dimension ref="A1:CZ1007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86" customWidth="1"/>
    <col min="2" max="2" width="11.5703125" style="86" customWidth="1"/>
    <col min="3" max="3" width="40.42578125" style="86" customWidth="1"/>
    <col min="4" max="4" width="5.5703125" style="86" customWidth="1"/>
    <col min="5" max="5" width="8.5703125" style="105" customWidth="1"/>
    <col min="6" max="6" width="9.85546875" style="86" customWidth="1"/>
    <col min="7" max="7" width="13.85546875" style="86" customWidth="1"/>
    <col min="8" max="8" width="11" style="86" hidden="1" customWidth="1"/>
    <col min="9" max="9" width="9.7109375" style="86" hidden="1" customWidth="1"/>
    <col min="10" max="10" width="11.28515625" style="86" hidden="1" customWidth="1"/>
    <col min="11" max="11" width="10.42578125" style="86" hidden="1" customWidth="1"/>
    <col min="12" max="12" width="75.42578125" style="86" customWidth="1"/>
    <col min="13" max="13" width="45.28515625" style="86" customWidth="1"/>
    <col min="14" max="55" width="9.140625" style="86"/>
    <col min="56" max="56" width="62.28515625" style="86" customWidth="1"/>
    <col min="57" max="256" width="9.140625" style="86"/>
    <col min="257" max="257" width="4.42578125" style="86" customWidth="1"/>
    <col min="258" max="258" width="11.5703125" style="86" customWidth="1"/>
    <col min="259" max="259" width="40.42578125" style="86" customWidth="1"/>
    <col min="260" max="260" width="5.5703125" style="86" customWidth="1"/>
    <col min="261" max="261" width="8.5703125" style="86" customWidth="1"/>
    <col min="262" max="262" width="9.85546875" style="86" customWidth="1"/>
    <col min="263" max="263" width="13.85546875" style="86" customWidth="1"/>
    <col min="264" max="264" width="11" style="86" customWidth="1"/>
    <col min="265" max="265" width="9.7109375" style="86" customWidth="1"/>
    <col min="266" max="266" width="11.28515625" style="86" customWidth="1"/>
    <col min="267" max="267" width="10.42578125" style="86" customWidth="1"/>
    <col min="268" max="268" width="75.42578125" style="86" customWidth="1"/>
    <col min="269" max="269" width="45.28515625" style="86" customWidth="1"/>
    <col min="270" max="311" width="9.140625" style="86"/>
    <col min="312" max="312" width="62.28515625" style="86" customWidth="1"/>
    <col min="313" max="512" width="9.140625" style="86"/>
    <col min="513" max="513" width="4.42578125" style="86" customWidth="1"/>
    <col min="514" max="514" width="11.5703125" style="86" customWidth="1"/>
    <col min="515" max="515" width="40.42578125" style="86" customWidth="1"/>
    <col min="516" max="516" width="5.5703125" style="86" customWidth="1"/>
    <col min="517" max="517" width="8.5703125" style="86" customWidth="1"/>
    <col min="518" max="518" width="9.85546875" style="86" customWidth="1"/>
    <col min="519" max="519" width="13.85546875" style="86" customWidth="1"/>
    <col min="520" max="520" width="11" style="86" customWidth="1"/>
    <col min="521" max="521" width="9.7109375" style="86" customWidth="1"/>
    <col min="522" max="522" width="11.28515625" style="86" customWidth="1"/>
    <col min="523" max="523" width="10.42578125" style="86" customWidth="1"/>
    <col min="524" max="524" width="75.42578125" style="86" customWidth="1"/>
    <col min="525" max="525" width="45.28515625" style="86" customWidth="1"/>
    <col min="526" max="567" width="9.140625" style="86"/>
    <col min="568" max="568" width="62.28515625" style="86" customWidth="1"/>
    <col min="569" max="768" width="9.140625" style="86"/>
    <col min="769" max="769" width="4.42578125" style="86" customWidth="1"/>
    <col min="770" max="770" width="11.5703125" style="86" customWidth="1"/>
    <col min="771" max="771" width="40.42578125" style="86" customWidth="1"/>
    <col min="772" max="772" width="5.5703125" style="86" customWidth="1"/>
    <col min="773" max="773" width="8.5703125" style="86" customWidth="1"/>
    <col min="774" max="774" width="9.85546875" style="86" customWidth="1"/>
    <col min="775" max="775" width="13.85546875" style="86" customWidth="1"/>
    <col min="776" max="776" width="11" style="86" customWidth="1"/>
    <col min="777" max="777" width="9.7109375" style="86" customWidth="1"/>
    <col min="778" max="778" width="11.28515625" style="86" customWidth="1"/>
    <col min="779" max="779" width="10.42578125" style="86" customWidth="1"/>
    <col min="780" max="780" width="75.42578125" style="86" customWidth="1"/>
    <col min="781" max="781" width="45.28515625" style="86" customWidth="1"/>
    <col min="782" max="823" width="9.140625" style="86"/>
    <col min="824" max="824" width="62.28515625" style="86" customWidth="1"/>
    <col min="825" max="1024" width="9.140625" style="86"/>
    <col min="1025" max="1025" width="4.42578125" style="86" customWidth="1"/>
    <col min="1026" max="1026" width="11.5703125" style="86" customWidth="1"/>
    <col min="1027" max="1027" width="40.42578125" style="86" customWidth="1"/>
    <col min="1028" max="1028" width="5.5703125" style="86" customWidth="1"/>
    <col min="1029" max="1029" width="8.5703125" style="86" customWidth="1"/>
    <col min="1030" max="1030" width="9.85546875" style="86" customWidth="1"/>
    <col min="1031" max="1031" width="13.85546875" style="86" customWidth="1"/>
    <col min="1032" max="1032" width="11" style="86" customWidth="1"/>
    <col min="1033" max="1033" width="9.7109375" style="86" customWidth="1"/>
    <col min="1034" max="1034" width="11.28515625" style="86" customWidth="1"/>
    <col min="1035" max="1035" width="10.42578125" style="86" customWidth="1"/>
    <col min="1036" max="1036" width="75.42578125" style="86" customWidth="1"/>
    <col min="1037" max="1037" width="45.28515625" style="86" customWidth="1"/>
    <col min="1038" max="1079" width="9.140625" style="86"/>
    <col min="1080" max="1080" width="62.28515625" style="86" customWidth="1"/>
    <col min="1081" max="1280" width="9.140625" style="86"/>
    <col min="1281" max="1281" width="4.42578125" style="86" customWidth="1"/>
    <col min="1282" max="1282" width="11.5703125" style="86" customWidth="1"/>
    <col min="1283" max="1283" width="40.42578125" style="86" customWidth="1"/>
    <col min="1284" max="1284" width="5.5703125" style="86" customWidth="1"/>
    <col min="1285" max="1285" width="8.5703125" style="86" customWidth="1"/>
    <col min="1286" max="1286" width="9.85546875" style="86" customWidth="1"/>
    <col min="1287" max="1287" width="13.85546875" style="86" customWidth="1"/>
    <col min="1288" max="1288" width="11" style="86" customWidth="1"/>
    <col min="1289" max="1289" width="9.7109375" style="86" customWidth="1"/>
    <col min="1290" max="1290" width="11.28515625" style="86" customWidth="1"/>
    <col min="1291" max="1291" width="10.42578125" style="86" customWidth="1"/>
    <col min="1292" max="1292" width="75.42578125" style="86" customWidth="1"/>
    <col min="1293" max="1293" width="45.28515625" style="86" customWidth="1"/>
    <col min="1294" max="1335" width="9.140625" style="86"/>
    <col min="1336" max="1336" width="62.28515625" style="86" customWidth="1"/>
    <col min="1337" max="1536" width="9.140625" style="86"/>
    <col min="1537" max="1537" width="4.42578125" style="86" customWidth="1"/>
    <col min="1538" max="1538" width="11.5703125" style="86" customWidth="1"/>
    <col min="1539" max="1539" width="40.42578125" style="86" customWidth="1"/>
    <col min="1540" max="1540" width="5.5703125" style="86" customWidth="1"/>
    <col min="1541" max="1541" width="8.5703125" style="86" customWidth="1"/>
    <col min="1542" max="1542" width="9.85546875" style="86" customWidth="1"/>
    <col min="1543" max="1543" width="13.85546875" style="86" customWidth="1"/>
    <col min="1544" max="1544" width="11" style="86" customWidth="1"/>
    <col min="1545" max="1545" width="9.7109375" style="86" customWidth="1"/>
    <col min="1546" max="1546" width="11.28515625" style="86" customWidth="1"/>
    <col min="1547" max="1547" width="10.42578125" style="86" customWidth="1"/>
    <col min="1548" max="1548" width="75.42578125" style="86" customWidth="1"/>
    <col min="1549" max="1549" width="45.28515625" style="86" customWidth="1"/>
    <col min="1550" max="1591" width="9.140625" style="86"/>
    <col min="1592" max="1592" width="62.28515625" style="86" customWidth="1"/>
    <col min="1593" max="1792" width="9.140625" style="86"/>
    <col min="1793" max="1793" width="4.42578125" style="86" customWidth="1"/>
    <col min="1794" max="1794" width="11.5703125" style="86" customWidth="1"/>
    <col min="1795" max="1795" width="40.42578125" style="86" customWidth="1"/>
    <col min="1796" max="1796" width="5.5703125" style="86" customWidth="1"/>
    <col min="1797" max="1797" width="8.5703125" style="86" customWidth="1"/>
    <col min="1798" max="1798" width="9.85546875" style="86" customWidth="1"/>
    <col min="1799" max="1799" width="13.85546875" style="86" customWidth="1"/>
    <col min="1800" max="1800" width="11" style="86" customWidth="1"/>
    <col min="1801" max="1801" width="9.7109375" style="86" customWidth="1"/>
    <col min="1802" max="1802" width="11.28515625" style="86" customWidth="1"/>
    <col min="1803" max="1803" width="10.42578125" style="86" customWidth="1"/>
    <col min="1804" max="1804" width="75.42578125" style="86" customWidth="1"/>
    <col min="1805" max="1805" width="45.28515625" style="86" customWidth="1"/>
    <col min="1806" max="1847" width="9.140625" style="86"/>
    <col min="1848" max="1848" width="62.28515625" style="86" customWidth="1"/>
    <col min="1849" max="2048" width="9.140625" style="86"/>
    <col min="2049" max="2049" width="4.42578125" style="86" customWidth="1"/>
    <col min="2050" max="2050" width="11.5703125" style="86" customWidth="1"/>
    <col min="2051" max="2051" width="40.42578125" style="86" customWidth="1"/>
    <col min="2052" max="2052" width="5.5703125" style="86" customWidth="1"/>
    <col min="2053" max="2053" width="8.5703125" style="86" customWidth="1"/>
    <col min="2054" max="2054" width="9.85546875" style="86" customWidth="1"/>
    <col min="2055" max="2055" width="13.85546875" style="86" customWidth="1"/>
    <col min="2056" max="2056" width="11" style="86" customWidth="1"/>
    <col min="2057" max="2057" width="9.7109375" style="86" customWidth="1"/>
    <col min="2058" max="2058" width="11.28515625" style="86" customWidth="1"/>
    <col min="2059" max="2059" width="10.42578125" style="86" customWidth="1"/>
    <col min="2060" max="2060" width="75.42578125" style="86" customWidth="1"/>
    <col min="2061" max="2061" width="45.28515625" style="86" customWidth="1"/>
    <col min="2062" max="2103" width="9.140625" style="86"/>
    <col min="2104" max="2104" width="62.28515625" style="86" customWidth="1"/>
    <col min="2105" max="2304" width="9.140625" style="86"/>
    <col min="2305" max="2305" width="4.42578125" style="86" customWidth="1"/>
    <col min="2306" max="2306" width="11.5703125" style="86" customWidth="1"/>
    <col min="2307" max="2307" width="40.42578125" style="86" customWidth="1"/>
    <col min="2308" max="2308" width="5.5703125" style="86" customWidth="1"/>
    <col min="2309" max="2309" width="8.5703125" style="86" customWidth="1"/>
    <col min="2310" max="2310" width="9.85546875" style="86" customWidth="1"/>
    <col min="2311" max="2311" width="13.85546875" style="86" customWidth="1"/>
    <col min="2312" max="2312" width="11" style="86" customWidth="1"/>
    <col min="2313" max="2313" width="9.7109375" style="86" customWidth="1"/>
    <col min="2314" max="2314" width="11.28515625" style="86" customWidth="1"/>
    <col min="2315" max="2315" width="10.42578125" style="86" customWidth="1"/>
    <col min="2316" max="2316" width="75.42578125" style="86" customWidth="1"/>
    <col min="2317" max="2317" width="45.28515625" style="86" customWidth="1"/>
    <col min="2318" max="2359" width="9.140625" style="86"/>
    <col min="2360" max="2360" width="62.28515625" style="86" customWidth="1"/>
    <col min="2361" max="2560" width="9.140625" style="86"/>
    <col min="2561" max="2561" width="4.42578125" style="86" customWidth="1"/>
    <col min="2562" max="2562" width="11.5703125" style="86" customWidth="1"/>
    <col min="2563" max="2563" width="40.42578125" style="86" customWidth="1"/>
    <col min="2564" max="2564" width="5.5703125" style="86" customWidth="1"/>
    <col min="2565" max="2565" width="8.5703125" style="86" customWidth="1"/>
    <col min="2566" max="2566" width="9.85546875" style="86" customWidth="1"/>
    <col min="2567" max="2567" width="13.85546875" style="86" customWidth="1"/>
    <col min="2568" max="2568" width="11" style="86" customWidth="1"/>
    <col min="2569" max="2569" width="9.7109375" style="86" customWidth="1"/>
    <col min="2570" max="2570" width="11.28515625" style="86" customWidth="1"/>
    <col min="2571" max="2571" width="10.42578125" style="86" customWidth="1"/>
    <col min="2572" max="2572" width="75.42578125" style="86" customWidth="1"/>
    <col min="2573" max="2573" width="45.28515625" style="86" customWidth="1"/>
    <col min="2574" max="2615" width="9.140625" style="86"/>
    <col min="2616" max="2616" width="62.28515625" style="86" customWidth="1"/>
    <col min="2617" max="2816" width="9.140625" style="86"/>
    <col min="2817" max="2817" width="4.42578125" style="86" customWidth="1"/>
    <col min="2818" max="2818" width="11.5703125" style="86" customWidth="1"/>
    <col min="2819" max="2819" width="40.42578125" style="86" customWidth="1"/>
    <col min="2820" max="2820" width="5.5703125" style="86" customWidth="1"/>
    <col min="2821" max="2821" width="8.5703125" style="86" customWidth="1"/>
    <col min="2822" max="2822" width="9.85546875" style="86" customWidth="1"/>
    <col min="2823" max="2823" width="13.85546875" style="86" customWidth="1"/>
    <col min="2824" max="2824" width="11" style="86" customWidth="1"/>
    <col min="2825" max="2825" width="9.7109375" style="86" customWidth="1"/>
    <col min="2826" max="2826" width="11.28515625" style="86" customWidth="1"/>
    <col min="2827" max="2827" width="10.42578125" style="86" customWidth="1"/>
    <col min="2828" max="2828" width="75.42578125" style="86" customWidth="1"/>
    <col min="2829" max="2829" width="45.28515625" style="86" customWidth="1"/>
    <col min="2830" max="2871" width="9.140625" style="86"/>
    <col min="2872" max="2872" width="62.28515625" style="86" customWidth="1"/>
    <col min="2873" max="3072" width="9.140625" style="86"/>
    <col min="3073" max="3073" width="4.42578125" style="86" customWidth="1"/>
    <col min="3074" max="3074" width="11.5703125" style="86" customWidth="1"/>
    <col min="3075" max="3075" width="40.42578125" style="86" customWidth="1"/>
    <col min="3076" max="3076" width="5.5703125" style="86" customWidth="1"/>
    <col min="3077" max="3077" width="8.5703125" style="86" customWidth="1"/>
    <col min="3078" max="3078" width="9.85546875" style="86" customWidth="1"/>
    <col min="3079" max="3079" width="13.85546875" style="86" customWidth="1"/>
    <col min="3080" max="3080" width="11" style="86" customWidth="1"/>
    <col min="3081" max="3081" width="9.7109375" style="86" customWidth="1"/>
    <col min="3082" max="3082" width="11.28515625" style="86" customWidth="1"/>
    <col min="3083" max="3083" width="10.42578125" style="86" customWidth="1"/>
    <col min="3084" max="3084" width="75.42578125" style="86" customWidth="1"/>
    <col min="3085" max="3085" width="45.28515625" style="86" customWidth="1"/>
    <col min="3086" max="3127" width="9.140625" style="86"/>
    <col min="3128" max="3128" width="62.28515625" style="86" customWidth="1"/>
    <col min="3129" max="3328" width="9.140625" style="86"/>
    <col min="3329" max="3329" width="4.42578125" style="86" customWidth="1"/>
    <col min="3330" max="3330" width="11.5703125" style="86" customWidth="1"/>
    <col min="3331" max="3331" width="40.42578125" style="86" customWidth="1"/>
    <col min="3332" max="3332" width="5.5703125" style="86" customWidth="1"/>
    <col min="3333" max="3333" width="8.5703125" style="86" customWidth="1"/>
    <col min="3334" max="3334" width="9.85546875" style="86" customWidth="1"/>
    <col min="3335" max="3335" width="13.85546875" style="86" customWidth="1"/>
    <col min="3336" max="3336" width="11" style="86" customWidth="1"/>
    <col min="3337" max="3337" width="9.7109375" style="86" customWidth="1"/>
    <col min="3338" max="3338" width="11.28515625" style="86" customWidth="1"/>
    <col min="3339" max="3339" width="10.42578125" style="86" customWidth="1"/>
    <col min="3340" max="3340" width="75.42578125" style="86" customWidth="1"/>
    <col min="3341" max="3341" width="45.28515625" style="86" customWidth="1"/>
    <col min="3342" max="3383" width="9.140625" style="86"/>
    <col min="3384" max="3384" width="62.28515625" style="86" customWidth="1"/>
    <col min="3385" max="3584" width="9.140625" style="86"/>
    <col min="3585" max="3585" width="4.42578125" style="86" customWidth="1"/>
    <col min="3586" max="3586" width="11.5703125" style="86" customWidth="1"/>
    <col min="3587" max="3587" width="40.42578125" style="86" customWidth="1"/>
    <col min="3588" max="3588" width="5.5703125" style="86" customWidth="1"/>
    <col min="3589" max="3589" width="8.5703125" style="86" customWidth="1"/>
    <col min="3590" max="3590" width="9.85546875" style="86" customWidth="1"/>
    <col min="3591" max="3591" width="13.85546875" style="86" customWidth="1"/>
    <col min="3592" max="3592" width="11" style="86" customWidth="1"/>
    <col min="3593" max="3593" width="9.7109375" style="86" customWidth="1"/>
    <col min="3594" max="3594" width="11.28515625" style="86" customWidth="1"/>
    <col min="3595" max="3595" width="10.42578125" style="86" customWidth="1"/>
    <col min="3596" max="3596" width="75.42578125" style="86" customWidth="1"/>
    <col min="3597" max="3597" width="45.28515625" style="86" customWidth="1"/>
    <col min="3598" max="3639" width="9.140625" style="86"/>
    <col min="3640" max="3640" width="62.28515625" style="86" customWidth="1"/>
    <col min="3641" max="3840" width="9.140625" style="86"/>
    <col min="3841" max="3841" width="4.42578125" style="86" customWidth="1"/>
    <col min="3842" max="3842" width="11.5703125" style="86" customWidth="1"/>
    <col min="3843" max="3843" width="40.42578125" style="86" customWidth="1"/>
    <col min="3844" max="3844" width="5.5703125" style="86" customWidth="1"/>
    <col min="3845" max="3845" width="8.5703125" style="86" customWidth="1"/>
    <col min="3846" max="3846" width="9.85546875" style="86" customWidth="1"/>
    <col min="3847" max="3847" width="13.85546875" style="86" customWidth="1"/>
    <col min="3848" max="3848" width="11" style="86" customWidth="1"/>
    <col min="3849" max="3849" width="9.7109375" style="86" customWidth="1"/>
    <col min="3850" max="3850" width="11.28515625" style="86" customWidth="1"/>
    <col min="3851" max="3851" width="10.42578125" style="86" customWidth="1"/>
    <col min="3852" max="3852" width="75.42578125" style="86" customWidth="1"/>
    <col min="3853" max="3853" width="45.28515625" style="86" customWidth="1"/>
    <col min="3854" max="3895" width="9.140625" style="86"/>
    <col min="3896" max="3896" width="62.28515625" style="86" customWidth="1"/>
    <col min="3897" max="4096" width="9.140625" style="86"/>
    <col min="4097" max="4097" width="4.42578125" style="86" customWidth="1"/>
    <col min="4098" max="4098" width="11.5703125" style="86" customWidth="1"/>
    <col min="4099" max="4099" width="40.42578125" style="86" customWidth="1"/>
    <col min="4100" max="4100" width="5.5703125" style="86" customWidth="1"/>
    <col min="4101" max="4101" width="8.5703125" style="86" customWidth="1"/>
    <col min="4102" max="4102" width="9.85546875" style="86" customWidth="1"/>
    <col min="4103" max="4103" width="13.85546875" style="86" customWidth="1"/>
    <col min="4104" max="4104" width="11" style="86" customWidth="1"/>
    <col min="4105" max="4105" width="9.7109375" style="86" customWidth="1"/>
    <col min="4106" max="4106" width="11.28515625" style="86" customWidth="1"/>
    <col min="4107" max="4107" width="10.42578125" style="86" customWidth="1"/>
    <col min="4108" max="4108" width="75.42578125" style="86" customWidth="1"/>
    <col min="4109" max="4109" width="45.28515625" style="86" customWidth="1"/>
    <col min="4110" max="4151" width="9.140625" style="86"/>
    <col min="4152" max="4152" width="62.28515625" style="86" customWidth="1"/>
    <col min="4153" max="4352" width="9.140625" style="86"/>
    <col min="4353" max="4353" width="4.42578125" style="86" customWidth="1"/>
    <col min="4354" max="4354" width="11.5703125" style="86" customWidth="1"/>
    <col min="4355" max="4355" width="40.42578125" style="86" customWidth="1"/>
    <col min="4356" max="4356" width="5.5703125" style="86" customWidth="1"/>
    <col min="4357" max="4357" width="8.5703125" style="86" customWidth="1"/>
    <col min="4358" max="4358" width="9.85546875" style="86" customWidth="1"/>
    <col min="4359" max="4359" width="13.85546875" style="86" customWidth="1"/>
    <col min="4360" max="4360" width="11" style="86" customWidth="1"/>
    <col min="4361" max="4361" width="9.7109375" style="86" customWidth="1"/>
    <col min="4362" max="4362" width="11.28515625" style="86" customWidth="1"/>
    <col min="4363" max="4363" width="10.42578125" style="86" customWidth="1"/>
    <col min="4364" max="4364" width="75.42578125" style="86" customWidth="1"/>
    <col min="4365" max="4365" width="45.28515625" style="86" customWidth="1"/>
    <col min="4366" max="4407" width="9.140625" style="86"/>
    <col min="4408" max="4408" width="62.28515625" style="86" customWidth="1"/>
    <col min="4409" max="4608" width="9.140625" style="86"/>
    <col min="4609" max="4609" width="4.42578125" style="86" customWidth="1"/>
    <col min="4610" max="4610" width="11.5703125" style="86" customWidth="1"/>
    <col min="4611" max="4611" width="40.42578125" style="86" customWidth="1"/>
    <col min="4612" max="4612" width="5.5703125" style="86" customWidth="1"/>
    <col min="4613" max="4613" width="8.5703125" style="86" customWidth="1"/>
    <col min="4614" max="4614" width="9.85546875" style="86" customWidth="1"/>
    <col min="4615" max="4615" width="13.85546875" style="86" customWidth="1"/>
    <col min="4616" max="4616" width="11" style="86" customWidth="1"/>
    <col min="4617" max="4617" width="9.7109375" style="86" customWidth="1"/>
    <col min="4618" max="4618" width="11.28515625" style="86" customWidth="1"/>
    <col min="4619" max="4619" width="10.42578125" style="86" customWidth="1"/>
    <col min="4620" max="4620" width="75.42578125" style="86" customWidth="1"/>
    <col min="4621" max="4621" width="45.28515625" style="86" customWidth="1"/>
    <col min="4622" max="4663" width="9.140625" style="86"/>
    <col min="4664" max="4664" width="62.28515625" style="86" customWidth="1"/>
    <col min="4665" max="4864" width="9.140625" style="86"/>
    <col min="4865" max="4865" width="4.42578125" style="86" customWidth="1"/>
    <col min="4866" max="4866" width="11.5703125" style="86" customWidth="1"/>
    <col min="4867" max="4867" width="40.42578125" style="86" customWidth="1"/>
    <col min="4868" max="4868" width="5.5703125" style="86" customWidth="1"/>
    <col min="4869" max="4869" width="8.5703125" style="86" customWidth="1"/>
    <col min="4870" max="4870" width="9.85546875" style="86" customWidth="1"/>
    <col min="4871" max="4871" width="13.85546875" style="86" customWidth="1"/>
    <col min="4872" max="4872" width="11" style="86" customWidth="1"/>
    <col min="4873" max="4873" width="9.7109375" style="86" customWidth="1"/>
    <col min="4874" max="4874" width="11.28515625" style="86" customWidth="1"/>
    <col min="4875" max="4875" width="10.42578125" style="86" customWidth="1"/>
    <col min="4876" max="4876" width="75.42578125" style="86" customWidth="1"/>
    <col min="4877" max="4877" width="45.28515625" style="86" customWidth="1"/>
    <col min="4878" max="4919" width="9.140625" style="86"/>
    <col min="4920" max="4920" width="62.28515625" style="86" customWidth="1"/>
    <col min="4921" max="5120" width="9.140625" style="86"/>
    <col min="5121" max="5121" width="4.42578125" style="86" customWidth="1"/>
    <col min="5122" max="5122" width="11.5703125" style="86" customWidth="1"/>
    <col min="5123" max="5123" width="40.42578125" style="86" customWidth="1"/>
    <col min="5124" max="5124" width="5.5703125" style="86" customWidth="1"/>
    <col min="5125" max="5125" width="8.5703125" style="86" customWidth="1"/>
    <col min="5126" max="5126" width="9.85546875" style="86" customWidth="1"/>
    <col min="5127" max="5127" width="13.85546875" style="86" customWidth="1"/>
    <col min="5128" max="5128" width="11" style="86" customWidth="1"/>
    <col min="5129" max="5129" width="9.7109375" style="86" customWidth="1"/>
    <col min="5130" max="5130" width="11.28515625" style="86" customWidth="1"/>
    <col min="5131" max="5131" width="10.42578125" style="86" customWidth="1"/>
    <col min="5132" max="5132" width="75.42578125" style="86" customWidth="1"/>
    <col min="5133" max="5133" width="45.28515625" style="86" customWidth="1"/>
    <col min="5134" max="5175" width="9.140625" style="86"/>
    <col min="5176" max="5176" width="62.28515625" style="86" customWidth="1"/>
    <col min="5177" max="5376" width="9.140625" style="86"/>
    <col min="5377" max="5377" width="4.42578125" style="86" customWidth="1"/>
    <col min="5378" max="5378" width="11.5703125" style="86" customWidth="1"/>
    <col min="5379" max="5379" width="40.42578125" style="86" customWidth="1"/>
    <col min="5380" max="5380" width="5.5703125" style="86" customWidth="1"/>
    <col min="5381" max="5381" width="8.5703125" style="86" customWidth="1"/>
    <col min="5382" max="5382" width="9.85546875" style="86" customWidth="1"/>
    <col min="5383" max="5383" width="13.85546875" style="86" customWidth="1"/>
    <col min="5384" max="5384" width="11" style="86" customWidth="1"/>
    <col min="5385" max="5385" width="9.7109375" style="86" customWidth="1"/>
    <col min="5386" max="5386" width="11.28515625" style="86" customWidth="1"/>
    <col min="5387" max="5387" width="10.42578125" style="86" customWidth="1"/>
    <col min="5388" max="5388" width="75.42578125" style="86" customWidth="1"/>
    <col min="5389" max="5389" width="45.28515625" style="86" customWidth="1"/>
    <col min="5390" max="5431" width="9.140625" style="86"/>
    <col min="5432" max="5432" width="62.28515625" style="86" customWidth="1"/>
    <col min="5433" max="5632" width="9.140625" style="86"/>
    <col min="5633" max="5633" width="4.42578125" style="86" customWidth="1"/>
    <col min="5634" max="5634" width="11.5703125" style="86" customWidth="1"/>
    <col min="5635" max="5635" width="40.42578125" style="86" customWidth="1"/>
    <col min="5636" max="5636" width="5.5703125" style="86" customWidth="1"/>
    <col min="5637" max="5637" width="8.5703125" style="86" customWidth="1"/>
    <col min="5638" max="5638" width="9.85546875" style="86" customWidth="1"/>
    <col min="5639" max="5639" width="13.85546875" style="86" customWidth="1"/>
    <col min="5640" max="5640" width="11" style="86" customWidth="1"/>
    <col min="5641" max="5641" width="9.7109375" style="86" customWidth="1"/>
    <col min="5642" max="5642" width="11.28515625" style="86" customWidth="1"/>
    <col min="5643" max="5643" width="10.42578125" style="86" customWidth="1"/>
    <col min="5644" max="5644" width="75.42578125" style="86" customWidth="1"/>
    <col min="5645" max="5645" width="45.28515625" style="86" customWidth="1"/>
    <col min="5646" max="5687" width="9.140625" style="86"/>
    <col min="5688" max="5688" width="62.28515625" style="86" customWidth="1"/>
    <col min="5689" max="5888" width="9.140625" style="86"/>
    <col min="5889" max="5889" width="4.42578125" style="86" customWidth="1"/>
    <col min="5890" max="5890" width="11.5703125" style="86" customWidth="1"/>
    <col min="5891" max="5891" width="40.42578125" style="86" customWidth="1"/>
    <col min="5892" max="5892" width="5.5703125" style="86" customWidth="1"/>
    <col min="5893" max="5893" width="8.5703125" style="86" customWidth="1"/>
    <col min="5894" max="5894" width="9.85546875" style="86" customWidth="1"/>
    <col min="5895" max="5895" width="13.85546875" style="86" customWidth="1"/>
    <col min="5896" max="5896" width="11" style="86" customWidth="1"/>
    <col min="5897" max="5897" width="9.7109375" style="86" customWidth="1"/>
    <col min="5898" max="5898" width="11.28515625" style="86" customWidth="1"/>
    <col min="5899" max="5899" width="10.42578125" style="86" customWidth="1"/>
    <col min="5900" max="5900" width="75.42578125" style="86" customWidth="1"/>
    <col min="5901" max="5901" width="45.28515625" style="86" customWidth="1"/>
    <col min="5902" max="5943" width="9.140625" style="86"/>
    <col min="5944" max="5944" width="62.28515625" style="86" customWidth="1"/>
    <col min="5945" max="6144" width="9.140625" style="86"/>
    <col min="6145" max="6145" width="4.42578125" style="86" customWidth="1"/>
    <col min="6146" max="6146" width="11.5703125" style="86" customWidth="1"/>
    <col min="6147" max="6147" width="40.42578125" style="86" customWidth="1"/>
    <col min="6148" max="6148" width="5.5703125" style="86" customWidth="1"/>
    <col min="6149" max="6149" width="8.5703125" style="86" customWidth="1"/>
    <col min="6150" max="6150" width="9.85546875" style="86" customWidth="1"/>
    <col min="6151" max="6151" width="13.85546875" style="86" customWidth="1"/>
    <col min="6152" max="6152" width="11" style="86" customWidth="1"/>
    <col min="6153" max="6153" width="9.7109375" style="86" customWidth="1"/>
    <col min="6154" max="6154" width="11.28515625" style="86" customWidth="1"/>
    <col min="6155" max="6155" width="10.42578125" style="86" customWidth="1"/>
    <col min="6156" max="6156" width="75.42578125" style="86" customWidth="1"/>
    <col min="6157" max="6157" width="45.28515625" style="86" customWidth="1"/>
    <col min="6158" max="6199" width="9.140625" style="86"/>
    <col min="6200" max="6200" width="62.28515625" style="86" customWidth="1"/>
    <col min="6201" max="6400" width="9.140625" style="86"/>
    <col min="6401" max="6401" width="4.42578125" style="86" customWidth="1"/>
    <col min="6402" max="6402" width="11.5703125" style="86" customWidth="1"/>
    <col min="6403" max="6403" width="40.42578125" style="86" customWidth="1"/>
    <col min="6404" max="6404" width="5.5703125" style="86" customWidth="1"/>
    <col min="6405" max="6405" width="8.5703125" style="86" customWidth="1"/>
    <col min="6406" max="6406" width="9.85546875" style="86" customWidth="1"/>
    <col min="6407" max="6407" width="13.85546875" style="86" customWidth="1"/>
    <col min="6408" max="6408" width="11" style="86" customWidth="1"/>
    <col min="6409" max="6409" width="9.7109375" style="86" customWidth="1"/>
    <col min="6410" max="6410" width="11.28515625" style="86" customWidth="1"/>
    <col min="6411" max="6411" width="10.42578125" style="86" customWidth="1"/>
    <col min="6412" max="6412" width="75.42578125" style="86" customWidth="1"/>
    <col min="6413" max="6413" width="45.28515625" style="86" customWidth="1"/>
    <col min="6414" max="6455" width="9.140625" style="86"/>
    <col min="6456" max="6456" width="62.28515625" style="86" customWidth="1"/>
    <col min="6457" max="6656" width="9.140625" style="86"/>
    <col min="6657" max="6657" width="4.42578125" style="86" customWidth="1"/>
    <col min="6658" max="6658" width="11.5703125" style="86" customWidth="1"/>
    <col min="6659" max="6659" width="40.42578125" style="86" customWidth="1"/>
    <col min="6660" max="6660" width="5.5703125" style="86" customWidth="1"/>
    <col min="6661" max="6661" width="8.5703125" style="86" customWidth="1"/>
    <col min="6662" max="6662" width="9.85546875" style="86" customWidth="1"/>
    <col min="6663" max="6663" width="13.85546875" style="86" customWidth="1"/>
    <col min="6664" max="6664" width="11" style="86" customWidth="1"/>
    <col min="6665" max="6665" width="9.7109375" style="86" customWidth="1"/>
    <col min="6666" max="6666" width="11.28515625" style="86" customWidth="1"/>
    <col min="6667" max="6667" width="10.42578125" style="86" customWidth="1"/>
    <col min="6668" max="6668" width="75.42578125" style="86" customWidth="1"/>
    <col min="6669" max="6669" width="45.28515625" style="86" customWidth="1"/>
    <col min="6670" max="6711" width="9.140625" style="86"/>
    <col min="6712" max="6712" width="62.28515625" style="86" customWidth="1"/>
    <col min="6713" max="6912" width="9.140625" style="86"/>
    <col min="6913" max="6913" width="4.42578125" style="86" customWidth="1"/>
    <col min="6914" max="6914" width="11.5703125" style="86" customWidth="1"/>
    <col min="6915" max="6915" width="40.42578125" style="86" customWidth="1"/>
    <col min="6916" max="6916" width="5.5703125" style="86" customWidth="1"/>
    <col min="6917" max="6917" width="8.5703125" style="86" customWidth="1"/>
    <col min="6918" max="6918" width="9.85546875" style="86" customWidth="1"/>
    <col min="6919" max="6919" width="13.85546875" style="86" customWidth="1"/>
    <col min="6920" max="6920" width="11" style="86" customWidth="1"/>
    <col min="6921" max="6921" width="9.7109375" style="86" customWidth="1"/>
    <col min="6922" max="6922" width="11.28515625" style="86" customWidth="1"/>
    <col min="6923" max="6923" width="10.42578125" style="86" customWidth="1"/>
    <col min="6924" max="6924" width="75.42578125" style="86" customWidth="1"/>
    <col min="6925" max="6925" width="45.28515625" style="86" customWidth="1"/>
    <col min="6926" max="6967" width="9.140625" style="86"/>
    <col min="6968" max="6968" width="62.28515625" style="86" customWidth="1"/>
    <col min="6969" max="7168" width="9.140625" style="86"/>
    <col min="7169" max="7169" width="4.42578125" style="86" customWidth="1"/>
    <col min="7170" max="7170" width="11.5703125" style="86" customWidth="1"/>
    <col min="7171" max="7171" width="40.42578125" style="86" customWidth="1"/>
    <col min="7172" max="7172" width="5.5703125" style="86" customWidth="1"/>
    <col min="7173" max="7173" width="8.5703125" style="86" customWidth="1"/>
    <col min="7174" max="7174" width="9.85546875" style="86" customWidth="1"/>
    <col min="7175" max="7175" width="13.85546875" style="86" customWidth="1"/>
    <col min="7176" max="7176" width="11" style="86" customWidth="1"/>
    <col min="7177" max="7177" width="9.7109375" style="86" customWidth="1"/>
    <col min="7178" max="7178" width="11.28515625" style="86" customWidth="1"/>
    <col min="7179" max="7179" width="10.42578125" style="86" customWidth="1"/>
    <col min="7180" max="7180" width="75.42578125" style="86" customWidth="1"/>
    <col min="7181" max="7181" width="45.28515625" style="86" customWidth="1"/>
    <col min="7182" max="7223" width="9.140625" style="86"/>
    <col min="7224" max="7224" width="62.28515625" style="86" customWidth="1"/>
    <col min="7225" max="7424" width="9.140625" style="86"/>
    <col min="7425" max="7425" width="4.42578125" style="86" customWidth="1"/>
    <col min="7426" max="7426" width="11.5703125" style="86" customWidth="1"/>
    <col min="7427" max="7427" width="40.42578125" style="86" customWidth="1"/>
    <col min="7428" max="7428" width="5.5703125" style="86" customWidth="1"/>
    <col min="7429" max="7429" width="8.5703125" style="86" customWidth="1"/>
    <col min="7430" max="7430" width="9.85546875" style="86" customWidth="1"/>
    <col min="7431" max="7431" width="13.85546875" style="86" customWidth="1"/>
    <col min="7432" max="7432" width="11" style="86" customWidth="1"/>
    <col min="7433" max="7433" width="9.7109375" style="86" customWidth="1"/>
    <col min="7434" max="7434" width="11.28515625" style="86" customWidth="1"/>
    <col min="7435" max="7435" width="10.42578125" style="86" customWidth="1"/>
    <col min="7436" max="7436" width="75.42578125" style="86" customWidth="1"/>
    <col min="7437" max="7437" width="45.28515625" style="86" customWidth="1"/>
    <col min="7438" max="7479" width="9.140625" style="86"/>
    <col min="7480" max="7480" width="62.28515625" style="86" customWidth="1"/>
    <col min="7481" max="7680" width="9.140625" style="86"/>
    <col min="7681" max="7681" width="4.42578125" style="86" customWidth="1"/>
    <col min="7682" max="7682" width="11.5703125" style="86" customWidth="1"/>
    <col min="7683" max="7683" width="40.42578125" style="86" customWidth="1"/>
    <col min="7684" max="7684" width="5.5703125" style="86" customWidth="1"/>
    <col min="7685" max="7685" width="8.5703125" style="86" customWidth="1"/>
    <col min="7686" max="7686" width="9.85546875" style="86" customWidth="1"/>
    <col min="7687" max="7687" width="13.85546875" style="86" customWidth="1"/>
    <col min="7688" max="7688" width="11" style="86" customWidth="1"/>
    <col min="7689" max="7689" width="9.7109375" style="86" customWidth="1"/>
    <col min="7690" max="7690" width="11.28515625" style="86" customWidth="1"/>
    <col min="7691" max="7691" width="10.42578125" style="86" customWidth="1"/>
    <col min="7692" max="7692" width="75.42578125" style="86" customWidth="1"/>
    <col min="7693" max="7693" width="45.28515625" style="86" customWidth="1"/>
    <col min="7694" max="7735" width="9.140625" style="86"/>
    <col min="7736" max="7736" width="62.28515625" style="86" customWidth="1"/>
    <col min="7737" max="7936" width="9.140625" style="86"/>
    <col min="7937" max="7937" width="4.42578125" style="86" customWidth="1"/>
    <col min="7938" max="7938" width="11.5703125" style="86" customWidth="1"/>
    <col min="7939" max="7939" width="40.42578125" style="86" customWidth="1"/>
    <col min="7940" max="7940" width="5.5703125" style="86" customWidth="1"/>
    <col min="7941" max="7941" width="8.5703125" style="86" customWidth="1"/>
    <col min="7942" max="7942" width="9.85546875" style="86" customWidth="1"/>
    <col min="7943" max="7943" width="13.85546875" style="86" customWidth="1"/>
    <col min="7944" max="7944" width="11" style="86" customWidth="1"/>
    <col min="7945" max="7945" width="9.7109375" style="86" customWidth="1"/>
    <col min="7946" max="7946" width="11.28515625" style="86" customWidth="1"/>
    <col min="7947" max="7947" width="10.42578125" style="86" customWidth="1"/>
    <col min="7948" max="7948" width="75.42578125" style="86" customWidth="1"/>
    <col min="7949" max="7949" width="45.28515625" style="86" customWidth="1"/>
    <col min="7950" max="7991" width="9.140625" style="86"/>
    <col min="7992" max="7992" width="62.28515625" style="86" customWidth="1"/>
    <col min="7993" max="8192" width="9.140625" style="86"/>
    <col min="8193" max="8193" width="4.42578125" style="86" customWidth="1"/>
    <col min="8194" max="8194" width="11.5703125" style="86" customWidth="1"/>
    <col min="8195" max="8195" width="40.42578125" style="86" customWidth="1"/>
    <col min="8196" max="8196" width="5.5703125" style="86" customWidth="1"/>
    <col min="8197" max="8197" width="8.5703125" style="86" customWidth="1"/>
    <col min="8198" max="8198" width="9.85546875" style="86" customWidth="1"/>
    <col min="8199" max="8199" width="13.85546875" style="86" customWidth="1"/>
    <col min="8200" max="8200" width="11" style="86" customWidth="1"/>
    <col min="8201" max="8201" width="9.7109375" style="86" customWidth="1"/>
    <col min="8202" max="8202" width="11.28515625" style="86" customWidth="1"/>
    <col min="8203" max="8203" width="10.42578125" style="86" customWidth="1"/>
    <col min="8204" max="8204" width="75.42578125" style="86" customWidth="1"/>
    <col min="8205" max="8205" width="45.28515625" style="86" customWidth="1"/>
    <col min="8206" max="8247" width="9.140625" style="86"/>
    <col min="8248" max="8248" width="62.28515625" style="86" customWidth="1"/>
    <col min="8249" max="8448" width="9.140625" style="86"/>
    <col min="8449" max="8449" width="4.42578125" style="86" customWidth="1"/>
    <col min="8450" max="8450" width="11.5703125" style="86" customWidth="1"/>
    <col min="8451" max="8451" width="40.42578125" style="86" customWidth="1"/>
    <col min="8452" max="8452" width="5.5703125" style="86" customWidth="1"/>
    <col min="8453" max="8453" width="8.5703125" style="86" customWidth="1"/>
    <col min="8454" max="8454" width="9.85546875" style="86" customWidth="1"/>
    <col min="8455" max="8455" width="13.85546875" style="86" customWidth="1"/>
    <col min="8456" max="8456" width="11" style="86" customWidth="1"/>
    <col min="8457" max="8457" width="9.7109375" style="86" customWidth="1"/>
    <col min="8458" max="8458" width="11.28515625" style="86" customWidth="1"/>
    <col min="8459" max="8459" width="10.42578125" style="86" customWidth="1"/>
    <col min="8460" max="8460" width="75.42578125" style="86" customWidth="1"/>
    <col min="8461" max="8461" width="45.28515625" style="86" customWidth="1"/>
    <col min="8462" max="8503" width="9.140625" style="86"/>
    <col min="8504" max="8504" width="62.28515625" style="86" customWidth="1"/>
    <col min="8505" max="8704" width="9.140625" style="86"/>
    <col min="8705" max="8705" width="4.42578125" style="86" customWidth="1"/>
    <col min="8706" max="8706" width="11.5703125" style="86" customWidth="1"/>
    <col min="8707" max="8707" width="40.42578125" style="86" customWidth="1"/>
    <col min="8708" max="8708" width="5.5703125" style="86" customWidth="1"/>
    <col min="8709" max="8709" width="8.5703125" style="86" customWidth="1"/>
    <col min="8710" max="8710" width="9.85546875" style="86" customWidth="1"/>
    <col min="8711" max="8711" width="13.85546875" style="86" customWidth="1"/>
    <col min="8712" max="8712" width="11" style="86" customWidth="1"/>
    <col min="8713" max="8713" width="9.7109375" style="86" customWidth="1"/>
    <col min="8714" max="8714" width="11.28515625" style="86" customWidth="1"/>
    <col min="8715" max="8715" width="10.42578125" style="86" customWidth="1"/>
    <col min="8716" max="8716" width="75.42578125" style="86" customWidth="1"/>
    <col min="8717" max="8717" width="45.28515625" style="86" customWidth="1"/>
    <col min="8718" max="8759" width="9.140625" style="86"/>
    <col min="8760" max="8760" width="62.28515625" style="86" customWidth="1"/>
    <col min="8761" max="8960" width="9.140625" style="86"/>
    <col min="8961" max="8961" width="4.42578125" style="86" customWidth="1"/>
    <col min="8962" max="8962" width="11.5703125" style="86" customWidth="1"/>
    <col min="8963" max="8963" width="40.42578125" style="86" customWidth="1"/>
    <col min="8964" max="8964" width="5.5703125" style="86" customWidth="1"/>
    <col min="8965" max="8965" width="8.5703125" style="86" customWidth="1"/>
    <col min="8966" max="8966" width="9.85546875" style="86" customWidth="1"/>
    <col min="8967" max="8967" width="13.85546875" style="86" customWidth="1"/>
    <col min="8968" max="8968" width="11" style="86" customWidth="1"/>
    <col min="8969" max="8969" width="9.7109375" style="86" customWidth="1"/>
    <col min="8970" max="8970" width="11.28515625" style="86" customWidth="1"/>
    <col min="8971" max="8971" width="10.42578125" style="86" customWidth="1"/>
    <col min="8972" max="8972" width="75.42578125" style="86" customWidth="1"/>
    <col min="8973" max="8973" width="45.28515625" style="86" customWidth="1"/>
    <col min="8974" max="9015" width="9.140625" style="86"/>
    <col min="9016" max="9016" width="62.28515625" style="86" customWidth="1"/>
    <col min="9017" max="9216" width="9.140625" style="86"/>
    <col min="9217" max="9217" width="4.42578125" style="86" customWidth="1"/>
    <col min="9218" max="9218" width="11.5703125" style="86" customWidth="1"/>
    <col min="9219" max="9219" width="40.42578125" style="86" customWidth="1"/>
    <col min="9220" max="9220" width="5.5703125" style="86" customWidth="1"/>
    <col min="9221" max="9221" width="8.5703125" style="86" customWidth="1"/>
    <col min="9222" max="9222" width="9.85546875" style="86" customWidth="1"/>
    <col min="9223" max="9223" width="13.85546875" style="86" customWidth="1"/>
    <col min="9224" max="9224" width="11" style="86" customWidth="1"/>
    <col min="9225" max="9225" width="9.7109375" style="86" customWidth="1"/>
    <col min="9226" max="9226" width="11.28515625" style="86" customWidth="1"/>
    <col min="9227" max="9227" width="10.42578125" style="86" customWidth="1"/>
    <col min="9228" max="9228" width="75.42578125" style="86" customWidth="1"/>
    <col min="9229" max="9229" width="45.28515625" style="86" customWidth="1"/>
    <col min="9230" max="9271" width="9.140625" style="86"/>
    <col min="9272" max="9272" width="62.28515625" style="86" customWidth="1"/>
    <col min="9273" max="9472" width="9.140625" style="86"/>
    <col min="9473" max="9473" width="4.42578125" style="86" customWidth="1"/>
    <col min="9474" max="9474" width="11.5703125" style="86" customWidth="1"/>
    <col min="9475" max="9475" width="40.42578125" style="86" customWidth="1"/>
    <col min="9476" max="9476" width="5.5703125" style="86" customWidth="1"/>
    <col min="9477" max="9477" width="8.5703125" style="86" customWidth="1"/>
    <col min="9478" max="9478" width="9.85546875" style="86" customWidth="1"/>
    <col min="9479" max="9479" width="13.85546875" style="86" customWidth="1"/>
    <col min="9480" max="9480" width="11" style="86" customWidth="1"/>
    <col min="9481" max="9481" width="9.7109375" style="86" customWidth="1"/>
    <col min="9482" max="9482" width="11.28515625" style="86" customWidth="1"/>
    <col min="9483" max="9483" width="10.42578125" style="86" customWidth="1"/>
    <col min="9484" max="9484" width="75.42578125" style="86" customWidth="1"/>
    <col min="9485" max="9485" width="45.28515625" style="86" customWidth="1"/>
    <col min="9486" max="9527" width="9.140625" style="86"/>
    <col min="9528" max="9528" width="62.28515625" style="86" customWidth="1"/>
    <col min="9529" max="9728" width="9.140625" style="86"/>
    <col min="9729" max="9729" width="4.42578125" style="86" customWidth="1"/>
    <col min="9730" max="9730" width="11.5703125" style="86" customWidth="1"/>
    <col min="9731" max="9731" width="40.42578125" style="86" customWidth="1"/>
    <col min="9732" max="9732" width="5.5703125" style="86" customWidth="1"/>
    <col min="9733" max="9733" width="8.5703125" style="86" customWidth="1"/>
    <col min="9734" max="9734" width="9.85546875" style="86" customWidth="1"/>
    <col min="9735" max="9735" width="13.85546875" style="86" customWidth="1"/>
    <col min="9736" max="9736" width="11" style="86" customWidth="1"/>
    <col min="9737" max="9737" width="9.7109375" style="86" customWidth="1"/>
    <col min="9738" max="9738" width="11.28515625" style="86" customWidth="1"/>
    <col min="9739" max="9739" width="10.42578125" style="86" customWidth="1"/>
    <col min="9740" max="9740" width="75.42578125" style="86" customWidth="1"/>
    <col min="9741" max="9741" width="45.28515625" style="86" customWidth="1"/>
    <col min="9742" max="9783" width="9.140625" style="86"/>
    <col min="9784" max="9784" width="62.28515625" style="86" customWidth="1"/>
    <col min="9785" max="9984" width="9.140625" style="86"/>
    <col min="9985" max="9985" width="4.42578125" style="86" customWidth="1"/>
    <col min="9986" max="9986" width="11.5703125" style="86" customWidth="1"/>
    <col min="9987" max="9987" width="40.42578125" style="86" customWidth="1"/>
    <col min="9988" max="9988" width="5.5703125" style="86" customWidth="1"/>
    <col min="9989" max="9989" width="8.5703125" style="86" customWidth="1"/>
    <col min="9990" max="9990" width="9.85546875" style="86" customWidth="1"/>
    <col min="9991" max="9991" width="13.85546875" style="86" customWidth="1"/>
    <col min="9992" max="9992" width="11" style="86" customWidth="1"/>
    <col min="9993" max="9993" width="9.7109375" style="86" customWidth="1"/>
    <col min="9994" max="9994" width="11.28515625" style="86" customWidth="1"/>
    <col min="9995" max="9995" width="10.42578125" style="86" customWidth="1"/>
    <col min="9996" max="9996" width="75.42578125" style="86" customWidth="1"/>
    <col min="9997" max="9997" width="45.28515625" style="86" customWidth="1"/>
    <col min="9998" max="10039" width="9.140625" style="86"/>
    <col min="10040" max="10040" width="62.28515625" style="86" customWidth="1"/>
    <col min="10041" max="10240" width="9.140625" style="86"/>
    <col min="10241" max="10241" width="4.42578125" style="86" customWidth="1"/>
    <col min="10242" max="10242" width="11.5703125" style="86" customWidth="1"/>
    <col min="10243" max="10243" width="40.42578125" style="86" customWidth="1"/>
    <col min="10244" max="10244" width="5.5703125" style="86" customWidth="1"/>
    <col min="10245" max="10245" width="8.5703125" style="86" customWidth="1"/>
    <col min="10246" max="10246" width="9.85546875" style="86" customWidth="1"/>
    <col min="10247" max="10247" width="13.85546875" style="86" customWidth="1"/>
    <col min="10248" max="10248" width="11" style="86" customWidth="1"/>
    <col min="10249" max="10249" width="9.7109375" style="86" customWidth="1"/>
    <col min="10250" max="10250" width="11.28515625" style="86" customWidth="1"/>
    <col min="10251" max="10251" width="10.42578125" style="86" customWidth="1"/>
    <col min="10252" max="10252" width="75.42578125" style="86" customWidth="1"/>
    <col min="10253" max="10253" width="45.28515625" style="86" customWidth="1"/>
    <col min="10254" max="10295" width="9.140625" style="86"/>
    <col min="10296" max="10296" width="62.28515625" style="86" customWidth="1"/>
    <col min="10297" max="10496" width="9.140625" style="86"/>
    <col min="10497" max="10497" width="4.42578125" style="86" customWidth="1"/>
    <col min="10498" max="10498" width="11.5703125" style="86" customWidth="1"/>
    <col min="10499" max="10499" width="40.42578125" style="86" customWidth="1"/>
    <col min="10500" max="10500" width="5.5703125" style="86" customWidth="1"/>
    <col min="10501" max="10501" width="8.5703125" style="86" customWidth="1"/>
    <col min="10502" max="10502" width="9.85546875" style="86" customWidth="1"/>
    <col min="10503" max="10503" width="13.85546875" style="86" customWidth="1"/>
    <col min="10504" max="10504" width="11" style="86" customWidth="1"/>
    <col min="10505" max="10505" width="9.7109375" style="86" customWidth="1"/>
    <col min="10506" max="10506" width="11.28515625" style="86" customWidth="1"/>
    <col min="10507" max="10507" width="10.42578125" style="86" customWidth="1"/>
    <col min="10508" max="10508" width="75.42578125" style="86" customWidth="1"/>
    <col min="10509" max="10509" width="45.28515625" style="86" customWidth="1"/>
    <col min="10510" max="10551" width="9.140625" style="86"/>
    <col min="10552" max="10552" width="62.28515625" style="86" customWidth="1"/>
    <col min="10553" max="10752" width="9.140625" style="86"/>
    <col min="10753" max="10753" width="4.42578125" style="86" customWidth="1"/>
    <col min="10754" max="10754" width="11.5703125" style="86" customWidth="1"/>
    <col min="10755" max="10755" width="40.42578125" style="86" customWidth="1"/>
    <col min="10756" max="10756" width="5.5703125" style="86" customWidth="1"/>
    <col min="10757" max="10757" width="8.5703125" style="86" customWidth="1"/>
    <col min="10758" max="10758" width="9.85546875" style="86" customWidth="1"/>
    <col min="10759" max="10759" width="13.85546875" style="86" customWidth="1"/>
    <col min="10760" max="10760" width="11" style="86" customWidth="1"/>
    <col min="10761" max="10761" width="9.7109375" style="86" customWidth="1"/>
    <col min="10762" max="10762" width="11.28515625" style="86" customWidth="1"/>
    <col min="10763" max="10763" width="10.42578125" style="86" customWidth="1"/>
    <col min="10764" max="10764" width="75.42578125" style="86" customWidth="1"/>
    <col min="10765" max="10765" width="45.28515625" style="86" customWidth="1"/>
    <col min="10766" max="10807" width="9.140625" style="86"/>
    <col min="10808" max="10808" width="62.28515625" style="86" customWidth="1"/>
    <col min="10809" max="11008" width="9.140625" style="86"/>
    <col min="11009" max="11009" width="4.42578125" style="86" customWidth="1"/>
    <col min="11010" max="11010" width="11.5703125" style="86" customWidth="1"/>
    <col min="11011" max="11011" width="40.42578125" style="86" customWidth="1"/>
    <col min="11012" max="11012" width="5.5703125" style="86" customWidth="1"/>
    <col min="11013" max="11013" width="8.5703125" style="86" customWidth="1"/>
    <col min="11014" max="11014" width="9.85546875" style="86" customWidth="1"/>
    <col min="11015" max="11015" width="13.85546875" style="86" customWidth="1"/>
    <col min="11016" max="11016" width="11" style="86" customWidth="1"/>
    <col min="11017" max="11017" width="9.7109375" style="86" customWidth="1"/>
    <col min="11018" max="11018" width="11.28515625" style="86" customWidth="1"/>
    <col min="11019" max="11019" width="10.42578125" style="86" customWidth="1"/>
    <col min="11020" max="11020" width="75.42578125" style="86" customWidth="1"/>
    <col min="11021" max="11021" width="45.28515625" style="86" customWidth="1"/>
    <col min="11022" max="11063" width="9.140625" style="86"/>
    <col min="11064" max="11064" width="62.28515625" style="86" customWidth="1"/>
    <col min="11065" max="11264" width="9.140625" style="86"/>
    <col min="11265" max="11265" width="4.42578125" style="86" customWidth="1"/>
    <col min="11266" max="11266" width="11.5703125" style="86" customWidth="1"/>
    <col min="11267" max="11267" width="40.42578125" style="86" customWidth="1"/>
    <col min="11268" max="11268" width="5.5703125" style="86" customWidth="1"/>
    <col min="11269" max="11269" width="8.5703125" style="86" customWidth="1"/>
    <col min="11270" max="11270" width="9.85546875" style="86" customWidth="1"/>
    <col min="11271" max="11271" width="13.85546875" style="86" customWidth="1"/>
    <col min="11272" max="11272" width="11" style="86" customWidth="1"/>
    <col min="11273" max="11273" width="9.7109375" style="86" customWidth="1"/>
    <col min="11274" max="11274" width="11.28515625" style="86" customWidth="1"/>
    <col min="11275" max="11275" width="10.42578125" style="86" customWidth="1"/>
    <col min="11276" max="11276" width="75.42578125" style="86" customWidth="1"/>
    <col min="11277" max="11277" width="45.28515625" style="86" customWidth="1"/>
    <col min="11278" max="11319" width="9.140625" style="86"/>
    <col min="11320" max="11320" width="62.28515625" style="86" customWidth="1"/>
    <col min="11321" max="11520" width="9.140625" style="86"/>
    <col min="11521" max="11521" width="4.42578125" style="86" customWidth="1"/>
    <col min="11522" max="11522" width="11.5703125" style="86" customWidth="1"/>
    <col min="11523" max="11523" width="40.42578125" style="86" customWidth="1"/>
    <col min="11524" max="11524" width="5.5703125" style="86" customWidth="1"/>
    <col min="11525" max="11525" width="8.5703125" style="86" customWidth="1"/>
    <col min="11526" max="11526" width="9.85546875" style="86" customWidth="1"/>
    <col min="11527" max="11527" width="13.85546875" style="86" customWidth="1"/>
    <col min="11528" max="11528" width="11" style="86" customWidth="1"/>
    <col min="11529" max="11529" width="9.7109375" style="86" customWidth="1"/>
    <col min="11530" max="11530" width="11.28515625" style="86" customWidth="1"/>
    <col min="11531" max="11531" width="10.42578125" style="86" customWidth="1"/>
    <col min="11532" max="11532" width="75.42578125" style="86" customWidth="1"/>
    <col min="11533" max="11533" width="45.28515625" style="86" customWidth="1"/>
    <col min="11534" max="11575" width="9.140625" style="86"/>
    <col min="11576" max="11576" width="62.28515625" style="86" customWidth="1"/>
    <col min="11577" max="11776" width="9.140625" style="86"/>
    <col min="11777" max="11777" width="4.42578125" style="86" customWidth="1"/>
    <col min="11778" max="11778" width="11.5703125" style="86" customWidth="1"/>
    <col min="11779" max="11779" width="40.42578125" style="86" customWidth="1"/>
    <col min="11780" max="11780" width="5.5703125" style="86" customWidth="1"/>
    <col min="11781" max="11781" width="8.5703125" style="86" customWidth="1"/>
    <col min="11782" max="11782" width="9.85546875" style="86" customWidth="1"/>
    <col min="11783" max="11783" width="13.85546875" style="86" customWidth="1"/>
    <col min="11784" max="11784" width="11" style="86" customWidth="1"/>
    <col min="11785" max="11785" width="9.7109375" style="86" customWidth="1"/>
    <col min="11786" max="11786" width="11.28515625" style="86" customWidth="1"/>
    <col min="11787" max="11787" width="10.42578125" style="86" customWidth="1"/>
    <col min="11788" max="11788" width="75.42578125" style="86" customWidth="1"/>
    <col min="11789" max="11789" width="45.28515625" style="86" customWidth="1"/>
    <col min="11790" max="11831" width="9.140625" style="86"/>
    <col min="11832" max="11832" width="62.28515625" style="86" customWidth="1"/>
    <col min="11833" max="12032" width="9.140625" style="86"/>
    <col min="12033" max="12033" width="4.42578125" style="86" customWidth="1"/>
    <col min="12034" max="12034" width="11.5703125" style="86" customWidth="1"/>
    <col min="12035" max="12035" width="40.42578125" style="86" customWidth="1"/>
    <col min="12036" max="12036" width="5.5703125" style="86" customWidth="1"/>
    <col min="12037" max="12037" width="8.5703125" style="86" customWidth="1"/>
    <col min="12038" max="12038" width="9.85546875" style="86" customWidth="1"/>
    <col min="12039" max="12039" width="13.85546875" style="86" customWidth="1"/>
    <col min="12040" max="12040" width="11" style="86" customWidth="1"/>
    <col min="12041" max="12041" width="9.7109375" style="86" customWidth="1"/>
    <col min="12042" max="12042" width="11.28515625" style="86" customWidth="1"/>
    <col min="12043" max="12043" width="10.42578125" style="86" customWidth="1"/>
    <col min="12044" max="12044" width="75.42578125" style="86" customWidth="1"/>
    <col min="12045" max="12045" width="45.28515625" style="86" customWidth="1"/>
    <col min="12046" max="12087" width="9.140625" style="86"/>
    <col min="12088" max="12088" width="62.28515625" style="86" customWidth="1"/>
    <col min="12089" max="12288" width="9.140625" style="86"/>
    <col min="12289" max="12289" width="4.42578125" style="86" customWidth="1"/>
    <col min="12290" max="12290" width="11.5703125" style="86" customWidth="1"/>
    <col min="12291" max="12291" width="40.42578125" style="86" customWidth="1"/>
    <col min="12292" max="12292" width="5.5703125" style="86" customWidth="1"/>
    <col min="12293" max="12293" width="8.5703125" style="86" customWidth="1"/>
    <col min="12294" max="12294" width="9.85546875" style="86" customWidth="1"/>
    <col min="12295" max="12295" width="13.85546875" style="86" customWidth="1"/>
    <col min="12296" max="12296" width="11" style="86" customWidth="1"/>
    <col min="12297" max="12297" width="9.7109375" style="86" customWidth="1"/>
    <col min="12298" max="12298" width="11.28515625" style="86" customWidth="1"/>
    <col min="12299" max="12299" width="10.42578125" style="86" customWidth="1"/>
    <col min="12300" max="12300" width="75.42578125" style="86" customWidth="1"/>
    <col min="12301" max="12301" width="45.28515625" style="86" customWidth="1"/>
    <col min="12302" max="12343" width="9.140625" style="86"/>
    <col min="12344" max="12344" width="62.28515625" style="86" customWidth="1"/>
    <col min="12345" max="12544" width="9.140625" style="86"/>
    <col min="12545" max="12545" width="4.42578125" style="86" customWidth="1"/>
    <col min="12546" max="12546" width="11.5703125" style="86" customWidth="1"/>
    <col min="12547" max="12547" width="40.42578125" style="86" customWidth="1"/>
    <col min="12548" max="12548" width="5.5703125" style="86" customWidth="1"/>
    <col min="12549" max="12549" width="8.5703125" style="86" customWidth="1"/>
    <col min="12550" max="12550" width="9.85546875" style="86" customWidth="1"/>
    <col min="12551" max="12551" width="13.85546875" style="86" customWidth="1"/>
    <col min="12552" max="12552" width="11" style="86" customWidth="1"/>
    <col min="12553" max="12553" width="9.7109375" style="86" customWidth="1"/>
    <col min="12554" max="12554" width="11.28515625" style="86" customWidth="1"/>
    <col min="12555" max="12555" width="10.42578125" style="86" customWidth="1"/>
    <col min="12556" max="12556" width="75.42578125" style="86" customWidth="1"/>
    <col min="12557" max="12557" width="45.28515625" style="86" customWidth="1"/>
    <col min="12558" max="12599" width="9.140625" style="86"/>
    <col min="12600" max="12600" width="62.28515625" style="86" customWidth="1"/>
    <col min="12601" max="12800" width="9.140625" style="86"/>
    <col min="12801" max="12801" width="4.42578125" style="86" customWidth="1"/>
    <col min="12802" max="12802" width="11.5703125" style="86" customWidth="1"/>
    <col min="12803" max="12803" width="40.42578125" style="86" customWidth="1"/>
    <col min="12804" max="12804" width="5.5703125" style="86" customWidth="1"/>
    <col min="12805" max="12805" width="8.5703125" style="86" customWidth="1"/>
    <col min="12806" max="12806" width="9.85546875" style="86" customWidth="1"/>
    <col min="12807" max="12807" width="13.85546875" style="86" customWidth="1"/>
    <col min="12808" max="12808" width="11" style="86" customWidth="1"/>
    <col min="12809" max="12809" width="9.7109375" style="86" customWidth="1"/>
    <col min="12810" max="12810" width="11.28515625" style="86" customWidth="1"/>
    <col min="12811" max="12811" width="10.42578125" style="86" customWidth="1"/>
    <col min="12812" max="12812" width="75.42578125" style="86" customWidth="1"/>
    <col min="12813" max="12813" width="45.28515625" style="86" customWidth="1"/>
    <col min="12814" max="12855" width="9.140625" style="86"/>
    <col min="12856" max="12856" width="62.28515625" style="86" customWidth="1"/>
    <col min="12857" max="13056" width="9.140625" style="86"/>
    <col min="13057" max="13057" width="4.42578125" style="86" customWidth="1"/>
    <col min="13058" max="13058" width="11.5703125" style="86" customWidth="1"/>
    <col min="13059" max="13059" width="40.42578125" style="86" customWidth="1"/>
    <col min="13060" max="13060" width="5.5703125" style="86" customWidth="1"/>
    <col min="13061" max="13061" width="8.5703125" style="86" customWidth="1"/>
    <col min="13062" max="13062" width="9.85546875" style="86" customWidth="1"/>
    <col min="13063" max="13063" width="13.85546875" style="86" customWidth="1"/>
    <col min="13064" max="13064" width="11" style="86" customWidth="1"/>
    <col min="13065" max="13065" width="9.7109375" style="86" customWidth="1"/>
    <col min="13066" max="13066" width="11.28515625" style="86" customWidth="1"/>
    <col min="13067" max="13067" width="10.42578125" style="86" customWidth="1"/>
    <col min="13068" max="13068" width="75.42578125" style="86" customWidth="1"/>
    <col min="13069" max="13069" width="45.28515625" style="86" customWidth="1"/>
    <col min="13070" max="13111" width="9.140625" style="86"/>
    <col min="13112" max="13112" width="62.28515625" style="86" customWidth="1"/>
    <col min="13113" max="13312" width="9.140625" style="86"/>
    <col min="13313" max="13313" width="4.42578125" style="86" customWidth="1"/>
    <col min="13314" max="13314" width="11.5703125" style="86" customWidth="1"/>
    <col min="13315" max="13315" width="40.42578125" style="86" customWidth="1"/>
    <col min="13316" max="13316" width="5.5703125" style="86" customWidth="1"/>
    <col min="13317" max="13317" width="8.5703125" style="86" customWidth="1"/>
    <col min="13318" max="13318" width="9.85546875" style="86" customWidth="1"/>
    <col min="13319" max="13319" width="13.85546875" style="86" customWidth="1"/>
    <col min="13320" max="13320" width="11" style="86" customWidth="1"/>
    <col min="13321" max="13321" width="9.7109375" style="86" customWidth="1"/>
    <col min="13322" max="13322" width="11.28515625" style="86" customWidth="1"/>
    <col min="13323" max="13323" width="10.42578125" style="86" customWidth="1"/>
    <col min="13324" max="13324" width="75.42578125" style="86" customWidth="1"/>
    <col min="13325" max="13325" width="45.28515625" style="86" customWidth="1"/>
    <col min="13326" max="13367" width="9.140625" style="86"/>
    <col min="13368" max="13368" width="62.28515625" style="86" customWidth="1"/>
    <col min="13369" max="13568" width="9.140625" style="86"/>
    <col min="13569" max="13569" width="4.42578125" style="86" customWidth="1"/>
    <col min="13570" max="13570" width="11.5703125" style="86" customWidth="1"/>
    <col min="13571" max="13571" width="40.42578125" style="86" customWidth="1"/>
    <col min="13572" max="13572" width="5.5703125" style="86" customWidth="1"/>
    <col min="13573" max="13573" width="8.5703125" style="86" customWidth="1"/>
    <col min="13574" max="13574" width="9.85546875" style="86" customWidth="1"/>
    <col min="13575" max="13575" width="13.85546875" style="86" customWidth="1"/>
    <col min="13576" max="13576" width="11" style="86" customWidth="1"/>
    <col min="13577" max="13577" width="9.7109375" style="86" customWidth="1"/>
    <col min="13578" max="13578" width="11.28515625" style="86" customWidth="1"/>
    <col min="13579" max="13579" width="10.42578125" style="86" customWidth="1"/>
    <col min="13580" max="13580" width="75.42578125" style="86" customWidth="1"/>
    <col min="13581" max="13581" width="45.28515625" style="86" customWidth="1"/>
    <col min="13582" max="13623" width="9.140625" style="86"/>
    <col min="13624" max="13624" width="62.28515625" style="86" customWidth="1"/>
    <col min="13625" max="13824" width="9.140625" style="86"/>
    <col min="13825" max="13825" width="4.42578125" style="86" customWidth="1"/>
    <col min="13826" max="13826" width="11.5703125" style="86" customWidth="1"/>
    <col min="13827" max="13827" width="40.42578125" style="86" customWidth="1"/>
    <col min="13828" max="13828" width="5.5703125" style="86" customWidth="1"/>
    <col min="13829" max="13829" width="8.5703125" style="86" customWidth="1"/>
    <col min="13830" max="13830" width="9.85546875" style="86" customWidth="1"/>
    <col min="13831" max="13831" width="13.85546875" style="86" customWidth="1"/>
    <col min="13832" max="13832" width="11" style="86" customWidth="1"/>
    <col min="13833" max="13833" width="9.7109375" style="86" customWidth="1"/>
    <col min="13834" max="13834" width="11.28515625" style="86" customWidth="1"/>
    <col min="13835" max="13835" width="10.42578125" style="86" customWidth="1"/>
    <col min="13836" max="13836" width="75.42578125" style="86" customWidth="1"/>
    <col min="13837" max="13837" width="45.28515625" style="86" customWidth="1"/>
    <col min="13838" max="13879" width="9.140625" style="86"/>
    <col min="13880" max="13880" width="62.28515625" style="86" customWidth="1"/>
    <col min="13881" max="14080" width="9.140625" style="86"/>
    <col min="14081" max="14081" width="4.42578125" style="86" customWidth="1"/>
    <col min="14082" max="14082" width="11.5703125" style="86" customWidth="1"/>
    <col min="14083" max="14083" width="40.42578125" style="86" customWidth="1"/>
    <col min="14084" max="14084" width="5.5703125" style="86" customWidth="1"/>
    <col min="14085" max="14085" width="8.5703125" style="86" customWidth="1"/>
    <col min="14086" max="14086" width="9.85546875" style="86" customWidth="1"/>
    <col min="14087" max="14087" width="13.85546875" style="86" customWidth="1"/>
    <col min="14088" max="14088" width="11" style="86" customWidth="1"/>
    <col min="14089" max="14089" width="9.7109375" style="86" customWidth="1"/>
    <col min="14090" max="14090" width="11.28515625" style="86" customWidth="1"/>
    <col min="14091" max="14091" width="10.42578125" style="86" customWidth="1"/>
    <col min="14092" max="14092" width="75.42578125" style="86" customWidth="1"/>
    <col min="14093" max="14093" width="45.28515625" style="86" customWidth="1"/>
    <col min="14094" max="14135" width="9.140625" style="86"/>
    <col min="14136" max="14136" width="62.28515625" style="86" customWidth="1"/>
    <col min="14137" max="14336" width="9.140625" style="86"/>
    <col min="14337" max="14337" width="4.42578125" style="86" customWidth="1"/>
    <col min="14338" max="14338" width="11.5703125" style="86" customWidth="1"/>
    <col min="14339" max="14339" width="40.42578125" style="86" customWidth="1"/>
    <col min="14340" max="14340" width="5.5703125" style="86" customWidth="1"/>
    <col min="14341" max="14341" width="8.5703125" style="86" customWidth="1"/>
    <col min="14342" max="14342" width="9.85546875" style="86" customWidth="1"/>
    <col min="14343" max="14343" width="13.85546875" style="86" customWidth="1"/>
    <col min="14344" max="14344" width="11" style="86" customWidth="1"/>
    <col min="14345" max="14345" width="9.7109375" style="86" customWidth="1"/>
    <col min="14346" max="14346" width="11.28515625" style="86" customWidth="1"/>
    <col min="14347" max="14347" width="10.42578125" style="86" customWidth="1"/>
    <col min="14348" max="14348" width="75.42578125" style="86" customWidth="1"/>
    <col min="14349" max="14349" width="45.28515625" style="86" customWidth="1"/>
    <col min="14350" max="14391" width="9.140625" style="86"/>
    <col min="14392" max="14392" width="62.28515625" style="86" customWidth="1"/>
    <col min="14393" max="14592" width="9.140625" style="86"/>
    <col min="14593" max="14593" width="4.42578125" style="86" customWidth="1"/>
    <col min="14594" max="14594" width="11.5703125" style="86" customWidth="1"/>
    <col min="14595" max="14595" width="40.42578125" style="86" customWidth="1"/>
    <col min="14596" max="14596" width="5.5703125" style="86" customWidth="1"/>
    <col min="14597" max="14597" width="8.5703125" style="86" customWidth="1"/>
    <col min="14598" max="14598" width="9.85546875" style="86" customWidth="1"/>
    <col min="14599" max="14599" width="13.85546875" style="86" customWidth="1"/>
    <col min="14600" max="14600" width="11" style="86" customWidth="1"/>
    <col min="14601" max="14601" width="9.7109375" style="86" customWidth="1"/>
    <col min="14602" max="14602" width="11.28515625" style="86" customWidth="1"/>
    <col min="14603" max="14603" width="10.42578125" style="86" customWidth="1"/>
    <col min="14604" max="14604" width="75.42578125" style="86" customWidth="1"/>
    <col min="14605" max="14605" width="45.28515625" style="86" customWidth="1"/>
    <col min="14606" max="14647" width="9.140625" style="86"/>
    <col min="14648" max="14648" width="62.28515625" style="86" customWidth="1"/>
    <col min="14649" max="14848" width="9.140625" style="86"/>
    <col min="14849" max="14849" width="4.42578125" style="86" customWidth="1"/>
    <col min="14850" max="14850" width="11.5703125" style="86" customWidth="1"/>
    <col min="14851" max="14851" width="40.42578125" style="86" customWidth="1"/>
    <col min="14852" max="14852" width="5.5703125" style="86" customWidth="1"/>
    <col min="14853" max="14853" width="8.5703125" style="86" customWidth="1"/>
    <col min="14854" max="14854" width="9.85546875" style="86" customWidth="1"/>
    <col min="14855" max="14855" width="13.85546875" style="86" customWidth="1"/>
    <col min="14856" max="14856" width="11" style="86" customWidth="1"/>
    <col min="14857" max="14857" width="9.7109375" style="86" customWidth="1"/>
    <col min="14858" max="14858" width="11.28515625" style="86" customWidth="1"/>
    <col min="14859" max="14859" width="10.42578125" style="86" customWidth="1"/>
    <col min="14860" max="14860" width="75.42578125" style="86" customWidth="1"/>
    <col min="14861" max="14861" width="45.28515625" style="86" customWidth="1"/>
    <col min="14862" max="14903" width="9.140625" style="86"/>
    <col min="14904" max="14904" width="62.28515625" style="86" customWidth="1"/>
    <col min="14905" max="15104" width="9.140625" style="86"/>
    <col min="15105" max="15105" width="4.42578125" style="86" customWidth="1"/>
    <col min="15106" max="15106" width="11.5703125" style="86" customWidth="1"/>
    <col min="15107" max="15107" width="40.42578125" style="86" customWidth="1"/>
    <col min="15108" max="15108" width="5.5703125" style="86" customWidth="1"/>
    <col min="15109" max="15109" width="8.5703125" style="86" customWidth="1"/>
    <col min="15110" max="15110" width="9.85546875" style="86" customWidth="1"/>
    <col min="15111" max="15111" width="13.85546875" style="86" customWidth="1"/>
    <col min="15112" max="15112" width="11" style="86" customWidth="1"/>
    <col min="15113" max="15113" width="9.7109375" style="86" customWidth="1"/>
    <col min="15114" max="15114" width="11.28515625" style="86" customWidth="1"/>
    <col min="15115" max="15115" width="10.42578125" style="86" customWidth="1"/>
    <col min="15116" max="15116" width="75.42578125" style="86" customWidth="1"/>
    <col min="15117" max="15117" width="45.28515625" style="86" customWidth="1"/>
    <col min="15118" max="15159" width="9.140625" style="86"/>
    <col min="15160" max="15160" width="62.28515625" style="86" customWidth="1"/>
    <col min="15161" max="15360" width="9.140625" style="86"/>
    <col min="15361" max="15361" width="4.42578125" style="86" customWidth="1"/>
    <col min="15362" max="15362" width="11.5703125" style="86" customWidth="1"/>
    <col min="15363" max="15363" width="40.42578125" style="86" customWidth="1"/>
    <col min="15364" max="15364" width="5.5703125" style="86" customWidth="1"/>
    <col min="15365" max="15365" width="8.5703125" style="86" customWidth="1"/>
    <col min="15366" max="15366" width="9.85546875" style="86" customWidth="1"/>
    <col min="15367" max="15367" width="13.85546875" style="86" customWidth="1"/>
    <col min="15368" max="15368" width="11" style="86" customWidth="1"/>
    <col min="15369" max="15369" width="9.7109375" style="86" customWidth="1"/>
    <col min="15370" max="15370" width="11.28515625" style="86" customWidth="1"/>
    <col min="15371" max="15371" width="10.42578125" style="86" customWidth="1"/>
    <col min="15372" max="15372" width="75.42578125" style="86" customWidth="1"/>
    <col min="15373" max="15373" width="45.28515625" style="86" customWidth="1"/>
    <col min="15374" max="15415" width="9.140625" style="86"/>
    <col min="15416" max="15416" width="62.28515625" style="86" customWidth="1"/>
    <col min="15417" max="15616" width="9.140625" style="86"/>
    <col min="15617" max="15617" width="4.42578125" style="86" customWidth="1"/>
    <col min="15618" max="15618" width="11.5703125" style="86" customWidth="1"/>
    <col min="15619" max="15619" width="40.42578125" style="86" customWidth="1"/>
    <col min="15620" max="15620" width="5.5703125" style="86" customWidth="1"/>
    <col min="15621" max="15621" width="8.5703125" style="86" customWidth="1"/>
    <col min="15622" max="15622" width="9.85546875" style="86" customWidth="1"/>
    <col min="15623" max="15623" width="13.85546875" style="86" customWidth="1"/>
    <col min="15624" max="15624" width="11" style="86" customWidth="1"/>
    <col min="15625" max="15625" width="9.7109375" style="86" customWidth="1"/>
    <col min="15626" max="15626" width="11.28515625" style="86" customWidth="1"/>
    <col min="15627" max="15627" width="10.42578125" style="86" customWidth="1"/>
    <col min="15628" max="15628" width="75.42578125" style="86" customWidth="1"/>
    <col min="15629" max="15629" width="45.28515625" style="86" customWidth="1"/>
    <col min="15630" max="15671" width="9.140625" style="86"/>
    <col min="15672" max="15672" width="62.28515625" style="86" customWidth="1"/>
    <col min="15673" max="15872" width="9.140625" style="86"/>
    <col min="15873" max="15873" width="4.42578125" style="86" customWidth="1"/>
    <col min="15874" max="15874" width="11.5703125" style="86" customWidth="1"/>
    <col min="15875" max="15875" width="40.42578125" style="86" customWidth="1"/>
    <col min="15876" max="15876" width="5.5703125" style="86" customWidth="1"/>
    <col min="15877" max="15877" width="8.5703125" style="86" customWidth="1"/>
    <col min="15878" max="15878" width="9.85546875" style="86" customWidth="1"/>
    <col min="15879" max="15879" width="13.85546875" style="86" customWidth="1"/>
    <col min="15880" max="15880" width="11" style="86" customWidth="1"/>
    <col min="15881" max="15881" width="9.7109375" style="86" customWidth="1"/>
    <col min="15882" max="15882" width="11.28515625" style="86" customWidth="1"/>
    <col min="15883" max="15883" width="10.42578125" style="86" customWidth="1"/>
    <col min="15884" max="15884" width="75.42578125" style="86" customWidth="1"/>
    <col min="15885" max="15885" width="45.28515625" style="86" customWidth="1"/>
    <col min="15886" max="15927" width="9.140625" style="86"/>
    <col min="15928" max="15928" width="62.28515625" style="86" customWidth="1"/>
    <col min="15929" max="16128" width="9.140625" style="86"/>
    <col min="16129" max="16129" width="4.42578125" style="86" customWidth="1"/>
    <col min="16130" max="16130" width="11.5703125" style="86" customWidth="1"/>
    <col min="16131" max="16131" width="40.42578125" style="86" customWidth="1"/>
    <col min="16132" max="16132" width="5.5703125" style="86" customWidth="1"/>
    <col min="16133" max="16133" width="8.5703125" style="86" customWidth="1"/>
    <col min="16134" max="16134" width="9.85546875" style="86" customWidth="1"/>
    <col min="16135" max="16135" width="13.85546875" style="86" customWidth="1"/>
    <col min="16136" max="16136" width="11" style="86" customWidth="1"/>
    <col min="16137" max="16137" width="9.7109375" style="86" customWidth="1"/>
    <col min="16138" max="16138" width="11.28515625" style="86" customWidth="1"/>
    <col min="16139" max="16139" width="10.42578125" style="86" customWidth="1"/>
    <col min="16140" max="16140" width="75.42578125" style="86" customWidth="1"/>
    <col min="16141" max="16141" width="45.28515625" style="86" customWidth="1"/>
    <col min="16142" max="16183" width="9.140625" style="86"/>
    <col min="16184" max="16184" width="62.28515625" style="86" customWidth="1"/>
    <col min="16185" max="16384" width="9.140625" style="86"/>
  </cols>
  <sheetData>
    <row r="1" spans="1:104" ht="15" customHeight="1" x14ac:dyDescent="0.25">
      <c r="A1" s="85" t="s">
        <v>315</v>
      </c>
      <c r="B1" s="85"/>
      <c r="C1" s="85"/>
      <c r="D1" s="85"/>
      <c r="E1" s="85"/>
      <c r="F1" s="85"/>
      <c r="G1" s="85"/>
    </row>
    <row r="2" spans="1:104" ht="3" customHeight="1" thickBot="1" x14ac:dyDescent="0.25">
      <c r="B2" s="87"/>
      <c r="C2" s="88"/>
      <c r="D2" s="88"/>
      <c r="E2" s="89"/>
      <c r="F2" s="88"/>
      <c r="G2" s="88"/>
    </row>
    <row r="3" spans="1:104" ht="13.5" customHeight="1" thickTop="1" x14ac:dyDescent="0.2">
      <c r="A3" s="90" t="s">
        <v>19</v>
      </c>
      <c r="B3" s="91"/>
      <c r="C3" s="92"/>
      <c r="D3" s="93" t="s">
        <v>80</v>
      </c>
      <c r="E3" s="94"/>
      <c r="F3" s="95"/>
      <c r="G3" s="96"/>
    </row>
    <row r="4" spans="1:104" ht="13.5" customHeight="1" thickBot="1" x14ac:dyDescent="0.25">
      <c r="A4" s="97" t="s">
        <v>20</v>
      </c>
      <c r="B4" s="98"/>
      <c r="C4" s="99"/>
      <c r="D4" s="100" t="s">
        <v>81</v>
      </c>
      <c r="E4" s="101"/>
      <c r="F4" s="102"/>
      <c r="G4" s="103"/>
    </row>
    <row r="5" spans="1:104" ht="13.5" thickTop="1" x14ac:dyDescent="0.2">
      <c r="A5" s="104"/>
    </row>
    <row r="6" spans="1:104" s="110" customFormat="1" ht="26.25" customHeight="1" x14ac:dyDescent="0.2">
      <c r="A6" s="106" t="s">
        <v>21</v>
      </c>
      <c r="B6" s="107" t="s">
        <v>22</v>
      </c>
      <c r="C6" s="107" t="s">
        <v>23</v>
      </c>
      <c r="D6" s="107" t="s">
        <v>24</v>
      </c>
      <c r="E6" s="107" t="s">
        <v>25</v>
      </c>
      <c r="F6" s="107" t="s">
        <v>26</v>
      </c>
      <c r="G6" s="108" t="s">
        <v>27</v>
      </c>
      <c r="H6" s="109" t="s">
        <v>28</v>
      </c>
      <c r="I6" s="109" t="s">
        <v>29</v>
      </c>
      <c r="J6" s="109" t="s">
        <v>30</v>
      </c>
      <c r="K6" s="109" t="s">
        <v>31</v>
      </c>
    </row>
    <row r="7" spans="1:104" ht="14.25" customHeight="1" x14ac:dyDescent="0.2">
      <c r="A7" s="111" t="s">
        <v>32</v>
      </c>
      <c r="B7" s="112" t="s">
        <v>47</v>
      </c>
      <c r="C7" s="113" t="s">
        <v>39</v>
      </c>
      <c r="D7" s="114"/>
      <c r="E7" s="115"/>
      <c r="F7" s="115"/>
      <c r="G7" s="116"/>
      <c r="H7" s="117"/>
      <c r="I7" s="118"/>
      <c r="J7" s="117"/>
      <c r="K7" s="118"/>
      <c r="O7" s="119"/>
    </row>
    <row r="8" spans="1:104" ht="22.5" x14ac:dyDescent="0.2">
      <c r="A8" s="120">
        <v>1</v>
      </c>
      <c r="B8" s="121" t="s">
        <v>48</v>
      </c>
      <c r="C8" s="122" t="s">
        <v>49</v>
      </c>
      <c r="D8" s="123" t="s">
        <v>50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6">
        <v>1</v>
      </c>
    </row>
    <row r="9" spans="1:104" x14ac:dyDescent="0.2">
      <c r="A9" s="130"/>
      <c r="B9" s="131"/>
      <c r="C9" s="132" t="s">
        <v>51</v>
      </c>
      <c r="D9" s="133"/>
      <c r="E9" s="133"/>
      <c r="F9" s="133"/>
      <c r="G9" s="134"/>
      <c r="I9" s="135"/>
      <c r="K9" s="135"/>
      <c r="L9" s="136" t="s">
        <v>51</v>
      </c>
      <c r="O9" s="11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</row>
    <row r="10" spans="1:104" x14ac:dyDescent="0.2">
      <c r="A10" s="120">
        <v>2</v>
      </c>
      <c r="B10" s="121" t="s">
        <v>52</v>
      </c>
      <c r="C10" s="122" t="s">
        <v>53</v>
      </c>
      <c r="D10" s="123" t="s">
        <v>50</v>
      </c>
      <c r="E10" s="124">
        <v>1</v>
      </c>
      <c r="F10" s="125"/>
      <c r="G10" s="126">
        <f>E10*F10</f>
        <v>0</v>
      </c>
      <c r="H10" s="127">
        <v>0</v>
      </c>
      <c r="I10" s="128">
        <f>E10*H10</f>
        <v>0</v>
      </c>
      <c r="J10" s="127"/>
      <c r="K10" s="128">
        <f>E10*J10</f>
        <v>0</v>
      </c>
      <c r="O10" s="119"/>
      <c r="Z10" s="129"/>
      <c r="AA10" s="129">
        <v>12</v>
      </c>
      <c r="AB10" s="129">
        <v>0</v>
      </c>
      <c r="AC10" s="129">
        <v>2</v>
      </c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CA10" s="129">
        <v>12</v>
      </c>
      <c r="CB10" s="129">
        <v>0</v>
      </c>
      <c r="CZ10" s="86">
        <v>1</v>
      </c>
    </row>
    <row r="11" spans="1:104" x14ac:dyDescent="0.2">
      <c r="A11" s="130"/>
      <c r="B11" s="131"/>
      <c r="C11" s="132"/>
      <c r="D11" s="133"/>
      <c r="E11" s="133"/>
      <c r="F11" s="133"/>
      <c r="G11" s="134"/>
      <c r="I11" s="135"/>
      <c r="K11" s="135"/>
      <c r="L11" s="136"/>
      <c r="O11" s="11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</row>
    <row r="12" spans="1:104" x14ac:dyDescent="0.2">
      <c r="A12" s="120">
        <v>3</v>
      </c>
      <c r="B12" s="121" t="s">
        <v>54</v>
      </c>
      <c r="C12" s="122" t="s">
        <v>55</v>
      </c>
      <c r="D12" s="123" t="s">
        <v>50</v>
      </c>
      <c r="E12" s="124">
        <v>1</v>
      </c>
      <c r="F12" s="125"/>
      <c r="G12" s="126">
        <f>E12*F12</f>
        <v>0</v>
      </c>
      <c r="H12" s="127">
        <v>0</v>
      </c>
      <c r="I12" s="128">
        <f>E12*H12</f>
        <v>0</v>
      </c>
      <c r="J12" s="127"/>
      <c r="K12" s="128">
        <f>E12*J12</f>
        <v>0</v>
      </c>
      <c r="O12" s="119"/>
      <c r="Z12" s="129"/>
      <c r="AA12" s="129">
        <v>12</v>
      </c>
      <c r="AB12" s="129">
        <v>0</v>
      </c>
      <c r="AC12" s="129">
        <v>3</v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CA12" s="129">
        <v>12</v>
      </c>
      <c r="CB12" s="129">
        <v>0</v>
      </c>
      <c r="CZ12" s="86">
        <v>1</v>
      </c>
    </row>
    <row r="13" spans="1:104" x14ac:dyDescent="0.2">
      <c r="A13" s="120">
        <v>4</v>
      </c>
      <c r="B13" s="121" t="s">
        <v>56</v>
      </c>
      <c r="C13" s="122" t="s">
        <v>57</v>
      </c>
      <c r="D13" s="123" t="s">
        <v>50</v>
      </c>
      <c r="E13" s="124">
        <v>1</v>
      </c>
      <c r="F13" s="125"/>
      <c r="G13" s="126">
        <f>E13*F13</f>
        <v>0</v>
      </c>
      <c r="H13" s="127">
        <v>0</v>
      </c>
      <c r="I13" s="128">
        <f>E13*H13</f>
        <v>0</v>
      </c>
      <c r="J13" s="127"/>
      <c r="K13" s="128">
        <f>E13*J13</f>
        <v>0</v>
      </c>
      <c r="O13" s="119"/>
      <c r="Z13" s="129"/>
      <c r="AA13" s="129">
        <v>12</v>
      </c>
      <c r="AB13" s="129">
        <v>0</v>
      </c>
      <c r="AC13" s="129">
        <v>4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12</v>
      </c>
      <c r="CB13" s="129">
        <v>0</v>
      </c>
      <c r="CZ13" s="86">
        <v>1</v>
      </c>
    </row>
    <row r="14" spans="1:104" x14ac:dyDescent="0.2">
      <c r="A14" s="120">
        <v>5</v>
      </c>
      <c r="B14" s="121" t="s">
        <v>58</v>
      </c>
      <c r="C14" s="122" t="s">
        <v>59</v>
      </c>
      <c r="D14" s="123" t="s">
        <v>50</v>
      </c>
      <c r="E14" s="124">
        <v>1</v>
      </c>
      <c r="F14" s="125"/>
      <c r="G14" s="126">
        <f>E14*F14</f>
        <v>0</v>
      </c>
      <c r="H14" s="127">
        <v>0</v>
      </c>
      <c r="I14" s="128">
        <f>E14*H14</f>
        <v>0</v>
      </c>
      <c r="J14" s="127"/>
      <c r="K14" s="128">
        <f>E14*J14</f>
        <v>0</v>
      </c>
      <c r="O14" s="119"/>
      <c r="Z14" s="129"/>
      <c r="AA14" s="129">
        <v>12</v>
      </c>
      <c r="AB14" s="129">
        <v>0</v>
      </c>
      <c r="AC14" s="129">
        <v>5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12</v>
      </c>
      <c r="CB14" s="129">
        <v>0</v>
      </c>
      <c r="CZ14" s="86">
        <v>1</v>
      </c>
    </row>
    <row r="15" spans="1:104" x14ac:dyDescent="0.2">
      <c r="A15" s="120">
        <v>6</v>
      </c>
      <c r="B15" s="121" t="s">
        <v>60</v>
      </c>
      <c r="C15" s="122" t="s">
        <v>61</v>
      </c>
      <c r="D15" s="123" t="s">
        <v>50</v>
      </c>
      <c r="E15" s="124">
        <v>1</v>
      </c>
      <c r="F15" s="125"/>
      <c r="G15" s="126">
        <f>E15*F15</f>
        <v>0</v>
      </c>
      <c r="H15" s="127">
        <v>0</v>
      </c>
      <c r="I15" s="128">
        <f>E15*H15</f>
        <v>0</v>
      </c>
      <c r="J15" s="127"/>
      <c r="K15" s="128">
        <f>E15*J15</f>
        <v>0</v>
      </c>
      <c r="O15" s="119"/>
      <c r="Z15" s="129"/>
      <c r="AA15" s="129">
        <v>12</v>
      </c>
      <c r="AB15" s="129">
        <v>0</v>
      </c>
      <c r="AC15" s="129">
        <v>6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12</v>
      </c>
      <c r="CB15" s="129">
        <v>0</v>
      </c>
      <c r="CZ15" s="86">
        <v>1</v>
      </c>
    </row>
    <row r="16" spans="1:104" x14ac:dyDescent="0.2">
      <c r="A16" s="120">
        <v>7</v>
      </c>
      <c r="B16" s="121" t="s">
        <v>62</v>
      </c>
      <c r="C16" s="122" t="s">
        <v>63</v>
      </c>
      <c r="D16" s="123" t="s">
        <v>50</v>
      </c>
      <c r="E16" s="124">
        <v>1</v>
      </c>
      <c r="F16" s="125"/>
      <c r="G16" s="126">
        <f>E16*F16</f>
        <v>0</v>
      </c>
      <c r="H16" s="127">
        <v>0</v>
      </c>
      <c r="I16" s="128">
        <f>E16*H16</f>
        <v>0</v>
      </c>
      <c r="J16" s="127"/>
      <c r="K16" s="128">
        <f>E16*J16</f>
        <v>0</v>
      </c>
      <c r="O16" s="119"/>
      <c r="Z16" s="129"/>
      <c r="AA16" s="129">
        <v>12</v>
      </c>
      <c r="AB16" s="129">
        <v>0</v>
      </c>
      <c r="AC16" s="129">
        <v>7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12</v>
      </c>
      <c r="CB16" s="129">
        <v>0</v>
      </c>
      <c r="CZ16" s="86">
        <v>1</v>
      </c>
    </row>
    <row r="17" spans="1:104" x14ac:dyDescent="0.2">
      <c r="A17" s="120">
        <v>8</v>
      </c>
      <c r="B17" s="121" t="s">
        <v>64</v>
      </c>
      <c r="C17" s="122" t="s">
        <v>65</v>
      </c>
      <c r="D17" s="123" t="s">
        <v>50</v>
      </c>
      <c r="E17" s="124">
        <v>1</v>
      </c>
      <c r="F17" s="125"/>
      <c r="G17" s="126">
        <f>E17*F17</f>
        <v>0</v>
      </c>
      <c r="H17" s="127">
        <v>0</v>
      </c>
      <c r="I17" s="128">
        <f>E17*H17</f>
        <v>0</v>
      </c>
      <c r="J17" s="127"/>
      <c r="K17" s="128">
        <f>E17*J17</f>
        <v>0</v>
      </c>
      <c r="O17" s="119"/>
      <c r="Z17" s="129"/>
      <c r="AA17" s="129">
        <v>12</v>
      </c>
      <c r="AB17" s="129">
        <v>0</v>
      </c>
      <c r="AC17" s="129">
        <v>8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CA17" s="129">
        <v>12</v>
      </c>
      <c r="CB17" s="129">
        <v>0</v>
      </c>
      <c r="CZ17" s="86">
        <v>1</v>
      </c>
    </row>
    <row r="18" spans="1:104" ht="22.5" x14ac:dyDescent="0.2">
      <c r="A18" s="120">
        <v>9</v>
      </c>
      <c r="B18" s="121" t="s">
        <v>66</v>
      </c>
      <c r="C18" s="122" t="s">
        <v>67</v>
      </c>
      <c r="D18" s="123" t="s">
        <v>50</v>
      </c>
      <c r="E18" s="124">
        <v>1</v>
      </c>
      <c r="F18" s="125"/>
      <c r="G18" s="126">
        <f>E18*F18</f>
        <v>0</v>
      </c>
      <c r="H18" s="127">
        <v>0</v>
      </c>
      <c r="I18" s="128">
        <f>E18*H18</f>
        <v>0</v>
      </c>
      <c r="J18" s="127"/>
      <c r="K18" s="128">
        <f>E18*J18</f>
        <v>0</v>
      </c>
      <c r="O18" s="119"/>
      <c r="Z18" s="129"/>
      <c r="AA18" s="129">
        <v>12</v>
      </c>
      <c r="AB18" s="129">
        <v>0</v>
      </c>
      <c r="AC18" s="129">
        <v>9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12</v>
      </c>
      <c r="CB18" s="129">
        <v>0</v>
      </c>
      <c r="CZ18" s="86">
        <v>1</v>
      </c>
    </row>
    <row r="19" spans="1:104" x14ac:dyDescent="0.2">
      <c r="A19" s="130"/>
      <c r="B19" s="131"/>
      <c r="C19" s="132" t="s">
        <v>68</v>
      </c>
      <c r="D19" s="133"/>
      <c r="E19" s="133"/>
      <c r="F19" s="133"/>
      <c r="G19" s="134"/>
      <c r="I19" s="135"/>
      <c r="K19" s="135"/>
      <c r="L19" s="136" t="s">
        <v>68</v>
      </c>
      <c r="O19" s="11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</row>
    <row r="20" spans="1:104" x14ac:dyDescent="0.2">
      <c r="A20" s="130"/>
      <c r="B20" s="131"/>
      <c r="C20" s="132"/>
      <c r="D20" s="133"/>
      <c r="E20" s="133"/>
      <c r="F20" s="133"/>
      <c r="G20" s="134"/>
      <c r="I20" s="135"/>
      <c r="K20" s="135"/>
      <c r="L20" s="136"/>
      <c r="O20" s="11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</row>
    <row r="21" spans="1:104" ht="22.5" x14ac:dyDescent="0.2">
      <c r="A21" s="120">
        <v>10</v>
      </c>
      <c r="B21" s="121" t="s">
        <v>69</v>
      </c>
      <c r="C21" s="122" t="s">
        <v>70</v>
      </c>
      <c r="D21" s="123" t="s">
        <v>71</v>
      </c>
      <c r="E21" s="124">
        <v>2</v>
      </c>
      <c r="F21" s="125"/>
      <c r="G21" s="126">
        <f>E21*F21</f>
        <v>0</v>
      </c>
      <c r="H21" s="127">
        <v>0</v>
      </c>
      <c r="I21" s="128">
        <f>E21*H21</f>
        <v>0</v>
      </c>
      <c r="J21" s="127"/>
      <c r="K21" s="128">
        <f>E21*J21</f>
        <v>0</v>
      </c>
      <c r="O21" s="119"/>
      <c r="Z21" s="129"/>
      <c r="AA21" s="129">
        <v>12</v>
      </c>
      <c r="AB21" s="129">
        <v>0</v>
      </c>
      <c r="AC21" s="129">
        <v>10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12</v>
      </c>
      <c r="CB21" s="129">
        <v>0</v>
      </c>
      <c r="CZ21" s="86">
        <v>1</v>
      </c>
    </row>
    <row r="22" spans="1:104" x14ac:dyDescent="0.2">
      <c r="A22" s="120">
        <v>11</v>
      </c>
      <c r="B22" s="121" t="s">
        <v>72</v>
      </c>
      <c r="C22" s="122" t="s">
        <v>73</v>
      </c>
      <c r="D22" s="123" t="s">
        <v>50</v>
      </c>
      <c r="E22" s="124">
        <v>1</v>
      </c>
      <c r="F22" s="125"/>
      <c r="G22" s="126">
        <f>E22*F22</f>
        <v>0</v>
      </c>
      <c r="H22" s="127">
        <v>0</v>
      </c>
      <c r="I22" s="128">
        <f>E22*H22</f>
        <v>0</v>
      </c>
      <c r="J22" s="127"/>
      <c r="K22" s="128">
        <f>E22*J22</f>
        <v>0</v>
      </c>
      <c r="O22" s="119"/>
      <c r="Z22" s="129"/>
      <c r="AA22" s="129">
        <v>12</v>
      </c>
      <c r="AB22" s="129">
        <v>0</v>
      </c>
      <c r="AC22" s="129">
        <v>11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12</v>
      </c>
      <c r="CB22" s="129">
        <v>0</v>
      </c>
      <c r="CZ22" s="86">
        <v>1</v>
      </c>
    </row>
    <row r="23" spans="1:104" x14ac:dyDescent="0.2">
      <c r="A23" s="120">
        <v>12</v>
      </c>
      <c r="B23" s="121" t="s">
        <v>74</v>
      </c>
      <c r="C23" s="122" t="s">
        <v>75</v>
      </c>
      <c r="D23" s="123" t="s">
        <v>50</v>
      </c>
      <c r="E23" s="124">
        <v>1</v>
      </c>
      <c r="F23" s="125"/>
      <c r="G23" s="126">
        <f>E23*F23</f>
        <v>0</v>
      </c>
      <c r="H23" s="127">
        <v>0</v>
      </c>
      <c r="I23" s="128">
        <f>E23*H23</f>
        <v>0</v>
      </c>
      <c r="J23" s="127"/>
      <c r="K23" s="128">
        <f>E23*J23</f>
        <v>0</v>
      </c>
      <c r="O23" s="119"/>
      <c r="Z23" s="129"/>
      <c r="AA23" s="129">
        <v>12</v>
      </c>
      <c r="AB23" s="129">
        <v>0</v>
      </c>
      <c r="AC23" s="129">
        <v>12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12</v>
      </c>
      <c r="CB23" s="129">
        <v>0</v>
      </c>
      <c r="CZ23" s="86">
        <v>1</v>
      </c>
    </row>
    <row r="24" spans="1:104" ht="22.5" x14ac:dyDescent="0.2">
      <c r="A24" s="120">
        <v>13</v>
      </c>
      <c r="B24" s="121" t="s">
        <v>76</v>
      </c>
      <c r="C24" s="122" t="s">
        <v>77</v>
      </c>
      <c r="D24" s="123" t="s">
        <v>50</v>
      </c>
      <c r="E24" s="124">
        <v>1</v>
      </c>
      <c r="F24" s="125"/>
      <c r="G24" s="126">
        <f>E24*F24</f>
        <v>0</v>
      </c>
      <c r="H24" s="127">
        <v>0</v>
      </c>
      <c r="I24" s="128">
        <f>E24*H24</f>
        <v>0</v>
      </c>
      <c r="J24" s="127"/>
      <c r="K24" s="128">
        <f>E24*J24</f>
        <v>0</v>
      </c>
      <c r="O24" s="119"/>
      <c r="Z24" s="129"/>
      <c r="AA24" s="129">
        <v>12</v>
      </c>
      <c r="AB24" s="129">
        <v>0</v>
      </c>
      <c r="AC24" s="129">
        <v>13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12</v>
      </c>
      <c r="CB24" s="129">
        <v>0</v>
      </c>
      <c r="CZ24" s="86">
        <v>1</v>
      </c>
    </row>
    <row r="25" spans="1:104" x14ac:dyDescent="0.2">
      <c r="A25" s="130"/>
      <c r="B25" s="131"/>
      <c r="C25" s="132" t="s">
        <v>78</v>
      </c>
      <c r="D25" s="133"/>
      <c r="E25" s="133"/>
      <c r="F25" s="133"/>
      <c r="G25" s="134"/>
      <c r="I25" s="135"/>
      <c r="K25" s="135"/>
      <c r="L25" s="136" t="s">
        <v>78</v>
      </c>
      <c r="O25" s="11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</row>
    <row r="26" spans="1:104" x14ac:dyDescent="0.2">
      <c r="A26" s="145" t="s">
        <v>36</v>
      </c>
      <c r="B26" s="146" t="s">
        <v>47</v>
      </c>
      <c r="C26" s="147" t="s">
        <v>39</v>
      </c>
      <c r="D26" s="148"/>
      <c r="E26" s="149"/>
      <c r="F26" s="149"/>
      <c r="G26" s="150">
        <f>SUM(G7:G25)</f>
        <v>0</v>
      </c>
      <c r="H26" s="151"/>
      <c r="I26" s="152">
        <f>SUM(I7:I25)</f>
        <v>0</v>
      </c>
      <c r="J26" s="153"/>
      <c r="K26" s="152">
        <f>SUM(K7:K25)</f>
        <v>0</v>
      </c>
      <c r="O26" s="119"/>
      <c r="X26" s="154">
        <f>K26</f>
        <v>0</v>
      </c>
      <c r="Y26" s="154">
        <f>I26</f>
        <v>0</v>
      </c>
      <c r="Z26" s="155">
        <f>G26</f>
        <v>0</v>
      </c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56"/>
      <c r="BB26" s="156"/>
      <c r="BC26" s="156"/>
      <c r="BD26" s="156"/>
      <c r="BE26" s="156"/>
      <c r="BF26" s="156"/>
      <c r="BG26" s="129"/>
      <c r="BH26" s="129"/>
      <c r="BI26" s="129"/>
      <c r="BJ26" s="129"/>
      <c r="BK26" s="129"/>
    </row>
    <row r="27" spans="1:104" x14ac:dyDescent="0.2">
      <c r="A27" s="157" t="s">
        <v>37</v>
      </c>
      <c r="B27" s="158" t="s">
        <v>38</v>
      </c>
      <c r="C27" s="159"/>
      <c r="D27" s="160"/>
      <c r="E27" s="161"/>
      <c r="F27" s="161"/>
      <c r="G27" s="162">
        <f>SUM(Z7:Z27)</f>
        <v>0</v>
      </c>
      <c r="H27" s="163"/>
      <c r="I27" s="164">
        <f>SUM(Y7:Y27)</f>
        <v>0</v>
      </c>
      <c r="J27" s="163"/>
      <c r="K27" s="164">
        <f>SUM(X7:X27)</f>
        <v>0</v>
      </c>
      <c r="O27" s="119"/>
      <c r="BA27" s="165"/>
      <c r="BB27" s="165"/>
      <c r="BC27" s="165"/>
      <c r="BD27" s="165"/>
      <c r="BE27" s="165"/>
      <c r="BF27" s="165"/>
    </row>
    <row r="28" spans="1:104" x14ac:dyDescent="0.2">
      <c r="E28" s="86"/>
    </row>
    <row r="29" spans="1:104" x14ac:dyDescent="0.2">
      <c r="A29" s="166"/>
      <c r="E29" s="86"/>
    </row>
    <row r="30" spans="1:104" x14ac:dyDescent="0.2">
      <c r="E30" s="86"/>
    </row>
    <row r="31" spans="1:104" x14ac:dyDescent="0.2">
      <c r="E31" s="86"/>
    </row>
    <row r="32" spans="1:104" x14ac:dyDescent="0.2">
      <c r="E32" s="86"/>
    </row>
    <row r="33" spans="5:5" x14ac:dyDescent="0.2">
      <c r="E33" s="86"/>
    </row>
    <row r="34" spans="5:5" x14ac:dyDescent="0.2">
      <c r="E34" s="86"/>
    </row>
    <row r="35" spans="5:5" x14ac:dyDescent="0.2">
      <c r="E35" s="86"/>
    </row>
    <row r="36" spans="5:5" x14ac:dyDescent="0.2">
      <c r="E36" s="86"/>
    </row>
    <row r="37" spans="5:5" x14ac:dyDescent="0.2">
      <c r="E37" s="86"/>
    </row>
    <row r="38" spans="5:5" x14ac:dyDescent="0.2">
      <c r="E38" s="86"/>
    </row>
    <row r="39" spans="5:5" x14ac:dyDescent="0.2">
      <c r="E39" s="86"/>
    </row>
    <row r="40" spans="5:5" x14ac:dyDescent="0.2">
      <c r="E40" s="86"/>
    </row>
    <row r="41" spans="5:5" x14ac:dyDescent="0.2">
      <c r="E41" s="86"/>
    </row>
    <row r="42" spans="5:5" x14ac:dyDescent="0.2">
      <c r="E42" s="86"/>
    </row>
    <row r="43" spans="5:5" x14ac:dyDescent="0.2">
      <c r="E43" s="86"/>
    </row>
    <row r="44" spans="5:5" x14ac:dyDescent="0.2">
      <c r="E44" s="86"/>
    </row>
    <row r="45" spans="5:5" x14ac:dyDescent="0.2">
      <c r="E45" s="86"/>
    </row>
    <row r="46" spans="5:5" x14ac:dyDescent="0.2">
      <c r="E46" s="86"/>
    </row>
    <row r="47" spans="5:5" x14ac:dyDescent="0.2">
      <c r="E47" s="86"/>
    </row>
    <row r="48" spans="5:5" x14ac:dyDescent="0.2">
      <c r="E48" s="86"/>
    </row>
    <row r="49" spans="5:5" x14ac:dyDescent="0.2">
      <c r="E49" s="86"/>
    </row>
    <row r="50" spans="5:5" x14ac:dyDescent="0.2">
      <c r="E50" s="86"/>
    </row>
    <row r="51" spans="5:5" x14ac:dyDescent="0.2">
      <c r="E51" s="86"/>
    </row>
    <row r="52" spans="5:5" x14ac:dyDescent="0.2">
      <c r="E52" s="86"/>
    </row>
    <row r="53" spans="5:5" x14ac:dyDescent="0.2">
      <c r="E53" s="86"/>
    </row>
    <row r="54" spans="5:5" x14ac:dyDescent="0.2">
      <c r="E54" s="86"/>
    </row>
    <row r="55" spans="5:5" x14ac:dyDescent="0.2">
      <c r="E55" s="86"/>
    </row>
    <row r="56" spans="5:5" x14ac:dyDescent="0.2">
      <c r="E56" s="86"/>
    </row>
    <row r="57" spans="5:5" x14ac:dyDescent="0.2">
      <c r="E57" s="86"/>
    </row>
    <row r="58" spans="5:5" x14ac:dyDescent="0.2">
      <c r="E58" s="86"/>
    </row>
    <row r="59" spans="5:5" x14ac:dyDescent="0.2">
      <c r="E59" s="86"/>
    </row>
    <row r="60" spans="5:5" x14ac:dyDescent="0.2">
      <c r="E60" s="86"/>
    </row>
    <row r="61" spans="5:5" x14ac:dyDescent="0.2">
      <c r="E61" s="86"/>
    </row>
    <row r="62" spans="5:5" x14ac:dyDescent="0.2">
      <c r="E62" s="86"/>
    </row>
    <row r="63" spans="5:5" x14ac:dyDescent="0.2">
      <c r="E63" s="86"/>
    </row>
    <row r="64" spans="5:5" x14ac:dyDescent="0.2"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69" spans="5:5" x14ac:dyDescent="0.2">
      <c r="E69" s="86"/>
    </row>
    <row r="70" spans="5:5" x14ac:dyDescent="0.2">
      <c r="E70" s="86"/>
    </row>
    <row r="71" spans="5:5" x14ac:dyDescent="0.2">
      <c r="E71" s="86"/>
    </row>
    <row r="72" spans="5:5" x14ac:dyDescent="0.2">
      <c r="E72" s="86"/>
    </row>
    <row r="73" spans="5:5" x14ac:dyDescent="0.2">
      <c r="E73" s="86"/>
    </row>
    <row r="74" spans="5:5" x14ac:dyDescent="0.2">
      <c r="E74" s="86"/>
    </row>
    <row r="75" spans="5:5" x14ac:dyDescent="0.2">
      <c r="E75" s="86"/>
    </row>
    <row r="76" spans="5:5" x14ac:dyDescent="0.2">
      <c r="E76" s="86"/>
    </row>
    <row r="77" spans="5:5" x14ac:dyDescent="0.2">
      <c r="E77" s="86"/>
    </row>
    <row r="78" spans="5:5" x14ac:dyDescent="0.2">
      <c r="E78" s="86"/>
    </row>
    <row r="79" spans="5:5" x14ac:dyDescent="0.2">
      <c r="E79" s="86"/>
    </row>
    <row r="80" spans="5:5" x14ac:dyDescent="0.2">
      <c r="E80" s="86"/>
    </row>
    <row r="81" spans="1:7" x14ac:dyDescent="0.2">
      <c r="E81" s="86"/>
    </row>
    <row r="82" spans="1:7" x14ac:dyDescent="0.2">
      <c r="A82" s="167"/>
      <c r="B82" s="167"/>
    </row>
    <row r="83" spans="1:7" x14ac:dyDescent="0.2">
      <c r="C83" s="168"/>
      <c r="D83" s="168"/>
      <c r="E83" s="169"/>
      <c r="F83" s="168"/>
      <c r="G83" s="170"/>
    </row>
    <row r="84" spans="1:7" x14ac:dyDescent="0.2">
      <c r="A84" s="167"/>
      <c r="B84" s="167"/>
    </row>
    <row r="1001" spans="1:7" x14ac:dyDescent="0.2">
      <c r="A1001" s="171"/>
      <c r="B1001" s="172"/>
      <c r="C1001" s="173" t="s">
        <v>40</v>
      </c>
      <c r="D1001" s="174"/>
      <c r="F1001" s="105"/>
      <c r="G1001" s="135">
        <v>100000</v>
      </c>
    </row>
    <row r="1002" spans="1:7" x14ac:dyDescent="0.2">
      <c r="A1002" s="171"/>
      <c r="B1002" s="172"/>
      <c r="C1002" s="173" t="s">
        <v>41</v>
      </c>
      <c r="D1002" s="174"/>
      <c r="F1002" s="105"/>
      <c r="G1002" s="135">
        <v>100000</v>
      </c>
    </row>
    <row r="1003" spans="1:7" x14ac:dyDescent="0.2">
      <c r="A1003" s="171"/>
      <c r="B1003" s="172"/>
      <c r="C1003" s="173" t="s">
        <v>42</v>
      </c>
      <c r="D1003" s="174"/>
      <c r="F1003" s="105"/>
      <c r="G1003" s="135">
        <v>100000</v>
      </c>
    </row>
    <row r="1004" spans="1:7" x14ac:dyDescent="0.2">
      <c r="A1004" s="171"/>
      <c r="B1004" s="172"/>
      <c r="C1004" s="173" t="s">
        <v>43</v>
      </c>
      <c r="D1004" s="174"/>
      <c r="F1004" s="105"/>
      <c r="G1004" s="135">
        <v>100000</v>
      </c>
    </row>
    <row r="1005" spans="1:7" x14ac:dyDescent="0.2">
      <c r="A1005" s="171"/>
      <c r="B1005" s="172"/>
      <c r="C1005" s="173" t="s">
        <v>44</v>
      </c>
      <c r="D1005" s="174"/>
      <c r="F1005" s="105"/>
      <c r="G1005" s="135">
        <v>100000</v>
      </c>
    </row>
    <row r="1006" spans="1:7" x14ac:dyDescent="0.2">
      <c r="A1006" s="171"/>
      <c r="B1006" s="172"/>
      <c r="C1006" s="173" t="s">
        <v>45</v>
      </c>
      <c r="D1006" s="174"/>
      <c r="F1006" s="105"/>
      <c r="G1006" s="135">
        <v>100000</v>
      </c>
    </row>
    <row r="1007" spans="1:7" x14ac:dyDescent="0.2">
      <c r="A1007" s="171"/>
      <c r="B1007" s="172"/>
      <c r="C1007" s="173" t="s">
        <v>46</v>
      </c>
      <c r="D1007" s="174"/>
      <c r="F1007" s="105"/>
      <c r="G1007" s="135">
        <v>100000</v>
      </c>
    </row>
  </sheetData>
  <mergeCells count="6">
    <mergeCell ref="A1:G1"/>
    <mergeCell ref="C9:G9"/>
    <mergeCell ref="C11:G11"/>
    <mergeCell ref="C19:G19"/>
    <mergeCell ref="C20:G20"/>
    <mergeCell ref="C25:G25"/>
  </mergeCells>
  <printOptions gridLinesSet="0"/>
  <pageMargins left="0.59055118110236227" right="0.19685039370078741" top="0.39370078740157483" bottom="0.39370078740157483" header="0" footer="0.19685039370078741"/>
  <pageSetup paperSize="9" orientation="portrait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25A7-7AE1-46EF-835F-E6E17F1A2FD8}">
  <sheetPr codeName="List3"/>
  <dimension ref="A1:CZ1018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86" customWidth="1"/>
    <col min="2" max="2" width="11.5703125" style="86" customWidth="1"/>
    <col min="3" max="3" width="40.42578125" style="86" customWidth="1"/>
    <col min="4" max="4" width="5.5703125" style="86" customWidth="1"/>
    <col min="5" max="5" width="8.5703125" style="105" customWidth="1"/>
    <col min="6" max="6" width="9.85546875" style="86" customWidth="1"/>
    <col min="7" max="7" width="13.85546875" style="86" customWidth="1"/>
    <col min="8" max="8" width="11" style="86" hidden="1" customWidth="1"/>
    <col min="9" max="9" width="9.7109375" style="86" hidden="1" customWidth="1"/>
    <col min="10" max="10" width="11.28515625" style="86" hidden="1" customWidth="1"/>
    <col min="11" max="11" width="10.42578125" style="86" hidden="1" customWidth="1"/>
    <col min="12" max="12" width="75.42578125" style="86" customWidth="1"/>
    <col min="13" max="13" width="45.28515625" style="86" customWidth="1"/>
    <col min="14" max="55" width="9.140625" style="86"/>
    <col min="56" max="56" width="62.28515625" style="86" customWidth="1"/>
    <col min="57" max="256" width="9.140625" style="86"/>
    <col min="257" max="257" width="4.42578125" style="86" customWidth="1"/>
    <col min="258" max="258" width="11.5703125" style="86" customWidth="1"/>
    <col min="259" max="259" width="40.42578125" style="86" customWidth="1"/>
    <col min="260" max="260" width="5.5703125" style="86" customWidth="1"/>
    <col min="261" max="261" width="8.5703125" style="86" customWidth="1"/>
    <col min="262" max="262" width="9.85546875" style="86" customWidth="1"/>
    <col min="263" max="263" width="13.85546875" style="86" customWidth="1"/>
    <col min="264" max="264" width="11" style="86" customWidth="1"/>
    <col min="265" max="265" width="9.7109375" style="86" customWidth="1"/>
    <col min="266" max="266" width="11.28515625" style="86" customWidth="1"/>
    <col min="267" max="267" width="10.42578125" style="86" customWidth="1"/>
    <col min="268" max="268" width="75.42578125" style="86" customWidth="1"/>
    <col min="269" max="269" width="45.28515625" style="86" customWidth="1"/>
    <col min="270" max="311" width="9.140625" style="86"/>
    <col min="312" max="312" width="62.28515625" style="86" customWidth="1"/>
    <col min="313" max="512" width="9.140625" style="86"/>
    <col min="513" max="513" width="4.42578125" style="86" customWidth="1"/>
    <col min="514" max="514" width="11.5703125" style="86" customWidth="1"/>
    <col min="515" max="515" width="40.42578125" style="86" customWidth="1"/>
    <col min="516" max="516" width="5.5703125" style="86" customWidth="1"/>
    <col min="517" max="517" width="8.5703125" style="86" customWidth="1"/>
    <col min="518" max="518" width="9.85546875" style="86" customWidth="1"/>
    <col min="519" max="519" width="13.85546875" style="86" customWidth="1"/>
    <col min="520" max="520" width="11" style="86" customWidth="1"/>
    <col min="521" max="521" width="9.7109375" style="86" customWidth="1"/>
    <col min="522" max="522" width="11.28515625" style="86" customWidth="1"/>
    <col min="523" max="523" width="10.42578125" style="86" customWidth="1"/>
    <col min="524" max="524" width="75.42578125" style="86" customWidth="1"/>
    <col min="525" max="525" width="45.28515625" style="86" customWidth="1"/>
    <col min="526" max="567" width="9.140625" style="86"/>
    <col min="568" max="568" width="62.28515625" style="86" customWidth="1"/>
    <col min="569" max="768" width="9.140625" style="86"/>
    <col min="769" max="769" width="4.42578125" style="86" customWidth="1"/>
    <col min="770" max="770" width="11.5703125" style="86" customWidth="1"/>
    <col min="771" max="771" width="40.42578125" style="86" customWidth="1"/>
    <col min="772" max="772" width="5.5703125" style="86" customWidth="1"/>
    <col min="773" max="773" width="8.5703125" style="86" customWidth="1"/>
    <col min="774" max="774" width="9.85546875" style="86" customWidth="1"/>
    <col min="775" max="775" width="13.85546875" style="86" customWidth="1"/>
    <col min="776" max="776" width="11" style="86" customWidth="1"/>
    <col min="777" max="777" width="9.7109375" style="86" customWidth="1"/>
    <col min="778" max="778" width="11.28515625" style="86" customWidth="1"/>
    <col min="779" max="779" width="10.42578125" style="86" customWidth="1"/>
    <col min="780" max="780" width="75.42578125" style="86" customWidth="1"/>
    <col min="781" max="781" width="45.28515625" style="86" customWidth="1"/>
    <col min="782" max="823" width="9.140625" style="86"/>
    <col min="824" max="824" width="62.28515625" style="86" customWidth="1"/>
    <col min="825" max="1024" width="9.140625" style="86"/>
    <col min="1025" max="1025" width="4.42578125" style="86" customWidth="1"/>
    <col min="1026" max="1026" width="11.5703125" style="86" customWidth="1"/>
    <col min="1027" max="1027" width="40.42578125" style="86" customWidth="1"/>
    <col min="1028" max="1028" width="5.5703125" style="86" customWidth="1"/>
    <col min="1029" max="1029" width="8.5703125" style="86" customWidth="1"/>
    <col min="1030" max="1030" width="9.85546875" style="86" customWidth="1"/>
    <col min="1031" max="1031" width="13.85546875" style="86" customWidth="1"/>
    <col min="1032" max="1032" width="11" style="86" customWidth="1"/>
    <col min="1033" max="1033" width="9.7109375" style="86" customWidth="1"/>
    <col min="1034" max="1034" width="11.28515625" style="86" customWidth="1"/>
    <col min="1035" max="1035" width="10.42578125" style="86" customWidth="1"/>
    <col min="1036" max="1036" width="75.42578125" style="86" customWidth="1"/>
    <col min="1037" max="1037" width="45.28515625" style="86" customWidth="1"/>
    <col min="1038" max="1079" width="9.140625" style="86"/>
    <col min="1080" max="1080" width="62.28515625" style="86" customWidth="1"/>
    <col min="1081" max="1280" width="9.140625" style="86"/>
    <col min="1281" max="1281" width="4.42578125" style="86" customWidth="1"/>
    <col min="1282" max="1282" width="11.5703125" style="86" customWidth="1"/>
    <col min="1283" max="1283" width="40.42578125" style="86" customWidth="1"/>
    <col min="1284" max="1284" width="5.5703125" style="86" customWidth="1"/>
    <col min="1285" max="1285" width="8.5703125" style="86" customWidth="1"/>
    <col min="1286" max="1286" width="9.85546875" style="86" customWidth="1"/>
    <col min="1287" max="1287" width="13.85546875" style="86" customWidth="1"/>
    <col min="1288" max="1288" width="11" style="86" customWidth="1"/>
    <col min="1289" max="1289" width="9.7109375" style="86" customWidth="1"/>
    <col min="1290" max="1290" width="11.28515625" style="86" customWidth="1"/>
    <col min="1291" max="1291" width="10.42578125" style="86" customWidth="1"/>
    <col min="1292" max="1292" width="75.42578125" style="86" customWidth="1"/>
    <col min="1293" max="1293" width="45.28515625" style="86" customWidth="1"/>
    <col min="1294" max="1335" width="9.140625" style="86"/>
    <col min="1336" max="1336" width="62.28515625" style="86" customWidth="1"/>
    <col min="1337" max="1536" width="9.140625" style="86"/>
    <col min="1537" max="1537" width="4.42578125" style="86" customWidth="1"/>
    <col min="1538" max="1538" width="11.5703125" style="86" customWidth="1"/>
    <col min="1539" max="1539" width="40.42578125" style="86" customWidth="1"/>
    <col min="1540" max="1540" width="5.5703125" style="86" customWidth="1"/>
    <col min="1541" max="1541" width="8.5703125" style="86" customWidth="1"/>
    <col min="1542" max="1542" width="9.85546875" style="86" customWidth="1"/>
    <col min="1543" max="1543" width="13.85546875" style="86" customWidth="1"/>
    <col min="1544" max="1544" width="11" style="86" customWidth="1"/>
    <col min="1545" max="1545" width="9.7109375" style="86" customWidth="1"/>
    <col min="1546" max="1546" width="11.28515625" style="86" customWidth="1"/>
    <col min="1547" max="1547" width="10.42578125" style="86" customWidth="1"/>
    <col min="1548" max="1548" width="75.42578125" style="86" customWidth="1"/>
    <col min="1549" max="1549" width="45.28515625" style="86" customWidth="1"/>
    <col min="1550" max="1591" width="9.140625" style="86"/>
    <col min="1592" max="1592" width="62.28515625" style="86" customWidth="1"/>
    <col min="1593" max="1792" width="9.140625" style="86"/>
    <col min="1793" max="1793" width="4.42578125" style="86" customWidth="1"/>
    <col min="1794" max="1794" width="11.5703125" style="86" customWidth="1"/>
    <col min="1795" max="1795" width="40.42578125" style="86" customWidth="1"/>
    <col min="1796" max="1796" width="5.5703125" style="86" customWidth="1"/>
    <col min="1797" max="1797" width="8.5703125" style="86" customWidth="1"/>
    <col min="1798" max="1798" width="9.85546875" style="86" customWidth="1"/>
    <col min="1799" max="1799" width="13.85546875" style="86" customWidth="1"/>
    <col min="1800" max="1800" width="11" style="86" customWidth="1"/>
    <col min="1801" max="1801" width="9.7109375" style="86" customWidth="1"/>
    <col min="1802" max="1802" width="11.28515625" style="86" customWidth="1"/>
    <col min="1803" max="1803" width="10.42578125" style="86" customWidth="1"/>
    <col min="1804" max="1804" width="75.42578125" style="86" customWidth="1"/>
    <col min="1805" max="1805" width="45.28515625" style="86" customWidth="1"/>
    <col min="1806" max="1847" width="9.140625" style="86"/>
    <col min="1848" max="1848" width="62.28515625" style="86" customWidth="1"/>
    <col min="1849" max="2048" width="9.140625" style="86"/>
    <col min="2049" max="2049" width="4.42578125" style="86" customWidth="1"/>
    <col min="2050" max="2050" width="11.5703125" style="86" customWidth="1"/>
    <col min="2051" max="2051" width="40.42578125" style="86" customWidth="1"/>
    <col min="2052" max="2052" width="5.5703125" style="86" customWidth="1"/>
    <col min="2053" max="2053" width="8.5703125" style="86" customWidth="1"/>
    <col min="2054" max="2054" width="9.85546875" style="86" customWidth="1"/>
    <col min="2055" max="2055" width="13.85546875" style="86" customWidth="1"/>
    <col min="2056" max="2056" width="11" style="86" customWidth="1"/>
    <col min="2057" max="2057" width="9.7109375" style="86" customWidth="1"/>
    <col min="2058" max="2058" width="11.28515625" style="86" customWidth="1"/>
    <col min="2059" max="2059" width="10.42578125" style="86" customWidth="1"/>
    <col min="2060" max="2060" width="75.42578125" style="86" customWidth="1"/>
    <col min="2061" max="2061" width="45.28515625" style="86" customWidth="1"/>
    <col min="2062" max="2103" width="9.140625" style="86"/>
    <col min="2104" max="2104" width="62.28515625" style="86" customWidth="1"/>
    <col min="2105" max="2304" width="9.140625" style="86"/>
    <col min="2305" max="2305" width="4.42578125" style="86" customWidth="1"/>
    <col min="2306" max="2306" width="11.5703125" style="86" customWidth="1"/>
    <col min="2307" max="2307" width="40.42578125" style="86" customWidth="1"/>
    <col min="2308" max="2308" width="5.5703125" style="86" customWidth="1"/>
    <col min="2309" max="2309" width="8.5703125" style="86" customWidth="1"/>
    <col min="2310" max="2310" width="9.85546875" style="86" customWidth="1"/>
    <col min="2311" max="2311" width="13.85546875" style="86" customWidth="1"/>
    <col min="2312" max="2312" width="11" style="86" customWidth="1"/>
    <col min="2313" max="2313" width="9.7109375" style="86" customWidth="1"/>
    <col min="2314" max="2314" width="11.28515625" style="86" customWidth="1"/>
    <col min="2315" max="2315" width="10.42578125" style="86" customWidth="1"/>
    <col min="2316" max="2316" width="75.42578125" style="86" customWidth="1"/>
    <col min="2317" max="2317" width="45.28515625" style="86" customWidth="1"/>
    <col min="2318" max="2359" width="9.140625" style="86"/>
    <col min="2360" max="2360" width="62.28515625" style="86" customWidth="1"/>
    <col min="2361" max="2560" width="9.140625" style="86"/>
    <col min="2561" max="2561" width="4.42578125" style="86" customWidth="1"/>
    <col min="2562" max="2562" width="11.5703125" style="86" customWidth="1"/>
    <col min="2563" max="2563" width="40.42578125" style="86" customWidth="1"/>
    <col min="2564" max="2564" width="5.5703125" style="86" customWidth="1"/>
    <col min="2565" max="2565" width="8.5703125" style="86" customWidth="1"/>
    <col min="2566" max="2566" width="9.85546875" style="86" customWidth="1"/>
    <col min="2567" max="2567" width="13.85546875" style="86" customWidth="1"/>
    <col min="2568" max="2568" width="11" style="86" customWidth="1"/>
    <col min="2569" max="2569" width="9.7109375" style="86" customWidth="1"/>
    <col min="2570" max="2570" width="11.28515625" style="86" customWidth="1"/>
    <col min="2571" max="2571" width="10.42578125" style="86" customWidth="1"/>
    <col min="2572" max="2572" width="75.42578125" style="86" customWidth="1"/>
    <col min="2573" max="2573" width="45.28515625" style="86" customWidth="1"/>
    <col min="2574" max="2615" width="9.140625" style="86"/>
    <col min="2616" max="2616" width="62.28515625" style="86" customWidth="1"/>
    <col min="2617" max="2816" width="9.140625" style="86"/>
    <col min="2817" max="2817" width="4.42578125" style="86" customWidth="1"/>
    <col min="2818" max="2818" width="11.5703125" style="86" customWidth="1"/>
    <col min="2819" max="2819" width="40.42578125" style="86" customWidth="1"/>
    <col min="2820" max="2820" width="5.5703125" style="86" customWidth="1"/>
    <col min="2821" max="2821" width="8.5703125" style="86" customWidth="1"/>
    <col min="2822" max="2822" width="9.85546875" style="86" customWidth="1"/>
    <col min="2823" max="2823" width="13.85546875" style="86" customWidth="1"/>
    <col min="2824" max="2824" width="11" style="86" customWidth="1"/>
    <col min="2825" max="2825" width="9.7109375" style="86" customWidth="1"/>
    <col min="2826" max="2826" width="11.28515625" style="86" customWidth="1"/>
    <col min="2827" max="2827" width="10.42578125" style="86" customWidth="1"/>
    <col min="2828" max="2828" width="75.42578125" style="86" customWidth="1"/>
    <col min="2829" max="2829" width="45.28515625" style="86" customWidth="1"/>
    <col min="2830" max="2871" width="9.140625" style="86"/>
    <col min="2872" max="2872" width="62.28515625" style="86" customWidth="1"/>
    <col min="2873" max="3072" width="9.140625" style="86"/>
    <col min="3073" max="3073" width="4.42578125" style="86" customWidth="1"/>
    <col min="3074" max="3074" width="11.5703125" style="86" customWidth="1"/>
    <col min="3075" max="3075" width="40.42578125" style="86" customWidth="1"/>
    <col min="3076" max="3076" width="5.5703125" style="86" customWidth="1"/>
    <col min="3077" max="3077" width="8.5703125" style="86" customWidth="1"/>
    <col min="3078" max="3078" width="9.85546875" style="86" customWidth="1"/>
    <col min="3079" max="3079" width="13.85546875" style="86" customWidth="1"/>
    <col min="3080" max="3080" width="11" style="86" customWidth="1"/>
    <col min="3081" max="3081" width="9.7109375" style="86" customWidth="1"/>
    <col min="3082" max="3082" width="11.28515625" style="86" customWidth="1"/>
    <col min="3083" max="3083" width="10.42578125" style="86" customWidth="1"/>
    <col min="3084" max="3084" width="75.42578125" style="86" customWidth="1"/>
    <col min="3085" max="3085" width="45.28515625" style="86" customWidth="1"/>
    <col min="3086" max="3127" width="9.140625" style="86"/>
    <col min="3128" max="3128" width="62.28515625" style="86" customWidth="1"/>
    <col min="3129" max="3328" width="9.140625" style="86"/>
    <col min="3329" max="3329" width="4.42578125" style="86" customWidth="1"/>
    <col min="3330" max="3330" width="11.5703125" style="86" customWidth="1"/>
    <col min="3331" max="3331" width="40.42578125" style="86" customWidth="1"/>
    <col min="3332" max="3332" width="5.5703125" style="86" customWidth="1"/>
    <col min="3333" max="3333" width="8.5703125" style="86" customWidth="1"/>
    <col min="3334" max="3334" width="9.85546875" style="86" customWidth="1"/>
    <col min="3335" max="3335" width="13.85546875" style="86" customWidth="1"/>
    <col min="3336" max="3336" width="11" style="86" customWidth="1"/>
    <col min="3337" max="3337" width="9.7109375" style="86" customWidth="1"/>
    <col min="3338" max="3338" width="11.28515625" style="86" customWidth="1"/>
    <col min="3339" max="3339" width="10.42578125" style="86" customWidth="1"/>
    <col min="3340" max="3340" width="75.42578125" style="86" customWidth="1"/>
    <col min="3341" max="3341" width="45.28515625" style="86" customWidth="1"/>
    <col min="3342" max="3383" width="9.140625" style="86"/>
    <col min="3384" max="3384" width="62.28515625" style="86" customWidth="1"/>
    <col min="3385" max="3584" width="9.140625" style="86"/>
    <col min="3585" max="3585" width="4.42578125" style="86" customWidth="1"/>
    <col min="3586" max="3586" width="11.5703125" style="86" customWidth="1"/>
    <col min="3587" max="3587" width="40.42578125" style="86" customWidth="1"/>
    <col min="3588" max="3588" width="5.5703125" style="86" customWidth="1"/>
    <col min="3589" max="3589" width="8.5703125" style="86" customWidth="1"/>
    <col min="3590" max="3590" width="9.85546875" style="86" customWidth="1"/>
    <col min="3591" max="3591" width="13.85546875" style="86" customWidth="1"/>
    <col min="3592" max="3592" width="11" style="86" customWidth="1"/>
    <col min="3593" max="3593" width="9.7109375" style="86" customWidth="1"/>
    <col min="3594" max="3594" width="11.28515625" style="86" customWidth="1"/>
    <col min="3595" max="3595" width="10.42578125" style="86" customWidth="1"/>
    <col min="3596" max="3596" width="75.42578125" style="86" customWidth="1"/>
    <col min="3597" max="3597" width="45.28515625" style="86" customWidth="1"/>
    <col min="3598" max="3639" width="9.140625" style="86"/>
    <col min="3640" max="3640" width="62.28515625" style="86" customWidth="1"/>
    <col min="3641" max="3840" width="9.140625" style="86"/>
    <col min="3841" max="3841" width="4.42578125" style="86" customWidth="1"/>
    <col min="3842" max="3842" width="11.5703125" style="86" customWidth="1"/>
    <col min="3843" max="3843" width="40.42578125" style="86" customWidth="1"/>
    <col min="3844" max="3844" width="5.5703125" style="86" customWidth="1"/>
    <col min="3845" max="3845" width="8.5703125" style="86" customWidth="1"/>
    <col min="3846" max="3846" width="9.85546875" style="86" customWidth="1"/>
    <col min="3847" max="3847" width="13.85546875" style="86" customWidth="1"/>
    <col min="3848" max="3848" width="11" style="86" customWidth="1"/>
    <col min="3849" max="3849" width="9.7109375" style="86" customWidth="1"/>
    <col min="3850" max="3850" width="11.28515625" style="86" customWidth="1"/>
    <col min="3851" max="3851" width="10.42578125" style="86" customWidth="1"/>
    <col min="3852" max="3852" width="75.42578125" style="86" customWidth="1"/>
    <col min="3853" max="3853" width="45.28515625" style="86" customWidth="1"/>
    <col min="3854" max="3895" width="9.140625" style="86"/>
    <col min="3896" max="3896" width="62.28515625" style="86" customWidth="1"/>
    <col min="3897" max="4096" width="9.140625" style="86"/>
    <col min="4097" max="4097" width="4.42578125" style="86" customWidth="1"/>
    <col min="4098" max="4098" width="11.5703125" style="86" customWidth="1"/>
    <col min="4099" max="4099" width="40.42578125" style="86" customWidth="1"/>
    <col min="4100" max="4100" width="5.5703125" style="86" customWidth="1"/>
    <col min="4101" max="4101" width="8.5703125" style="86" customWidth="1"/>
    <col min="4102" max="4102" width="9.85546875" style="86" customWidth="1"/>
    <col min="4103" max="4103" width="13.85546875" style="86" customWidth="1"/>
    <col min="4104" max="4104" width="11" style="86" customWidth="1"/>
    <col min="4105" max="4105" width="9.7109375" style="86" customWidth="1"/>
    <col min="4106" max="4106" width="11.28515625" style="86" customWidth="1"/>
    <col min="4107" max="4107" width="10.42578125" style="86" customWidth="1"/>
    <col min="4108" max="4108" width="75.42578125" style="86" customWidth="1"/>
    <col min="4109" max="4109" width="45.28515625" style="86" customWidth="1"/>
    <col min="4110" max="4151" width="9.140625" style="86"/>
    <col min="4152" max="4152" width="62.28515625" style="86" customWidth="1"/>
    <col min="4153" max="4352" width="9.140625" style="86"/>
    <col min="4353" max="4353" width="4.42578125" style="86" customWidth="1"/>
    <col min="4354" max="4354" width="11.5703125" style="86" customWidth="1"/>
    <col min="4355" max="4355" width="40.42578125" style="86" customWidth="1"/>
    <col min="4356" max="4356" width="5.5703125" style="86" customWidth="1"/>
    <col min="4357" max="4357" width="8.5703125" style="86" customWidth="1"/>
    <col min="4358" max="4358" width="9.85546875" style="86" customWidth="1"/>
    <col min="4359" max="4359" width="13.85546875" style="86" customWidth="1"/>
    <col min="4360" max="4360" width="11" style="86" customWidth="1"/>
    <col min="4361" max="4361" width="9.7109375" style="86" customWidth="1"/>
    <col min="4362" max="4362" width="11.28515625" style="86" customWidth="1"/>
    <col min="4363" max="4363" width="10.42578125" style="86" customWidth="1"/>
    <col min="4364" max="4364" width="75.42578125" style="86" customWidth="1"/>
    <col min="4365" max="4365" width="45.28515625" style="86" customWidth="1"/>
    <col min="4366" max="4407" width="9.140625" style="86"/>
    <col min="4408" max="4408" width="62.28515625" style="86" customWidth="1"/>
    <col min="4409" max="4608" width="9.140625" style="86"/>
    <col min="4609" max="4609" width="4.42578125" style="86" customWidth="1"/>
    <col min="4610" max="4610" width="11.5703125" style="86" customWidth="1"/>
    <col min="4611" max="4611" width="40.42578125" style="86" customWidth="1"/>
    <col min="4612" max="4612" width="5.5703125" style="86" customWidth="1"/>
    <col min="4613" max="4613" width="8.5703125" style="86" customWidth="1"/>
    <col min="4614" max="4614" width="9.85546875" style="86" customWidth="1"/>
    <col min="4615" max="4615" width="13.85546875" style="86" customWidth="1"/>
    <col min="4616" max="4616" width="11" style="86" customWidth="1"/>
    <col min="4617" max="4617" width="9.7109375" style="86" customWidth="1"/>
    <col min="4618" max="4618" width="11.28515625" style="86" customWidth="1"/>
    <col min="4619" max="4619" width="10.42578125" style="86" customWidth="1"/>
    <col min="4620" max="4620" width="75.42578125" style="86" customWidth="1"/>
    <col min="4621" max="4621" width="45.28515625" style="86" customWidth="1"/>
    <col min="4622" max="4663" width="9.140625" style="86"/>
    <col min="4664" max="4664" width="62.28515625" style="86" customWidth="1"/>
    <col min="4665" max="4864" width="9.140625" style="86"/>
    <col min="4865" max="4865" width="4.42578125" style="86" customWidth="1"/>
    <col min="4866" max="4866" width="11.5703125" style="86" customWidth="1"/>
    <col min="4867" max="4867" width="40.42578125" style="86" customWidth="1"/>
    <col min="4868" max="4868" width="5.5703125" style="86" customWidth="1"/>
    <col min="4869" max="4869" width="8.5703125" style="86" customWidth="1"/>
    <col min="4870" max="4870" width="9.85546875" style="86" customWidth="1"/>
    <col min="4871" max="4871" width="13.85546875" style="86" customWidth="1"/>
    <col min="4872" max="4872" width="11" style="86" customWidth="1"/>
    <col min="4873" max="4873" width="9.7109375" style="86" customWidth="1"/>
    <col min="4874" max="4874" width="11.28515625" style="86" customWidth="1"/>
    <col min="4875" max="4875" width="10.42578125" style="86" customWidth="1"/>
    <col min="4876" max="4876" width="75.42578125" style="86" customWidth="1"/>
    <col min="4877" max="4877" width="45.28515625" style="86" customWidth="1"/>
    <col min="4878" max="4919" width="9.140625" style="86"/>
    <col min="4920" max="4920" width="62.28515625" style="86" customWidth="1"/>
    <col min="4921" max="5120" width="9.140625" style="86"/>
    <col min="5121" max="5121" width="4.42578125" style="86" customWidth="1"/>
    <col min="5122" max="5122" width="11.5703125" style="86" customWidth="1"/>
    <col min="5123" max="5123" width="40.42578125" style="86" customWidth="1"/>
    <col min="5124" max="5124" width="5.5703125" style="86" customWidth="1"/>
    <col min="5125" max="5125" width="8.5703125" style="86" customWidth="1"/>
    <col min="5126" max="5126" width="9.85546875" style="86" customWidth="1"/>
    <col min="5127" max="5127" width="13.85546875" style="86" customWidth="1"/>
    <col min="5128" max="5128" width="11" style="86" customWidth="1"/>
    <col min="5129" max="5129" width="9.7109375" style="86" customWidth="1"/>
    <col min="5130" max="5130" width="11.28515625" style="86" customWidth="1"/>
    <col min="5131" max="5131" width="10.42578125" style="86" customWidth="1"/>
    <col min="5132" max="5132" width="75.42578125" style="86" customWidth="1"/>
    <col min="5133" max="5133" width="45.28515625" style="86" customWidth="1"/>
    <col min="5134" max="5175" width="9.140625" style="86"/>
    <col min="5176" max="5176" width="62.28515625" style="86" customWidth="1"/>
    <col min="5177" max="5376" width="9.140625" style="86"/>
    <col min="5377" max="5377" width="4.42578125" style="86" customWidth="1"/>
    <col min="5378" max="5378" width="11.5703125" style="86" customWidth="1"/>
    <col min="5379" max="5379" width="40.42578125" style="86" customWidth="1"/>
    <col min="5380" max="5380" width="5.5703125" style="86" customWidth="1"/>
    <col min="5381" max="5381" width="8.5703125" style="86" customWidth="1"/>
    <col min="5382" max="5382" width="9.85546875" style="86" customWidth="1"/>
    <col min="5383" max="5383" width="13.85546875" style="86" customWidth="1"/>
    <col min="5384" max="5384" width="11" style="86" customWidth="1"/>
    <col min="5385" max="5385" width="9.7109375" style="86" customWidth="1"/>
    <col min="5386" max="5386" width="11.28515625" style="86" customWidth="1"/>
    <col min="5387" max="5387" width="10.42578125" style="86" customWidth="1"/>
    <col min="5388" max="5388" width="75.42578125" style="86" customWidth="1"/>
    <col min="5389" max="5389" width="45.28515625" style="86" customWidth="1"/>
    <col min="5390" max="5431" width="9.140625" style="86"/>
    <col min="5432" max="5432" width="62.28515625" style="86" customWidth="1"/>
    <col min="5433" max="5632" width="9.140625" style="86"/>
    <col min="5633" max="5633" width="4.42578125" style="86" customWidth="1"/>
    <col min="5634" max="5634" width="11.5703125" style="86" customWidth="1"/>
    <col min="5635" max="5635" width="40.42578125" style="86" customWidth="1"/>
    <col min="5636" max="5636" width="5.5703125" style="86" customWidth="1"/>
    <col min="5637" max="5637" width="8.5703125" style="86" customWidth="1"/>
    <col min="5638" max="5638" width="9.85546875" style="86" customWidth="1"/>
    <col min="5639" max="5639" width="13.85546875" style="86" customWidth="1"/>
    <col min="5640" max="5640" width="11" style="86" customWidth="1"/>
    <col min="5641" max="5641" width="9.7109375" style="86" customWidth="1"/>
    <col min="5642" max="5642" width="11.28515625" style="86" customWidth="1"/>
    <col min="5643" max="5643" width="10.42578125" style="86" customWidth="1"/>
    <col min="5644" max="5644" width="75.42578125" style="86" customWidth="1"/>
    <col min="5645" max="5645" width="45.28515625" style="86" customWidth="1"/>
    <col min="5646" max="5687" width="9.140625" style="86"/>
    <col min="5688" max="5688" width="62.28515625" style="86" customWidth="1"/>
    <col min="5689" max="5888" width="9.140625" style="86"/>
    <col min="5889" max="5889" width="4.42578125" style="86" customWidth="1"/>
    <col min="5890" max="5890" width="11.5703125" style="86" customWidth="1"/>
    <col min="5891" max="5891" width="40.42578125" style="86" customWidth="1"/>
    <col min="5892" max="5892" width="5.5703125" style="86" customWidth="1"/>
    <col min="5893" max="5893" width="8.5703125" style="86" customWidth="1"/>
    <col min="5894" max="5894" width="9.85546875" style="86" customWidth="1"/>
    <col min="5895" max="5895" width="13.85546875" style="86" customWidth="1"/>
    <col min="5896" max="5896" width="11" style="86" customWidth="1"/>
    <col min="5897" max="5897" width="9.7109375" style="86" customWidth="1"/>
    <col min="5898" max="5898" width="11.28515625" style="86" customWidth="1"/>
    <col min="5899" max="5899" width="10.42578125" style="86" customWidth="1"/>
    <col min="5900" max="5900" width="75.42578125" style="86" customWidth="1"/>
    <col min="5901" max="5901" width="45.28515625" style="86" customWidth="1"/>
    <col min="5902" max="5943" width="9.140625" style="86"/>
    <col min="5944" max="5944" width="62.28515625" style="86" customWidth="1"/>
    <col min="5945" max="6144" width="9.140625" style="86"/>
    <col min="6145" max="6145" width="4.42578125" style="86" customWidth="1"/>
    <col min="6146" max="6146" width="11.5703125" style="86" customWidth="1"/>
    <col min="6147" max="6147" width="40.42578125" style="86" customWidth="1"/>
    <col min="6148" max="6148" width="5.5703125" style="86" customWidth="1"/>
    <col min="6149" max="6149" width="8.5703125" style="86" customWidth="1"/>
    <col min="6150" max="6150" width="9.85546875" style="86" customWidth="1"/>
    <col min="6151" max="6151" width="13.85546875" style="86" customWidth="1"/>
    <col min="6152" max="6152" width="11" style="86" customWidth="1"/>
    <col min="6153" max="6153" width="9.7109375" style="86" customWidth="1"/>
    <col min="6154" max="6154" width="11.28515625" style="86" customWidth="1"/>
    <col min="6155" max="6155" width="10.42578125" style="86" customWidth="1"/>
    <col min="6156" max="6156" width="75.42578125" style="86" customWidth="1"/>
    <col min="6157" max="6157" width="45.28515625" style="86" customWidth="1"/>
    <col min="6158" max="6199" width="9.140625" style="86"/>
    <col min="6200" max="6200" width="62.28515625" style="86" customWidth="1"/>
    <col min="6201" max="6400" width="9.140625" style="86"/>
    <col min="6401" max="6401" width="4.42578125" style="86" customWidth="1"/>
    <col min="6402" max="6402" width="11.5703125" style="86" customWidth="1"/>
    <col min="6403" max="6403" width="40.42578125" style="86" customWidth="1"/>
    <col min="6404" max="6404" width="5.5703125" style="86" customWidth="1"/>
    <col min="6405" max="6405" width="8.5703125" style="86" customWidth="1"/>
    <col min="6406" max="6406" width="9.85546875" style="86" customWidth="1"/>
    <col min="6407" max="6407" width="13.85546875" style="86" customWidth="1"/>
    <col min="6408" max="6408" width="11" style="86" customWidth="1"/>
    <col min="6409" max="6409" width="9.7109375" style="86" customWidth="1"/>
    <col min="6410" max="6410" width="11.28515625" style="86" customWidth="1"/>
    <col min="6411" max="6411" width="10.42578125" style="86" customWidth="1"/>
    <col min="6412" max="6412" width="75.42578125" style="86" customWidth="1"/>
    <col min="6413" max="6413" width="45.28515625" style="86" customWidth="1"/>
    <col min="6414" max="6455" width="9.140625" style="86"/>
    <col min="6456" max="6456" width="62.28515625" style="86" customWidth="1"/>
    <col min="6457" max="6656" width="9.140625" style="86"/>
    <col min="6657" max="6657" width="4.42578125" style="86" customWidth="1"/>
    <col min="6658" max="6658" width="11.5703125" style="86" customWidth="1"/>
    <col min="6659" max="6659" width="40.42578125" style="86" customWidth="1"/>
    <col min="6660" max="6660" width="5.5703125" style="86" customWidth="1"/>
    <col min="6661" max="6661" width="8.5703125" style="86" customWidth="1"/>
    <col min="6662" max="6662" width="9.85546875" style="86" customWidth="1"/>
    <col min="6663" max="6663" width="13.85546875" style="86" customWidth="1"/>
    <col min="6664" max="6664" width="11" style="86" customWidth="1"/>
    <col min="6665" max="6665" width="9.7109375" style="86" customWidth="1"/>
    <col min="6666" max="6666" width="11.28515625" style="86" customWidth="1"/>
    <col min="6667" max="6667" width="10.42578125" style="86" customWidth="1"/>
    <col min="6668" max="6668" width="75.42578125" style="86" customWidth="1"/>
    <col min="6669" max="6669" width="45.28515625" style="86" customWidth="1"/>
    <col min="6670" max="6711" width="9.140625" style="86"/>
    <col min="6712" max="6712" width="62.28515625" style="86" customWidth="1"/>
    <col min="6713" max="6912" width="9.140625" style="86"/>
    <col min="6913" max="6913" width="4.42578125" style="86" customWidth="1"/>
    <col min="6914" max="6914" width="11.5703125" style="86" customWidth="1"/>
    <col min="6915" max="6915" width="40.42578125" style="86" customWidth="1"/>
    <col min="6916" max="6916" width="5.5703125" style="86" customWidth="1"/>
    <col min="6917" max="6917" width="8.5703125" style="86" customWidth="1"/>
    <col min="6918" max="6918" width="9.85546875" style="86" customWidth="1"/>
    <col min="6919" max="6919" width="13.85546875" style="86" customWidth="1"/>
    <col min="6920" max="6920" width="11" style="86" customWidth="1"/>
    <col min="6921" max="6921" width="9.7109375" style="86" customWidth="1"/>
    <col min="6922" max="6922" width="11.28515625" style="86" customWidth="1"/>
    <col min="6923" max="6923" width="10.42578125" style="86" customWidth="1"/>
    <col min="6924" max="6924" width="75.42578125" style="86" customWidth="1"/>
    <col min="6925" max="6925" width="45.28515625" style="86" customWidth="1"/>
    <col min="6926" max="6967" width="9.140625" style="86"/>
    <col min="6968" max="6968" width="62.28515625" style="86" customWidth="1"/>
    <col min="6969" max="7168" width="9.140625" style="86"/>
    <col min="7169" max="7169" width="4.42578125" style="86" customWidth="1"/>
    <col min="7170" max="7170" width="11.5703125" style="86" customWidth="1"/>
    <col min="7171" max="7171" width="40.42578125" style="86" customWidth="1"/>
    <col min="7172" max="7172" width="5.5703125" style="86" customWidth="1"/>
    <col min="7173" max="7173" width="8.5703125" style="86" customWidth="1"/>
    <col min="7174" max="7174" width="9.85546875" style="86" customWidth="1"/>
    <col min="7175" max="7175" width="13.85546875" style="86" customWidth="1"/>
    <col min="7176" max="7176" width="11" style="86" customWidth="1"/>
    <col min="7177" max="7177" width="9.7109375" style="86" customWidth="1"/>
    <col min="7178" max="7178" width="11.28515625" style="86" customWidth="1"/>
    <col min="7179" max="7179" width="10.42578125" style="86" customWidth="1"/>
    <col min="7180" max="7180" width="75.42578125" style="86" customWidth="1"/>
    <col min="7181" max="7181" width="45.28515625" style="86" customWidth="1"/>
    <col min="7182" max="7223" width="9.140625" style="86"/>
    <col min="7224" max="7224" width="62.28515625" style="86" customWidth="1"/>
    <col min="7225" max="7424" width="9.140625" style="86"/>
    <col min="7425" max="7425" width="4.42578125" style="86" customWidth="1"/>
    <col min="7426" max="7426" width="11.5703125" style="86" customWidth="1"/>
    <col min="7427" max="7427" width="40.42578125" style="86" customWidth="1"/>
    <col min="7428" max="7428" width="5.5703125" style="86" customWidth="1"/>
    <col min="7429" max="7429" width="8.5703125" style="86" customWidth="1"/>
    <col min="7430" max="7430" width="9.85546875" style="86" customWidth="1"/>
    <col min="7431" max="7431" width="13.85546875" style="86" customWidth="1"/>
    <col min="7432" max="7432" width="11" style="86" customWidth="1"/>
    <col min="7433" max="7433" width="9.7109375" style="86" customWidth="1"/>
    <col min="7434" max="7434" width="11.28515625" style="86" customWidth="1"/>
    <col min="7435" max="7435" width="10.42578125" style="86" customWidth="1"/>
    <col min="7436" max="7436" width="75.42578125" style="86" customWidth="1"/>
    <col min="7437" max="7437" width="45.28515625" style="86" customWidth="1"/>
    <col min="7438" max="7479" width="9.140625" style="86"/>
    <col min="7480" max="7480" width="62.28515625" style="86" customWidth="1"/>
    <col min="7481" max="7680" width="9.140625" style="86"/>
    <col min="7681" max="7681" width="4.42578125" style="86" customWidth="1"/>
    <col min="7682" max="7682" width="11.5703125" style="86" customWidth="1"/>
    <col min="7683" max="7683" width="40.42578125" style="86" customWidth="1"/>
    <col min="7684" max="7684" width="5.5703125" style="86" customWidth="1"/>
    <col min="7685" max="7685" width="8.5703125" style="86" customWidth="1"/>
    <col min="7686" max="7686" width="9.85546875" style="86" customWidth="1"/>
    <col min="7687" max="7687" width="13.85546875" style="86" customWidth="1"/>
    <col min="7688" max="7688" width="11" style="86" customWidth="1"/>
    <col min="7689" max="7689" width="9.7109375" style="86" customWidth="1"/>
    <col min="7690" max="7690" width="11.28515625" style="86" customWidth="1"/>
    <col min="7691" max="7691" width="10.42578125" style="86" customWidth="1"/>
    <col min="7692" max="7692" width="75.42578125" style="86" customWidth="1"/>
    <col min="7693" max="7693" width="45.28515625" style="86" customWidth="1"/>
    <col min="7694" max="7735" width="9.140625" style="86"/>
    <col min="7736" max="7736" width="62.28515625" style="86" customWidth="1"/>
    <col min="7737" max="7936" width="9.140625" style="86"/>
    <col min="7937" max="7937" width="4.42578125" style="86" customWidth="1"/>
    <col min="7938" max="7938" width="11.5703125" style="86" customWidth="1"/>
    <col min="7939" max="7939" width="40.42578125" style="86" customWidth="1"/>
    <col min="7940" max="7940" width="5.5703125" style="86" customWidth="1"/>
    <col min="7941" max="7941" width="8.5703125" style="86" customWidth="1"/>
    <col min="7942" max="7942" width="9.85546875" style="86" customWidth="1"/>
    <col min="7943" max="7943" width="13.85546875" style="86" customWidth="1"/>
    <col min="7944" max="7944" width="11" style="86" customWidth="1"/>
    <col min="7945" max="7945" width="9.7109375" style="86" customWidth="1"/>
    <col min="7946" max="7946" width="11.28515625" style="86" customWidth="1"/>
    <col min="7947" max="7947" width="10.42578125" style="86" customWidth="1"/>
    <col min="7948" max="7948" width="75.42578125" style="86" customWidth="1"/>
    <col min="7949" max="7949" width="45.28515625" style="86" customWidth="1"/>
    <col min="7950" max="7991" width="9.140625" style="86"/>
    <col min="7992" max="7992" width="62.28515625" style="86" customWidth="1"/>
    <col min="7993" max="8192" width="9.140625" style="86"/>
    <col min="8193" max="8193" width="4.42578125" style="86" customWidth="1"/>
    <col min="8194" max="8194" width="11.5703125" style="86" customWidth="1"/>
    <col min="8195" max="8195" width="40.42578125" style="86" customWidth="1"/>
    <col min="8196" max="8196" width="5.5703125" style="86" customWidth="1"/>
    <col min="8197" max="8197" width="8.5703125" style="86" customWidth="1"/>
    <col min="8198" max="8198" width="9.85546875" style="86" customWidth="1"/>
    <col min="8199" max="8199" width="13.85546875" style="86" customWidth="1"/>
    <col min="8200" max="8200" width="11" style="86" customWidth="1"/>
    <col min="8201" max="8201" width="9.7109375" style="86" customWidth="1"/>
    <col min="8202" max="8202" width="11.28515625" style="86" customWidth="1"/>
    <col min="8203" max="8203" width="10.42578125" style="86" customWidth="1"/>
    <col min="8204" max="8204" width="75.42578125" style="86" customWidth="1"/>
    <col min="8205" max="8205" width="45.28515625" style="86" customWidth="1"/>
    <col min="8206" max="8247" width="9.140625" style="86"/>
    <col min="8248" max="8248" width="62.28515625" style="86" customWidth="1"/>
    <col min="8249" max="8448" width="9.140625" style="86"/>
    <col min="8449" max="8449" width="4.42578125" style="86" customWidth="1"/>
    <col min="8450" max="8450" width="11.5703125" style="86" customWidth="1"/>
    <col min="8451" max="8451" width="40.42578125" style="86" customWidth="1"/>
    <col min="8452" max="8452" width="5.5703125" style="86" customWidth="1"/>
    <col min="8453" max="8453" width="8.5703125" style="86" customWidth="1"/>
    <col min="8454" max="8454" width="9.85546875" style="86" customWidth="1"/>
    <col min="8455" max="8455" width="13.85546875" style="86" customWidth="1"/>
    <col min="8456" max="8456" width="11" style="86" customWidth="1"/>
    <col min="8457" max="8457" width="9.7109375" style="86" customWidth="1"/>
    <col min="8458" max="8458" width="11.28515625" style="86" customWidth="1"/>
    <col min="8459" max="8459" width="10.42578125" style="86" customWidth="1"/>
    <col min="8460" max="8460" width="75.42578125" style="86" customWidth="1"/>
    <col min="8461" max="8461" width="45.28515625" style="86" customWidth="1"/>
    <col min="8462" max="8503" width="9.140625" style="86"/>
    <col min="8504" max="8504" width="62.28515625" style="86" customWidth="1"/>
    <col min="8505" max="8704" width="9.140625" style="86"/>
    <col min="8705" max="8705" width="4.42578125" style="86" customWidth="1"/>
    <col min="8706" max="8706" width="11.5703125" style="86" customWidth="1"/>
    <col min="8707" max="8707" width="40.42578125" style="86" customWidth="1"/>
    <col min="8708" max="8708" width="5.5703125" style="86" customWidth="1"/>
    <col min="8709" max="8709" width="8.5703125" style="86" customWidth="1"/>
    <col min="8710" max="8710" width="9.85546875" style="86" customWidth="1"/>
    <col min="8711" max="8711" width="13.85546875" style="86" customWidth="1"/>
    <col min="8712" max="8712" width="11" style="86" customWidth="1"/>
    <col min="8713" max="8713" width="9.7109375" style="86" customWidth="1"/>
    <col min="8714" max="8714" width="11.28515625" style="86" customWidth="1"/>
    <col min="8715" max="8715" width="10.42578125" style="86" customWidth="1"/>
    <col min="8716" max="8716" width="75.42578125" style="86" customWidth="1"/>
    <col min="8717" max="8717" width="45.28515625" style="86" customWidth="1"/>
    <col min="8718" max="8759" width="9.140625" style="86"/>
    <col min="8760" max="8760" width="62.28515625" style="86" customWidth="1"/>
    <col min="8761" max="8960" width="9.140625" style="86"/>
    <col min="8961" max="8961" width="4.42578125" style="86" customWidth="1"/>
    <col min="8962" max="8962" width="11.5703125" style="86" customWidth="1"/>
    <col min="8963" max="8963" width="40.42578125" style="86" customWidth="1"/>
    <col min="8964" max="8964" width="5.5703125" style="86" customWidth="1"/>
    <col min="8965" max="8965" width="8.5703125" style="86" customWidth="1"/>
    <col min="8966" max="8966" width="9.85546875" style="86" customWidth="1"/>
    <col min="8967" max="8967" width="13.85546875" style="86" customWidth="1"/>
    <col min="8968" max="8968" width="11" style="86" customWidth="1"/>
    <col min="8969" max="8969" width="9.7109375" style="86" customWidth="1"/>
    <col min="8970" max="8970" width="11.28515625" style="86" customWidth="1"/>
    <col min="8971" max="8971" width="10.42578125" style="86" customWidth="1"/>
    <col min="8972" max="8972" width="75.42578125" style="86" customWidth="1"/>
    <col min="8973" max="8973" width="45.28515625" style="86" customWidth="1"/>
    <col min="8974" max="9015" width="9.140625" style="86"/>
    <col min="9016" max="9016" width="62.28515625" style="86" customWidth="1"/>
    <col min="9017" max="9216" width="9.140625" style="86"/>
    <col min="9217" max="9217" width="4.42578125" style="86" customWidth="1"/>
    <col min="9218" max="9218" width="11.5703125" style="86" customWidth="1"/>
    <col min="9219" max="9219" width="40.42578125" style="86" customWidth="1"/>
    <col min="9220" max="9220" width="5.5703125" style="86" customWidth="1"/>
    <col min="9221" max="9221" width="8.5703125" style="86" customWidth="1"/>
    <col min="9222" max="9222" width="9.85546875" style="86" customWidth="1"/>
    <col min="9223" max="9223" width="13.85546875" style="86" customWidth="1"/>
    <col min="9224" max="9224" width="11" style="86" customWidth="1"/>
    <col min="9225" max="9225" width="9.7109375" style="86" customWidth="1"/>
    <col min="9226" max="9226" width="11.28515625" style="86" customWidth="1"/>
    <col min="9227" max="9227" width="10.42578125" style="86" customWidth="1"/>
    <col min="9228" max="9228" width="75.42578125" style="86" customWidth="1"/>
    <col min="9229" max="9229" width="45.28515625" style="86" customWidth="1"/>
    <col min="9230" max="9271" width="9.140625" style="86"/>
    <col min="9272" max="9272" width="62.28515625" style="86" customWidth="1"/>
    <col min="9273" max="9472" width="9.140625" style="86"/>
    <col min="9473" max="9473" width="4.42578125" style="86" customWidth="1"/>
    <col min="9474" max="9474" width="11.5703125" style="86" customWidth="1"/>
    <col min="9475" max="9475" width="40.42578125" style="86" customWidth="1"/>
    <col min="9476" max="9476" width="5.5703125" style="86" customWidth="1"/>
    <col min="9477" max="9477" width="8.5703125" style="86" customWidth="1"/>
    <col min="9478" max="9478" width="9.85546875" style="86" customWidth="1"/>
    <col min="9479" max="9479" width="13.85546875" style="86" customWidth="1"/>
    <col min="9480" max="9480" width="11" style="86" customWidth="1"/>
    <col min="9481" max="9481" width="9.7109375" style="86" customWidth="1"/>
    <col min="9482" max="9482" width="11.28515625" style="86" customWidth="1"/>
    <col min="9483" max="9483" width="10.42578125" style="86" customWidth="1"/>
    <col min="9484" max="9484" width="75.42578125" style="86" customWidth="1"/>
    <col min="9485" max="9485" width="45.28515625" style="86" customWidth="1"/>
    <col min="9486" max="9527" width="9.140625" style="86"/>
    <col min="9528" max="9528" width="62.28515625" style="86" customWidth="1"/>
    <col min="9529" max="9728" width="9.140625" style="86"/>
    <col min="9729" max="9729" width="4.42578125" style="86" customWidth="1"/>
    <col min="9730" max="9730" width="11.5703125" style="86" customWidth="1"/>
    <col min="9731" max="9731" width="40.42578125" style="86" customWidth="1"/>
    <col min="9732" max="9732" width="5.5703125" style="86" customWidth="1"/>
    <col min="9733" max="9733" width="8.5703125" style="86" customWidth="1"/>
    <col min="9734" max="9734" width="9.85546875" style="86" customWidth="1"/>
    <col min="9735" max="9735" width="13.85546875" style="86" customWidth="1"/>
    <col min="9736" max="9736" width="11" style="86" customWidth="1"/>
    <col min="9737" max="9737" width="9.7109375" style="86" customWidth="1"/>
    <col min="9738" max="9738" width="11.28515625" style="86" customWidth="1"/>
    <col min="9739" max="9739" width="10.42578125" style="86" customWidth="1"/>
    <col min="9740" max="9740" width="75.42578125" style="86" customWidth="1"/>
    <col min="9741" max="9741" width="45.28515625" style="86" customWidth="1"/>
    <col min="9742" max="9783" width="9.140625" style="86"/>
    <col min="9784" max="9784" width="62.28515625" style="86" customWidth="1"/>
    <col min="9785" max="9984" width="9.140625" style="86"/>
    <col min="9985" max="9985" width="4.42578125" style="86" customWidth="1"/>
    <col min="9986" max="9986" width="11.5703125" style="86" customWidth="1"/>
    <col min="9987" max="9987" width="40.42578125" style="86" customWidth="1"/>
    <col min="9988" max="9988" width="5.5703125" style="86" customWidth="1"/>
    <col min="9989" max="9989" width="8.5703125" style="86" customWidth="1"/>
    <col min="9990" max="9990" width="9.85546875" style="86" customWidth="1"/>
    <col min="9991" max="9991" width="13.85546875" style="86" customWidth="1"/>
    <col min="9992" max="9992" width="11" style="86" customWidth="1"/>
    <col min="9993" max="9993" width="9.7109375" style="86" customWidth="1"/>
    <col min="9994" max="9994" width="11.28515625" style="86" customWidth="1"/>
    <col min="9995" max="9995" width="10.42578125" style="86" customWidth="1"/>
    <col min="9996" max="9996" width="75.42578125" style="86" customWidth="1"/>
    <col min="9997" max="9997" width="45.28515625" style="86" customWidth="1"/>
    <col min="9998" max="10039" width="9.140625" style="86"/>
    <col min="10040" max="10040" width="62.28515625" style="86" customWidth="1"/>
    <col min="10041" max="10240" width="9.140625" style="86"/>
    <col min="10241" max="10241" width="4.42578125" style="86" customWidth="1"/>
    <col min="10242" max="10242" width="11.5703125" style="86" customWidth="1"/>
    <col min="10243" max="10243" width="40.42578125" style="86" customWidth="1"/>
    <col min="10244" max="10244" width="5.5703125" style="86" customWidth="1"/>
    <col min="10245" max="10245" width="8.5703125" style="86" customWidth="1"/>
    <col min="10246" max="10246" width="9.85546875" style="86" customWidth="1"/>
    <col min="10247" max="10247" width="13.85546875" style="86" customWidth="1"/>
    <col min="10248" max="10248" width="11" style="86" customWidth="1"/>
    <col min="10249" max="10249" width="9.7109375" style="86" customWidth="1"/>
    <col min="10250" max="10250" width="11.28515625" style="86" customWidth="1"/>
    <col min="10251" max="10251" width="10.42578125" style="86" customWidth="1"/>
    <col min="10252" max="10252" width="75.42578125" style="86" customWidth="1"/>
    <col min="10253" max="10253" width="45.28515625" style="86" customWidth="1"/>
    <col min="10254" max="10295" width="9.140625" style="86"/>
    <col min="10296" max="10296" width="62.28515625" style="86" customWidth="1"/>
    <col min="10297" max="10496" width="9.140625" style="86"/>
    <col min="10497" max="10497" width="4.42578125" style="86" customWidth="1"/>
    <col min="10498" max="10498" width="11.5703125" style="86" customWidth="1"/>
    <col min="10499" max="10499" width="40.42578125" style="86" customWidth="1"/>
    <col min="10500" max="10500" width="5.5703125" style="86" customWidth="1"/>
    <col min="10501" max="10501" width="8.5703125" style="86" customWidth="1"/>
    <col min="10502" max="10502" width="9.85546875" style="86" customWidth="1"/>
    <col min="10503" max="10503" width="13.85546875" style="86" customWidth="1"/>
    <col min="10504" max="10504" width="11" style="86" customWidth="1"/>
    <col min="10505" max="10505" width="9.7109375" style="86" customWidth="1"/>
    <col min="10506" max="10506" width="11.28515625" style="86" customWidth="1"/>
    <col min="10507" max="10507" width="10.42578125" style="86" customWidth="1"/>
    <col min="10508" max="10508" width="75.42578125" style="86" customWidth="1"/>
    <col min="10509" max="10509" width="45.28515625" style="86" customWidth="1"/>
    <col min="10510" max="10551" width="9.140625" style="86"/>
    <col min="10552" max="10552" width="62.28515625" style="86" customWidth="1"/>
    <col min="10553" max="10752" width="9.140625" style="86"/>
    <col min="10753" max="10753" width="4.42578125" style="86" customWidth="1"/>
    <col min="10754" max="10754" width="11.5703125" style="86" customWidth="1"/>
    <col min="10755" max="10755" width="40.42578125" style="86" customWidth="1"/>
    <col min="10756" max="10756" width="5.5703125" style="86" customWidth="1"/>
    <col min="10757" max="10757" width="8.5703125" style="86" customWidth="1"/>
    <col min="10758" max="10758" width="9.85546875" style="86" customWidth="1"/>
    <col min="10759" max="10759" width="13.85546875" style="86" customWidth="1"/>
    <col min="10760" max="10760" width="11" style="86" customWidth="1"/>
    <col min="10761" max="10761" width="9.7109375" style="86" customWidth="1"/>
    <col min="10762" max="10762" width="11.28515625" style="86" customWidth="1"/>
    <col min="10763" max="10763" width="10.42578125" style="86" customWidth="1"/>
    <col min="10764" max="10764" width="75.42578125" style="86" customWidth="1"/>
    <col min="10765" max="10765" width="45.28515625" style="86" customWidth="1"/>
    <col min="10766" max="10807" width="9.140625" style="86"/>
    <col min="10808" max="10808" width="62.28515625" style="86" customWidth="1"/>
    <col min="10809" max="11008" width="9.140625" style="86"/>
    <col min="11009" max="11009" width="4.42578125" style="86" customWidth="1"/>
    <col min="11010" max="11010" width="11.5703125" style="86" customWidth="1"/>
    <col min="11011" max="11011" width="40.42578125" style="86" customWidth="1"/>
    <col min="11012" max="11012" width="5.5703125" style="86" customWidth="1"/>
    <col min="11013" max="11013" width="8.5703125" style="86" customWidth="1"/>
    <col min="11014" max="11014" width="9.85546875" style="86" customWidth="1"/>
    <col min="11015" max="11015" width="13.85546875" style="86" customWidth="1"/>
    <col min="11016" max="11016" width="11" style="86" customWidth="1"/>
    <col min="11017" max="11017" width="9.7109375" style="86" customWidth="1"/>
    <col min="11018" max="11018" width="11.28515625" style="86" customWidth="1"/>
    <col min="11019" max="11019" width="10.42578125" style="86" customWidth="1"/>
    <col min="11020" max="11020" width="75.42578125" style="86" customWidth="1"/>
    <col min="11021" max="11021" width="45.28515625" style="86" customWidth="1"/>
    <col min="11022" max="11063" width="9.140625" style="86"/>
    <col min="11064" max="11064" width="62.28515625" style="86" customWidth="1"/>
    <col min="11065" max="11264" width="9.140625" style="86"/>
    <col min="11265" max="11265" width="4.42578125" style="86" customWidth="1"/>
    <col min="11266" max="11266" width="11.5703125" style="86" customWidth="1"/>
    <col min="11267" max="11267" width="40.42578125" style="86" customWidth="1"/>
    <col min="11268" max="11268" width="5.5703125" style="86" customWidth="1"/>
    <col min="11269" max="11269" width="8.5703125" style="86" customWidth="1"/>
    <col min="11270" max="11270" width="9.85546875" style="86" customWidth="1"/>
    <col min="11271" max="11271" width="13.85546875" style="86" customWidth="1"/>
    <col min="11272" max="11272" width="11" style="86" customWidth="1"/>
    <col min="11273" max="11273" width="9.7109375" style="86" customWidth="1"/>
    <col min="11274" max="11274" width="11.28515625" style="86" customWidth="1"/>
    <col min="11275" max="11275" width="10.42578125" style="86" customWidth="1"/>
    <col min="11276" max="11276" width="75.42578125" style="86" customWidth="1"/>
    <col min="11277" max="11277" width="45.28515625" style="86" customWidth="1"/>
    <col min="11278" max="11319" width="9.140625" style="86"/>
    <col min="11320" max="11320" width="62.28515625" style="86" customWidth="1"/>
    <col min="11321" max="11520" width="9.140625" style="86"/>
    <col min="11521" max="11521" width="4.42578125" style="86" customWidth="1"/>
    <col min="11522" max="11522" width="11.5703125" style="86" customWidth="1"/>
    <col min="11523" max="11523" width="40.42578125" style="86" customWidth="1"/>
    <col min="11524" max="11524" width="5.5703125" style="86" customWidth="1"/>
    <col min="11525" max="11525" width="8.5703125" style="86" customWidth="1"/>
    <col min="11526" max="11526" width="9.85546875" style="86" customWidth="1"/>
    <col min="11527" max="11527" width="13.85546875" style="86" customWidth="1"/>
    <col min="11528" max="11528" width="11" style="86" customWidth="1"/>
    <col min="11529" max="11529" width="9.7109375" style="86" customWidth="1"/>
    <col min="11530" max="11530" width="11.28515625" style="86" customWidth="1"/>
    <col min="11531" max="11531" width="10.42578125" style="86" customWidth="1"/>
    <col min="11532" max="11532" width="75.42578125" style="86" customWidth="1"/>
    <col min="11533" max="11533" width="45.28515625" style="86" customWidth="1"/>
    <col min="11534" max="11575" width="9.140625" style="86"/>
    <col min="11576" max="11576" width="62.28515625" style="86" customWidth="1"/>
    <col min="11577" max="11776" width="9.140625" style="86"/>
    <col min="11777" max="11777" width="4.42578125" style="86" customWidth="1"/>
    <col min="11778" max="11778" width="11.5703125" style="86" customWidth="1"/>
    <col min="11779" max="11779" width="40.42578125" style="86" customWidth="1"/>
    <col min="11780" max="11780" width="5.5703125" style="86" customWidth="1"/>
    <col min="11781" max="11781" width="8.5703125" style="86" customWidth="1"/>
    <col min="11782" max="11782" width="9.85546875" style="86" customWidth="1"/>
    <col min="11783" max="11783" width="13.85546875" style="86" customWidth="1"/>
    <col min="11784" max="11784" width="11" style="86" customWidth="1"/>
    <col min="11785" max="11785" width="9.7109375" style="86" customWidth="1"/>
    <col min="11786" max="11786" width="11.28515625" style="86" customWidth="1"/>
    <col min="11787" max="11787" width="10.42578125" style="86" customWidth="1"/>
    <col min="11788" max="11788" width="75.42578125" style="86" customWidth="1"/>
    <col min="11789" max="11789" width="45.28515625" style="86" customWidth="1"/>
    <col min="11790" max="11831" width="9.140625" style="86"/>
    <col min="11832" max="11832" width="62.28515625" style="86" customWidth="1"/>
    <col min="11833" max="12032" width="9.140625" style="86"/>
    <col min="12033" max="12033" width="4.42578125" style="86" customWidth="1"/>
    <col min="12034" max="12034" width="11.5703125" style="86" customWidth="1"/>
    <col min="12035" max="12035" width="40.42578125" style="86" customWidth="1"/>
    <col min="12036" max="12036" width="5.5703125" style="86" customWidth="1"/>
    <col min="12037" max="12037" width="8.5703125" style="86" customWidth="1"/>
    <col min="12038" max="12038" width="9.85546875" style="86" customWidth="1"/>
    <col min="12039" max="12039" width="13.85546875" style="86" customWidth="1"/>
    <col min="12040" max="12040" width="11" style="86" customWidth="1"/>
    <col min="12041" max="12041" width="9.7109375" style="86" customWidth="1"/>
    <col min="12042" max="12042" width="11.28515625" style="86" customWidth="1"/>
    <col min="12043" max="12043" width="10.42578125" style="86" customWidth="1"/>
    <col min="12044" max="12044" width="75.42578125" style="86" customWidth="1"/>
    <col min="12045" max="12045" width="45.28515625" style="86" customWidth="1"/>
    <col min="12046" max="12087" width="9.140625" style="86"/>
    <col min="12088" max="12088" width="62.28515625" style="86" customWidth="1"/>
    <col min="12089" max="12288" width="9.140625" style="86"/>
    <col min="12289" max="12289" width="4.42578125" style="86" customWidth="1"/>
    <col min="12290" max="12290" width="11.5703125" style="86" customWidth="1"/>
    <col min="12291" max="12291" width="40.42578125" style="86" customWidth="1"/>
    <col min="12292" max="12292" width="5.5703125" style="86" customWidth="1"/>
    <col min="12293" max="12293" width="8.5703125" style="86" customWidth="1"/>
    <col min="12294" max="12294" width="9.85546875" style="86" customWidth="1"/>
    <col min="12295" max="12295" width="13.85546875" style="86" customWidth="1"/>
    <col min="12296" max="12296" width="11" style="86" customWidth="1"/>
    <col min="12297" max="12297" width="9.7109375" style="86" customWidth="1"/>
    <col min="12298" max="12298" width="11.28515625" style="86" customWidth="1"/>
    <col min="12299" max="12299" width="10.42578125" style="86" customWidth="1"/>
    <col min="12300" max="12300" width="75.42578125" style="86" customWidth="1"/>
    <col min="12301" max="12301" width="45.28515625" style="86" customWidth="1"/>
    <col min="12302" max="12343" width="9.140625" style="86"/>
    <col min="12344" max="12344" width="62.28515625" style="86" customWidth="1"/>
    <col min="12345" max="12544" width="9.140625" style="86"/>
    <col min="12545" max="12545" width="4.42578125" style="86" customWidth="1"/>
    <col min="12546" max="12546" width="11.5703125" style="86" customWidth="1"/>
    <col min="12547" max="12547" width="40.42578125" style="86" customWidth="1"/>
    <col min="12548" max="12548" width="5.5703125" style="86" customWidth="1"/>
    <col min="12549" max="12549" width="8.5703125" style="86" customWidth="1"/>
    <col min="12550" max="12550" width="9.85546875" style="86" customWidth="1"/>
    <col min="12551" max="12551" width="13.85546875" style="86" customWidth="1"/>
    <col min="12552" max="12552" width="11" style="86" customWidth="1"/>
    <col min="12553" max="12553" width="9.7109375" style="86" customWidth="1"/>
    <col min="12554" max="12554" width="11.28515625" style="86" customWidth="1"/>
    <col min="12555" max="12555" width="10.42578125" style="86" customWidth="1"/>
    <col min="12556" max="12556" width="75.42578125" style="86" customWidth="1"/>
    <col min="12557" max="12557" width="45.28515625" style="86" customWidth="1"/>
    <col min="12558" max="12599" width="9.140625" style="86"/>
    <col min="12600" max="12600" width="62.28515625" style="86" customWidth="1"/>
    <col min="12601" max="12800" width="9.140625" style="86"/>
    <col min="12801" max="12801" width="4.42578125" style="86" customWidth="1"/>
    <col min="12802" max="12802" width="11.5703125" style="86" customWidth="1"/>
    <col min="12803" max="12803" width="40.42578125" style="86" customWidth="1"/>
    <col min="12804" max="12804" width="5.5703125" style="86" customWidth="1"/>
    <col min="12805" max="12805" width="8.5703125" style="86" customWidth="1"/>
    <col min="12806" max="12806" width="9.85546875" style="86" customWidth="1"/>
    <col min="12807" max="12807" width="13.85546875" style="86" customWidth="1"/>
    <col min="12808" max="12808" width="11" style="86" customWidth="1"/>
    <col min="12809" max="12809" width="9.7109375" style="86" customWidth="1"/>
    <col min="12810" max="12810" width="11.28515625" style="86" customWidth="1"/>
    <col min="12811" max="12811" width="10.42578125" style="86" customWidth="1"/>
    <col min="12812" max="12812" width="75.42578125" style="86" customWidth="1"/>
    <col min="12813" max="12813" width="45.28515625" style="86" customWidth="1"/>
    <col min="12814" max="12855" width="9.140625" style="86"/>
    <col min="12856" max="12856" width="62.28515625" style="86" customWidth="1"/>
    <col min="12857" max="13056" width="9.140625" style="86"/>
    <col min="13057" max="13057" width="4.42578125" style="86" customWidth="1"/>
    <col min="13058" max="13058" width="11.5703125" style="86" customWidth="1"/>
    <col min="13059" max="13059" width="40.42578125" style="86" customWidth="1"/>
    <col min="13060" max="13060" width="5.5703125" style="86" customWidth="1"/>
    <col min="13061" max="13061" width="8.5703125" style="86" customWidth="1"/>
    <col min="13062" max="13062" width="9.85546875" style="86" customWidth="1"/>
    <col min="13063" max="13063" width="13.85546875" style="86" customWidth="1"/>
    <col min="13064" max="13064" width="11" style="86" customWidth="1"/>
    <col min="13065" max="13065" width="9.7109375" style="86" customWidth="1"/>
    <col min="13066" max="13066" width="11.28515625" style="86" customWidth="1"/>
    <col min="13067" max="13067" width="10.42578125" style="86" customWidth="1"/>
    <col min="13068" max="13068" width="75.42578125" style="86" customWidth="1"/>
    <col min="13069" max="13069" width="45.28515625" style="86" customWidth="1"/>
    <col min="13070" max="13111" width="9.140625" style="86"/>
    <col min="13112" max="13112" width="62.28515625" style="86" customWidth="1"/>
    <col min="13113" max="13312" width="9.140625" style="86"/>
    <col min="13313" max="13313" width="4.42578125" style="86" customWidth="1"/>
    <col min="13314" max="13314" width="11.5703125" style="86" customWidth="1"/>
    <col min="13315" max="13315" width="40.42578125" style="86" customWidth="1"/>
    <col min="13316" max="13316" width="5.5703125" style="86" customWidth="1"/>
    <col min="13317" max="13317" width="8.5703125" style="86" customWidth="1"/>
    <col min="13318" max="13318" width="9.85546875" style="86" customWidth="1"/>
    <col min="13319" max="13319" width="13.85546875" style="86" customWidth="1"/>
    <col min="13320" max="13320" width="11" style="86" customWidth="1"/>
    <col min="13321" max="13321" width="9.7109375" style="86" customWidth="1"/>
    <col min="13322" max="13322" width="11.28515625" style="86" customWidth="1"/>
    <col min="13323" max="13323" width="10.42578125" style="86" customWidth="1"/>
    <col min="13324" max="13324" width="75.42578125" style="86" customWidth="1"/>
    <col min="13325" max="13325" width="45.28515625" style="86" customWidth="1"/>
    <col min="13326" max="13367" width="9.140625" style="86"/>
    <col min="13368" max="13368" width="62.28515625" style="86" customWidth="1"/>
    <col min="13369" max="13568" width="9.140625" style="86"/>
    <col min="13569" max="13569" width="4.42578125" style="86" customWidth="1"/>
    <col min="13570" max="13570" width="11.5703125" style="86" customWidth="1"/>
    <col min="13571" max="13571" width="40.42578125" style="86" customWidth="1"/>
    <col min="13572" max="13572" width="5.5703125" style="86" customWidth="1"/>
    <col min="13573" max="13573" width="8.5703125" style="86" customWidth="1"/>
    <col min="13574" max="13574" width="9.85546875" style="86" customWidth="1"/>
    <col min="13575" max="13575" width="13.85546875" style="86" customWidth="1"/>
    <col min="13576" max="13576" width="11" style="86" customWidth="1"/>
    <col min="13577" max="13577" width="9.7109375" style="86" customWidth="1"/>
    <col min="13578" max="13578" width="11.28515625" style="86" customWidth="1"/>
    <col min="13579" max="13579" width="10.42578125" style="86" customWidth="1"/>
    <col min="13580" max="13580" width="75.42578125" style="86" customWidth="1"/>
    <col min="13581" max="13581" width="45.28515625" style="86" customWidth="1"/>
    <col min="13582" max="13623" width="9.140625" style="86"/>
    <col min="13624" max="13624" width="62.28515625" style="86" customWidth="1"/>
    <col min="13625" max="13824" width="9.140625" style="86"/>
    <col min="13825" max="13825" width="4.42578125" style="86" customWidth="1"/>
    <col min="13826" max="13826" width="11.5703125" style="86" customWidth="1"/>
    <col min="13827" max="13827" width="40.42578125" style="86" customWidth="1"/>
    <col min="13828" max="13828" width="5.5703125" style="86" customWidth="1"/>
    <col min="13829" max="13829" width="8.5703125" style="86" customWidth="1"/>
    <col min="13830" max="13830" width="9.85546875" style="86" customWidth="1"/>
    <col min="13831" max="13831" width="13.85546875" style="86" customWidth="1"/>
    <col min="13832" max="13832" width="11" style="86" customWidth="1"/>
    <col min="13833" max="13833" width="9.7109375" style="86" customWidth="1"/>
    <col min="13834" max="13834" width="11.28515625" style="86" customWidth="1"/>
    <col min="13835" max="13835" width="10.42578125" style="86" customWidth="1"/>
    <col min="13836" max="13836" width="75.42578125" style="86" customWidth="1"/>
    <col min="13837" max="13837" width="45.28515625" style="86" customWidth="1"/>
    <col min="13838" max="13879" width="9.140625" style="86"/>
    <col min="13880" max="13880" width="62.28515625" style="86" customWidth="1"/>
    <col min="13881" max="14080" width="9.140625" style="86"/>
    <col min="14081" max="14081" width="4.42578125" style="86" customWidth="1"/>
    <col min="14082" max="14082" width="11.5703125" style="86" customWidth="1"/>
    <col min="14083" max="14083" width="40.42578125" style="86" customWidth="1"/>
    <col min="14084" max="14084" width="5.5703125" style="86" customWidth="1"/>
    <col min="14085" max="14085" width="8.5703125" style="86" customWidth="1"/>
    <col min="14086" max="14086" width="9.85546875" style="86" customWidth="1"/>
    <col min="14087" max="14087" width="13.85546875" style="86" customWidth="1"/>
    <col min="14088" max="14088" width="11" style="86" customWidth="1"/>
    <col min="14089" max="14089" width="9.7109375" style="86" customWidth="1"/>
    <col min="14090" max="14090" width="11.28515625" style="86" customWidth="1"/>
    <col min="14091" max="14091" width="10.42578125" style="86" customWidth="1"/>
    <col min="14092" max="14092" width="75.42578125" style="86" customWidth="1"/>
    <col min="14093" max="14093" width="45.28515625" style="86" customWidth="1"/>
    <col min="14094" max="14135" width="9.140625" style="86"/>
    <col min="14136" max="14136" width="62.28515625" style="86" customWidth="1"/>
    <col min="14137" max="14336" width="9.140625" style="86"/>
    <col min="14337" max="14337" width="4.42578125" style="86" customWidth="1"/>
    <col min="14338" max="14338" width="11.5703125" style="86" customWidth="1"/>
    <col min="14339" max="14339" width="40.42578125" style="86" customWidth="1"/>
    <col min="14340" max="14340" width="5.5703125" style="86" customWidth="1"/>
    <col min="14341" max="14341" width="8.5703125" style="86" customWidth="1"/>
    <col min="14342" max="14342" width="9.85546875" style="86" customWidth="1"/>
    <col min="14343" max="14343" width="13.85546875" style="86" customWidth="1"/>
    <col min="14344" max="14344" width="11" style="86" customWidth="1"/>
    <col min="14345" max="14345" width="9.7109375" style="86" customWidth="1"/>
    <col min="14346" max="14346" width="11.28515625" style="86" customWidth="1"/>
    <col min="14347" max="14347" width="10.42578125" style="86" customWidth="1"/>
    <col min="14348" max="14348" width="75.42578125" style="86" customWidth="1"/>
    <col min="14349" max="14349" width="45.28515625" style="86" customWidth="1"/>
    <col min="14350" max="14391" width="9.140625" style="86"/>
    <col min="14392" max="14392" width="62.28515625" style="86" customWidth="1"/>
    <col min="14393" max="14592" width="9.140625" style="86"/>
    <col min="14593" max="14593" width="4.42578125" style="86" customWidth="1"/>
    <col min="14594" max="14594" width="11.5703125" style="86" customWidth="1"/>
    <col min="14595" max="14595" width="40.42578125" style="86" customWidth="1"/>
    <col min="14596" max="14596" width="5.5703125" style="86" customWidth="1"/>
    <col min="14597" max="14597" width="8.5703125" style="86" customWidth="1"/>
    <col min="14598" max="14598" width="9.85546875" style="86" customWidth="1"/>
    <col min="14599" max="14599" width="13.85546875" style="86" customWidth="1"/>
    <col min="14600" max="14600" width="11" style="86" customWidth="1"/>
    <col min="14601" max="14601" width="9.7109375" style="86" customWidth="1"/>
    <col min="14602" max="14602" width="11.28515625" style="86" customWidth="1"/>
    <col min="14603" max="14603" width="10.42578125" style="86" customWidth="1"/>
    <col min="14604" max="14604" width="75.42578125" style="86" customWidth="1"/>
    <col min="14605" max="14605" width="45.28515625" style="86" customWidth="1"/>
    <col min="14606" max="14647" width="9.140625" style="86"/>
    <col min="14648" max="14648" width="62.28515625" style="86" customWidth="1"/>
    <col min="14649" max="14848" width="9.140625" style="86"/>
    <col min="14849" max="14849" width="4.42578125" style="86" customWidth="1"/>
    <col min="14850" max="14850" width="11.5703125" style="86" customWidth="1"/>
    <col min="14851" max="14851" width="40.42578125" style="86" customWidth="1"/>
    <col min="14852" max="14852" width="5.5703125" style="86" customWidth="1"/>
    <col min="14853" max="14853" width="8.5703125" style="86" customWidth="1"/>
    <col min="14854" max="14854" width="9.85546875" style="86" customWidth="1"/>
    <col min="14855" max="14855" width="13.85546875" style="86" customWidth="1"/>
    <col min="14856" max="14856" width="11" style="86" customWidth="1"/>
    <col min="14857" max="14857" width="9.7109375" style="86" customWidth="1"/>
    <col min="14858" max="14858" width="11.28515625" style="86" customWidth="1"/>
    <col min="14859" max="14859" width="10.42578125" style="86" customWidth="1"/>
    <col min="14860" max="14860" width="75.42578125" style="86" customWidth="1"/>
    <col min="14861" max="14861" width="45.28515625" style="86" customWidth="1"/>
    <col min="14862" max="14903" width="9.140625" style="86"/>
    <col min="14904" max="14904" width="62.28515625" style="86" customWidth="1"/>
    <col min="14905" max="15104" width="9.140625" style="86"/>
    <col min="15105" max="15105" width="4.42578125" style="86" customWidth="1"/>
    <col min="15106" max="15106" width="11.5703125" style="86" customWidth="1"/>
    <col min="15107" max="15107" width="40.42578125" style="86" customWidth="1"/>
    <col min="15108" max="15108" width="5.5703125" style="86" customWidth="1"/>
    <col min="15109" max="15109" width="8.5703125" style="86" customWidth="1"/>
    <col min="15110" max="15110" width="9.85546875" style="86" customWidth="1"/>
    <col min="15111" max="15111" width="13.85546875" style="86" customWidth="1"/>
    <col min="15112" max="15112" width="11" style="86" customWidth="1"/>
    <col min="15113" max="15113" width="9.7109375" style="86" customWidth="1"/>
    <col min="15114" max="15114" width="11.28515625" style="86" customWidth="1"/>
    <col min="15115" max="15115" width="10.42578125" style="86" customWidth="1"/>
    <col min="15116" max="15116" width="75.42578125" style="86" customWidth="1"/>
    <col min="15117" max="15117" width="45.28515625" style="86" customWidth="1"/>
    <col min="15118" max="15159" width="9.140625" style="86"/>
    <col min="15160" max="15160" width="62.28515625" style="86" customWidth="1"/>
    <col min="15161" max="15360" width="9.140625" style="86"/>
    <col min="15361" max="15361" width="4.42578125" style="86" customWidth="1"/>
    <col min="15362" max="15362" width="11.5703125" style="86" customWidth="1"/>
    <col min="15363" max="15363" width="40.42578125" style="86" customWidth="1"/>
    <col min="15364" max="15364" width="5.5703125" style="86" customWidth="1"/>
    <col min="15365" max="15365" width="8.5703125" style="86" customWidth="1"/>
    <col min="15366" max="15366" width="9.85546875" style="86" customWidth="1"/>
    <col min="15367" max="15367" width="13.85546875" style="86" customWidth="1"/>
    <col min="15368" max="15368" width="11" style="86" customWidth="1"/>
    <col min="15369" max="15369" width="9.7109375" style="86" customWidth="1"/>
    <col min="15370" max="15370" width="11.28515625" style="86" customWidth="1"/>
    <col min="15371" max="15371" width="10.42578125" style="86" customWidth="1"/>
    <col min="15372" max="15372" width="75.42578125" style="86" customWidth="1"/>
    <col min="15373" max="15373" width="45.28515625" style="86" customWidth="1"/>
    <col min="15374" max="15415" width="9.140625" style="86"/>
    <col min="15416" max="15416" width="62.28515625" style="86" customWidth="1"/>
    <col min="15417" max="15616" width="9.140625" style="86"/>
    <col min="15617" max="15617" width="4.42578125" style="86" customWidth="1"/>
    <col min="15618" max="15618" width="11.5703125" style="86" customWidth="1"/>
    <col min="15619" max="15619" width="40.42578125" style="86" customWidth="1"/>
    <col min="15620" max="15620" width="5.5703125" style="86" customWidth="1"/>
    <col min="15621" max="15621" width="8.5703125" style="86" customWidth="1"/>
    <col min="15622" max="15622" width="9.85546875" style="86" customWidth="1"/>
    <col min="15623" max="15623" width="13.85546875" style="86" customWidth="1"/>
    <col min="15624" max="15624" width="11" style="86" customWidth="1"/>
    <col min="15625" max="15625" width="9.7109375" style="86" customWidth="1"/>
    <col min="15626" max="15626" width="11.28515625" style="86" customWidth="1"/>
    <col min="15627" max="15627" width="10.42578125" style="86" customWidth="1"/>
    <col min="15628" max="15628" width="75.42578125" style="86" customWidth="1"/>
    <col min="15629" max="15629" width="45.28515625" style="86" customWidth="1"/>
    <col min="15630" max="15671" width="9.140625" style="86"/>
    <col min="15672" max="15672" width="62.28515625" style="86" customWidth="1"/>
    <col min="15673" max="15872" width="9.140625" style="86"/>
    <col min="15873" max="15873" width="4.42578125" style="86" customWidth="1"/>
    <col min="15874" max="15874" width="11.5703125" style="86" customWidth="1"/>
    <col min="15875" max="15875" width="40.42578125" style="86" customWidth="1"/>
    <col min="15876" max="15876" width="5.5703125" style="86" customWidth="1"/>
    <col min="15877" max="15877" width="8.5703125" style="86" customWidth="1"/>
    <col min="15878" max="15878" width="9.85546875" style="86" customWidth="1"/>
    <col min="15879" max="15879" width="13.85546875" style="86" customWidth="1"/>
    <col min="15880" max="15880" width="11" style="86" customWidth="1"/>
    <col min="15881" max="15881" width="9.7109375" style="86" customWidth="1"/>
    <col min="15882" max="15882" width="11.28515625" style="86" customWidth="1"/>
    <col min="15883" max="15883" width="10.42578125" style="86" customWidth="1"/>
    <col min="15884" max="15884" width="75.42578125" style="86" customWidth="1"/>
    <col min="15885" max="15885" width="45.28515625" style="86" customWidth="1"/>
    <col min="15886" max="15927" width="9.140625" style="86"/>
    <col min="15928" max="15928" width="62.28515625" style="86" customWidth="1"/>
    <col min="15929" max="16128" width="9.140625" style="86"/>
    <col min="16129" max="16129" width="4.42578125" style="86" customWidth="1"/>
    <col min="16130" max="16130" width="11.5703125" style="86" customWidth="1"/>
    <col min="16131" max="16131" width="40.42578125" style="86" customWidth="1"/>
    <col min="16132" max="16132" width="5.5703125" style="86" customWidth="1"/>
    <col min="16133" max="16133" width="8.5703125" style="86" customWidth="1"/>
    <col min="16134" max="16134" width="9.85546875" style="86" customWidth="1"/>
    <col min="16135" max="16135" width="13.85546875" style="86" customWidth="1"/>
    <col min="16136" max="16136" width="11" style="86" customWidth="1"/>
    <col min="16137" max="16137" width="9.7109375" style="86" customWidth="1"/>
    <col min="16138" max="16138" width="11.28515625" style="86" customWidth="1"/>
    <col min="16139" max="16139" width="10.42578125" style="86" customWidth="1"/>
    <col min="16140" max="16140" width="75.42578125" style="86" customWidth="1"/>
    <col min="16141" max="16141" width="45.28515625" style="86" customWidth="1"/>
    <col min="16142" max="16183" width="9.140625" style="86"/>
    <col min="16184" max="16184" width="62.28515625" style="86" customWidth="1"/>
    <col min="16185" max="16384" width="9.140625" style="86"/>
  </cols>
  <sheetData>
    <row r="1" spans="1:104" ht="15" customHeight="1" x14ac:dyDescent="0.25">
      <c r="A1" s="85" t="s">
        <v>315</v>
      </c>
      <c r="B1" s="85"/>
      <c r="C1" s="85"/>
      <c r="D1" s="85"/>
      <c r="E1" s="85"/>
      <c r="F1" s="85"/>
      <c r="G1" s="85"/>
    </row>
    <row r="2" spans="1:104" ht="3" customHeight="1" thickBot="1" x14ac:dyDescent="0.25">
      <c r="B2" s="87"/>
      <c r="C2" s="88"/>
      <c r="D2" s="88"/>
      <c r="E2" s="89"/>
      <c r="F2" s="88"/>
      <c r="G2" s="88"/>
    </row>
    <row r="3" spans="1:104" ht="13.5" customHeight="1" thickTop="1" x14ac:dyDescent="0.2">
      <c r="A3" s="90" t="s">
        <v>19</v>
      </c>
      <c r="B3" s="91"/>
      <c r="C3" s="92"/>
      <c r="D3" s="93" t="s">
        <v>80</v>
      </c>
      <c r="E3" s="94"/>
      <c r="F3" s="95"/>
      <c r="G3" s="96"/>
    </row>
    <row r="4" spans="1:104" ht="13.5" customHeight="1" thickBot="1" x14ac:dyDescent="0.25">
      <c r="A4" s="97" t="s">
        <v>20</v>
      </c>
      <c r="B4" s="98"/>
      <c r="C4" s="99"/>
      <c r="D4" s="100" t="s">
        <v>126</v>
      </c>
      <c r="E4" s="101"/>
      <c r="F4" s="102"/>
      <c r="G4" s="103"/>
    </row>
    <row r="5" spans="1:104" ht="13.5" thickTop="1" x14ac:dyDescent="0.2">
      <c r="A5" s="104"/>
    </row>
    <row r="6" spans="1:104" s="110" customFormat="1" ht="26.25" customHeight="1" x14ac:dyDescent="0.2">
      <c r="A6" s="106" t="s">
        <v>21</v>
      </c>
      <c r="B6" s="107" t="s">
        <v>22</v>
      </c>
      <c r="C6" s="107" t="s">
        <v>23</v>
      </c>
      <c r="D6" s="107" t="s">
        <v>24</v>
      </c>
      <c r="E6" s="107" t="s">
        <v>25</v>
      </c>
      <c r="F6" s="107" t="s">
        <v>26</v>
      </c>
      <c r="G6" s="108" t="s">
        <v>27</v>
      </c>
      <c r="H6" s="109" t="s">
        <v>28</v>
      </c>
      <c r="I6" s="109" t="s">
        <v>29</v>
      </c>
      <c r="J6" s="109" t="s">
        <v>30</v>
      </c>
      <c r="K6" s="109" t="s">
        <v>31</v>
      </c>
    </row>
    <row r="7" spans="1:104" ht="14.25" customHeight="1" x14ac:dyDescent="0.2">
      <c r="A7" s="111" t="s">
        <v>32</v>
      </c>
      <c r="B7" s="112" t="s">
        <v>82</v>
      </c>
      <c r="C7" s="113" t="s">
        <v>83</v>
      </c>
      <c r="D7" s="114"/>
      <c r="E7" s="115"/>
      <c r="F7" s="115"/>
      <c r="G7" s="116"/>
      <c r="H7" s="117"/>
      <c r="I7" s="118"/>
      <c r="J7" s="117"/>
      <c r="K7" s="118"/>
      <c r="O7" s="119"/>
    </row>
    <row r="8" spans="1:104" x14ac:dyDescent="0.2">
      <c r="A8" s="120">
        <v>1</v>
      </c>
      <c r="B8" s="121" t="s">
        <v>84</v>
      </c>
      <c r="C8" s="122" t="s">
        <v>85</v>
      </c>
      <c r="D8" s="123" t="s">
        <v>86</v>
      </c>
      <c r="E8" s="124">
        <v>1</v>
      </c>
      <c r="F8" s="125"/>
      <c r="G8" s="126">
        <f>E8*F8</f>
        <v>0</v>
      </c>
      <c r="H8" s="127">
        <v>0.113299999999981</v>
      </c>
      <c r="I8" s="128">
        <f>E8*H8</f>
        <v>0.113299999999981</v>
      </c>
      <c r="J8" s="127">
        <v>0</v>
      </c>
      <c r="K8" s="128">
        <f>E8*J8</f>
        <v>0</v>
      </c>
      <c r="O8" s="119"/>
      <c r="Z8" s="129"/>
      <c r="AA8" s="129">
        <v>1</v>
      </c>
      <c r="AB8" s="129">
        <v>1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</v>
      </c>
      <c r="CB8" s="129">
        <v>1</v>
      </c>
      <c r="CZ8" s="86">
        <v>1</v>
      </c>
    </row>
    <row r="9" spans="1:104" x14ac:dyDescent="0.2">
      <c r="A9" s="120">
        <v>2</v>
      </c>
      <c r="B9" s="121" t="s">
        <v>87</v>
      </c>
      <c r="C9" s="122" t="s">
        <v>88</v>
      </c>
      <c r="D9" s="123" t="s">
        <v>86</v>
      </c>
      <c r="E9" s="124">
        <v>1</v>
      </c>
      <c r="F9" s="125"/>
      <c r="G9" s="126">
        <f>E9*F9</f>
        <v>0</v>
      </c>
      <c r="H9" s="127">
        <v>0</v>
      </c>
      <c r="I9" s="128">
        <f>E9*H9</f>
        <v>0</v>
      </c>
      <c r="J9" s="127">
        <v>0</v>
      </c>
      <c r="K9" s="128">
        <f>E9*J9</f>
        <v>0</v>
      </c>
      <c r="O9" s="119"/>
      <c r="Z9" s="129"/>
      <c r="AA9" s="129">
        <v>1</v>
      </c>
      <c r="AB9" s="129">
        <v>1</v>
      </c>
      <c r="AC9" s="129">
        <v>1</v>
      </c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CA9" s="129">
        <v>1</v>
      </c>
      <c r="CB9" s="129">
        <v>1</v>
      </c>
      <c r="CZ9" s="86">
        <v>1</v>
      </c>
    </row>
    <row r="10" spans="1:104" ht="22.5" x14ac:dyDescent="0.2">
      <c r="A10" s="120">
        <v>3</v>
      </c>
      <c r="B10" s="121" t="s">
        <v>89</v>
      </c>
      <c r="C10" s="122" t="s">
        <v>90</v>
      </c>
      <c r="D10" s="123" t="s">
        <v>35</v>
      </c>
      <c r="E10" s="124">
        <v>9</v>
      </c>
      <c r="F10" s="125"/>
      <c r="G10" s="126">
        <f>E10*F10</f>
        <v>0</v>
      </c>
      <c r="H10" s="127">
        <v>7.5999999999964995E-4</v>
      </c>
      <c r="I10" s="128">
        <f>E10*H10</f>
        <v>6.8399999999968495E-3</v>
      </c>
      <c r="J10" s="127">
        <v>0</v>
      </c>
      <c r="K10" s="128">
        <f>E10*J10</f>
        <v>0</v>
      </c>
      <c r="O10" s="119"/>
      <c r="Z10" s="129"/>
      <c r="AA10" s="129">
        <v>1</v>
      </c>
      <c r="AB10" s="129">
        <v>1</v>
      </c>
      <c r="AC10" s="129">
        <v>1</v>
      </c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CA10" s="129">
        <v>1</v>
      </c>
      <c r="CB10" s="129">
        <v>1</v>
      </c>
      <c r="CZ10" s="86">
        <v>1</v>
      </c>
    </row>
    <row r="11" spans="1:104" x14ac:dyDescent="0.2">
      <c r="A11" s="130"/>
      <c r="B11" s="131"/>
      <c r="C11" s="137" t="s">
        <v>91</v>
      </c>
      <c r="D11" s="138"/>
      <c r="E11" s="139">
        <v>9</v>
      </c>
      <c r="F11" s="140"/>
      <c r="G11" s="141"/>
      <c r="H11" s="142"/>
      <c r="I11" s="135"/>
      <c r="K11" s="135"/>
      <c r="M11" s="143" t="s">
        <v>91</v>
      </c>
      <c r="O11" s="11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44" t="str">
        <f>C10</f>
        <v>Vodorovné značení střík.barvou stopčar,zeber atd. barva bílá</v>
      </c>
      <c r="BE11" s="129"/>
      <c r="BF11" s="129"/>
      <c r="BG11" s="129"/>
      <c r="BH11" s="129"/>
      <c r="BI11" s="129"/>
      <c r="BJ11" s="129"/>
      <c r="BK11" s="129"/>
    </row>
    <row r="12" spans="1:104" x14ac:dyDescent="0.2">
      <c r="A12" s="120">
        <v>4</v>
      </c>
      <c r="B12" s="121" t="s">
        <v>92</v>
      </c>
      <c r="C12" s="122" t="s">
        <v>93</v>
      </c>
      <c r="D12" s="123" t="s">
        <v>35</v>
      </c>
      <c r="E12" s="124">
        <v>9</v>
      </c>
      <c r="F12" s="125"/>
      <c r="G12" s="126">
        <f>E12*F12</f>
        <v>0</v>
      </c>
      <c r="H12" s="127">
        <v>3.1999999999987599E-4</v>
      </c>
      <c r="I12" s="128">
        <f>E12*H12</f>
        <v>2.8799999999988839E-3</v>
      </c>
      <c r="J12" s="127">
        <v>0</v>
      </c>
      <c r="K12" s="128">
        <f>E12*J12</f>
        <v>0</v>
      </c>
      <c r="O12" s="119"/>
      <c r="Z12" s="129"/>
      <c r="AA12" s="129">
        <v>1</v>
      </c>
      <c r="AB12" s="129">
        <v>1</v>
      </c>
      <c r="AC12" s="129">
        <v>1</v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CA12" s="129">
        <v>1</v>
      </c>
      <c r="CB12" s="129">
        <v>1</v>
      </c>
      <c r="CZ12" s="86">
        <v>1</v>
      </c>
    </row>
    <row r="13" spans="1:104" x14ac:dyDescent="0.2">
      <c r="A13" s="130"/>
      <c r="B13" s="131"/>
      <c r="C13" s="137" t="s">
        <v>91</v>
      </c>
      <c r="D13" s="138"/>
      <c r="E13" s="139">
        <v>9</v>
      </c>
      <c r="F13" s="140"/>
      <c r="G13" s="141"/>
      <c r="H13" s="142"/>
      <c r="I13" s="135"/>
      <c r="K13" s="135"/>
      <c r="M13" s="143" t="s">
        <v>91</v>
      </c>
      <c r="O13" s="11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44" t="str">
        <f>C12</f>
        <v>Příplatek za reflexní úpravu stopčar, zeber atd.</v>
      </c>
      <c r="BE13" s="129"/>
      <c r="BF13" s="129"/>
      <c r="BG13" s="129"/>
      <c r="BH13" s="129"/>
      <c r="BI13" s="129"/>
      <c r="BJ13" s="129"/>
      <c r="BK13" s="129"/>
    </row>
    <row r="14" spans="1:104" x14ac:dyDescent="0.2">
      <c r="A14" s="120">
        <v>5</v>
      </c>
      <c r="B14" s="121" t="s">
        <v>94</v>
      </c>
      <c r="C14" s="122" t="s">
        <v>95</v>
      </c>
      <c r="D14" s="123" t="s">
        <v>35</v>
      </c>
      <c r="E14" s="124">
        <v>9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6">
        <v>1</v>
      </c>
    </row>
    <row r="15" spans="1:104" x14ac:dyDescent="0.2">
      <c r="A15" s="130"/>
      <c r="B15" s="131"/>
      <c r="C15" s="137" t="s">
        <v>91</v>
      </c>
      <c r="D15" s="138"/>
      <c r="E15" s="139">
        <v>9</v>
      </c>
      <c r="F15" s="140"/>
      <c r="G15" s="141"/>
      <c r="H15" s="142"/>
      <c r="I15" s="135"/>
      <c r="K15" s="135"/>
      <c r="M15" s="143" t="s">
        <v>91</v>
      </c>
      <c r="O15" s="11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44" t="str">
        <f>C14</f>
        <v>Předznačení pro značení stopčáry, zebry, nápisů</v>
      </c>
      <c r="BE15" s="129"/>
      <c r="BF15" s="129"/>
      <c r="BG15" s="129"/>
      <c r="BH15" s="129"/>
      <c r="BI15" s="129"/>
      <c r="BJ15" s="129"/>
      <c r="BK15" s="129"/>
    </row>
    <row r="16" spans="1:104" x14ac:dyDescent="0.2">
      <c r="A16" s="120">
        <v>6</v>
      </c>
      <c r="B16" s="121" t="s">
        <v>96</v>
      </c>
      <c r="C16" s="122" t="s">
        <v>97</v>
      </c>
      <c r="D16" s="123" t="s">
        <v>35</v>
      </c>
      <c r="E16" s="124">
        <v>40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6">
        <v>1</v>
      </c>
    </row>
    <row r="17" spans="1:104" x14ac:dyDescent="0.2">
      <c r="A17" s="130"/>
      <c r="B17" s="131"/>
      <c r="C17" s="132" t="s">
        <v>98</v>
      </c>
      <c r="D17" s="133"/>
      <c r="E17" s="133"/>
      <c r="F17" s="133"/>
      <c r="G17" s="134"/>
      <c r="I17" s="135"/>
      <c r="K17" s="135"/>
      <c r="L17" s="136" t="s">
        <v>98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</row>
    <row r="18" spans="1:104" ht="22.5" x14ac:dyDescent="0.2">
      <c r="A18" s="120">
        <v>7</v>
      </c>
      <c r="B18" s="121" t="s">
        <v>99</v>
      </c>
      <c r="C18" s="122" t="s">
        <v>100</v>
      </c>
      <c r="D18" s="123" t="s">
        <v>86</v>
      </c>
      <c r="E18" s="124">
        <v>1</v>
      </c>
      <c r="F18" s="125"/>
      <c r="G18" s="126">
        <f>E18*F18</f>
        <v>0</v>
      </c>
      <c r="H18" s="127">
        <v>0</v>
      </c>
      <c r="I18" s="128">
        <f>E18*H18</f>
        <v>0</v>
      </c>
      <c r="J18" s="127">
        <v>-8.1999999999993606E-2</v>
      </c>
      <c r="K18" s="128">
        <f>E18*J18</f>
        <v>-8.1999999999993606E-2</v>
      </c>
      <c r="O18" s="119"/>
      <c r="Z18" s="129"/>
      <c r="AA18" s="129">
        <v>1</v>
      </c>
      <c r="AB18" s="129">
        <v>1</v>
      </c>
      <c r="AC18" s="129">
        <v>1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</v>
      </c>
      <c r="CB18" s="129">
        <v>1</v>
      </c>
      <c r="CZ18" s="86">
        <v>1</v>
      </c>
    </row>
    <row r="19" spans="1:104" x14ac:dyDescent="0.2">
      <c r="A19" s="120">
        <v>8</v>
      </c>
      <c r="B19" s="121" t="s">
        <v>101</v>
      </c>
      <c r="C19" s="122" t="s">
        <v>102</v>
      </c>
      <c r="D19" s="123" t="s">
        <v>86</v>
      </c>
      <c r="E19" s="124">
        <v>1</v>
      </c>
      <c r="F19" s="125"/>
      <c r="G19" s="126">
        <f>E19*F19</f>
        <v>0</v>
      </c>
      <c r="H19" s="127">
        <v>0</v>
      </c>
      <c r="I19" s="128">
        <f>E19*H19</f>
        <v>0</v>
      </c>
      <c r="J19" s="127">
        <v>-3.9999999999977796E-3</v>
      </c>
      <c r="K19" s="128">
        <f>E19*J19</f>
        <v>-3.9999999999977796E-3</v>
      </c>
      <c r="O19" s="119"/>
      <c r="Z19" s="129"/>
      <c r="AA19" s="129">
        <v>1</v>
      </c>
      <c r="AB19" s="129">
        <v>1</v>
      </c>
      <c r="AC19" s="129">
        <v>1</v>
      </c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CA19" s="129">
        <v>1</v>
      </c>
      <c r="CB19" s="129">
        <v>1</v>
      </c>
      <c r="CZ19" s="86">
        <v>1</v>
      </c>
    </row>
    <row r="20" spans="1:104" x14ac:dyDescent="0.2">
      <c r="A20" s="120">
        <v>9</v>
      </c>
      <c r="B20" s="121" t="s">
        <v>103</v>
      </c>
      <c r="C20" s="122" t="s">
        <v>104</v>
      </c>
      <c r="D20" s="123" t="s">
        <v>86</v>
      </c>
      <c r="E20" s="124">
        <v>1</v>
      </c>
      <c r="F20" s="125"/>
      <c r="G20" s="126">
        <f>E20*F20</f>
        <v>0</v>
      </c>
      <c r="H20" s="127">
        <v>5.0999999999987696E-3</v>
      </c>
      <c r="I20" s="128">
        <f>E20*H20</f>
        <v>5.0999999999987696E-3</v>
      </c>
      <c r="J20" s="127"/>
      <c r="K20" s="128">
        <f>E20*J20</f>
        <v>0</v>
      </c>
      <c r="O20" s="119"/>
      <c r="Z20" s="129"/>
      <c r="AA20" s="129">
        <v>3</v>
      </c>
      <c r="AB20" s="129">
        <v>1</v>
      </c>
      <c r="AC20" s="129" t="s">
        <v>103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3</v>
      </c>
      <c r="CB20" s="129">
        <v>1</v>
      </c>
      <c r="CZ20" s="86">
        <v>1</v>
      </c>
    </row>
    <row r="21" spans="1:104" x14ac:dyDescent="0.2">
      <c r="A21" s="130"/>
      <c r="B21" s="131"/>
      <c r="C21" s="132" t="s">
        <v>105</v>
      </c>
      <c r="D21" s="133"/>
      <c r="E21" s="133"/>
      <c r="F21" s="133"/>
      <c r="G21" s="134"/>
      <c r="I21" s="135"/>
      <c r="K21" s="135"/>
      <c r="L21" s="136" t="s">
        <v>105</v>
      </c>
      <c r="O21" s="11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</row>
    <row r="22" spans="1:104" x14ac:dyDescent="0.2">
      <c r="A22" s="120">
        <v>10</v>
      </c>
      <c r="B22" s="121" t="s">
        <v>106</v>
      </c>
      <c r="C22" s="122" t="s">
        <v>107</v>
      </c>
      <c r="D22" s="123" t="s">
        <v>86</v>
      </c>
      <c r="E22" s="124">
        <v>1</v>
      </c>
      <c r="F22" s="125"/>
      <c r="G22" s="126">
        <f>E22*F22</f>
        <v>0</v>
      </c>
      <c r="H22" s="127">
        <v>0</v>
      </c>
      <c r="I22" s="128">
        <f>E22*H22</f>
        <v>0</v>
      </c>
      <c r="J22" s="127"/>
      <c r="K22" s="128">
        <f>E22*J22</f>
        <v>0</v>
      </c>
      <c r="O22" s="119"/>
      <c r="Z22" s="129"/>
      <c r="AA22" s="129">
        <v>3</v>
      </c>
      <c r="AB22" s="129">
        <v>1</v>
      </c>
      <c r="AC22" s="129" t="s">
        <v>106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3</v>
      </c>
      <c r="CB22" s="129">
        <v>1</v>
      </c>
      <c r="CZ22" s="86">
        <v>1</v>
      </c>
    </row>
    <row r="23" spans="1:104" x14ac:dyDescent="0.2">
      <c r="A23" s="130"/>
      <c r="B23" s="131"/>
      <c r="C23" s="132"/>
      <c r="D23" s="133"/>
      <c r="E23" s="133"/>
      <c r="F23" s="133"/>
      <c r="G23" s="134"/>
      <c r="I23" s="135"/>
      <c r="K23" s="135"/>
      <c r="L23" s="136"/>
      <c r="O23" s="11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</row>
    <row r="24" spans="1:104" x14ac:dyDescent="0.2">
      <c r="A24" s="145" t="s">
        <v>36</v>
      </c>
      <c r="B24" s="146" t="s">
        <v>82</v>
      </c>
      <c r="C24" s="147" t="s">
        <v>83</v>
      </c>
      <c r="D24" s="148"/>
      <c r="E24" s="149"/>
      <c r="F24" s="149"/>
      <c r="G24" s="150">
        <f>SUM(G7:G23)</f>
        <v>0</v>
      </c>
      <c r="H24" s="151"/>
      <c r="I24" s="152">
        <f>SUM(I7:I23)</f>
        <v>0.1281199999999755</v>
      </c>
      <c r="J24" s="153"/>
      <c r="K24" s="152">
        <f>SUM(K7:K23)</f>
        <v>-8.5999999999991389E-2</v>
      </c>
      <c r="O24" s="119"/>
      <c r="X24" s="154">
        <f>K24</f>
        <v>-8.5999999999991389E-2</v>
      </c>
      <c r="Y24" s="154">
        <f>I24</f>
        <v>0.1281199999999755</v>
      </c>
      <c r="Z24" s="155">
        <f>G24</f>
        <v>0</v>
      </c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56"/>
      <c r="BB24" s="156"/>
      <c r="BC24" s="156"/>
      <c r="BD24" s="156"/>
      <c r="BE24" s="156"/>
      <c r="BF24" s="156"/>
      <c r="BG24" s="129"/>
      <c r="BH24" s="129"/>
      <c r="BI24" s="129"/>
      <c r="BJ24" s="129"/>
      <c r="BK24" s="129"/>
    </row>
    <row r="25" spans="1:104" ht="14.25" customHeight="1" x14ac:dyDescent="0.2">
      <c r="A25" s="111" t="s">
        <v>32</v>
      </c>
      <c r="B25" s="112" t="s">
        <v>108</v>
      </c>
      <c r="C25" s="113" t="s">
        <v>109</v>
      </c>
      <c r="D25" s="114"/>
      <c r="E25" s="115"/>
      <c r="F25" s="115"/>
      <c r="G25" s="116"/>
      <c r="H25" s="117"/>
      <c r="I25" s="118"/>
      <c r="J25" s="117"/>
      <c r="K25" s="118"/>
      <c r="O25" s="119"/>
    </row>
    <row r="26" spans="1:104" x14ac:dyDescent="0.2">
      <c r="A26" s="120">
        <v>11</v>
      </c>
      <c r="B26" s="121" t="s">
        <v>110</v>
      </c>
      <c r="C26" s="122" t="s">
        <v>111</v>
      </c>
      <c r="D26" s="123" t="s">
        <v>112</v>
      </c>
      <c r="E26" s="124">
        <v>0.128119999999976</v>
      </c>
      <c r="F26" s="125"/>
      <c r="G26" s="126">
        <f>E26*F26</f>
        <v>0</v>
      </c>
      <c r="H26" s="127">
        <v>0</v>
      </c>
      <c r="I26" s="128">
        <f>E26*H26</f>
        <v>0</v>
      </c>
      <c r="J26" s="127"/>
      <c r="K26" s="128">
        <f>E26*J26</f>
        <v>0</v>
      </c>
      <c r="O26" s="119"/>
      <c r="Z26" s="129"/>
      <c r="AA26" s="129">
        <v>7</v>
      </c>
      <c r="AB26" s="129">
        <v>1</v>
      </c>
      <c r="AC26" s="129">
        <v>2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7</v>
      </c>
      <c r="CB26" s="129">
        <v>1</v>
      </c>
      <c r="CZ26" s="86">
        <v>1</v>
      </c>
    </row>
    <row r="27" spans="1:104" x14ac:dyDescent="0.2">
      <c r="A27" s="145" t="s">
        <v>36</v>
      </c>
      <c r="B27" s="146" t="s">
        <v>108</v>
      </c>
      <c r="C27" s="147" t="s">
        <v>109</v>
      </c>
      <c r="D27" s="148"/>
      <c r="E27" s="149"/>
      <c r="F27" s="149"/>
      <c r="G27" s="150">
        <f>SUM(G25:G26)</f>
        <v>0</v>
      </c>
      <c r="H27" s="151"/>
      <c r="I27" s="152">
        <f>SUM(I25:I26)</f>
        <v>0</v>
      </c>
      <c r="J27" s="153"/>
      <c r="K27" s="152">
        <f>SUM(K25:K26)</f>
        <v>0</v>
      </c>
      <c r="O27" s="119"/>
      <c r="X27" s="154">
        <f>K27</f>
        <v>0</v>
      </c>
      <c r="Y27" s="154">
        <f>I27</f>
        <v>0</v>
      </c>
      <c r="Z27" s="155">
        <f>G27</f>
        <v>0</v>
      </c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56"/>
      <c r="BB27" s="156"/>
      <c r="BC27" s="156"/>
      <c r="BD27" s="156"/>
      <c r="BE27" s="156"/>
      <c r="BF27" s="156"/>
      <c r="BG27" s="129"/>
      <c r="BH27" s="129"/>
      <c r="BI27" s="129"/>
      <c r="BJ27" s="129"/>
      <c r="BK27" s="129"/>
    </row>
    <row r="28" spans="1:104" ht="14.25" customHeight="1" x14ac:dyDescent="0.2">
      <c r="A28" s="111" t="s">
        <v>32</v>
      </c>
      <c r="B28" s="112" t="s">
        <v>113</v>
      </c>
      <c r="C28" s="113" t="s">
        <v>114</v>
      </c>
      <c r="D28" s="114"/>
      <c r="E28" s="115"/>
      <c r="F28" s="115"/>
      <c r="G28" s="116"/>
      <c r="H28" s="117"/>
      <c r="I28" s="118"/>
      <c r="J28" s="117"/>
      <c r="K28" s="118"/>
      <c r="O28" s="119"/>
    </row>
    <row r="29" spans="1:104" x14ac:dyDescent="0.2">
      <c r="A29" s="120">
        <v>12</v>
      </c>
      <c r="B29" s="121" t="s">
        <v>115</v>
      </c>
      <c r="C29" s="122" t="s">
        <v>116</v>
      </c>
      <c r="D29" s="123" t="s">
        <v>112</v>
      </c>
      <c r="E29" s="124">
        <v>8.5999999999999993E-2</v>
      </c>
      <c r="F29" s="125"/>
      <c r="G29" s="126">
        <f>E29*F29</f>
        <v>0</v>
      </c>
      <c r="H29" s="127">
        <v>0</v>
      </c>
      <c r="I29" s="128">
        <f>E29*H29</f>
        <v>0</v>
      </c>
      <c r="J29" s="127">
        <v>0</v>
      </c>
      <c r="K29" s="128">
        <f>E29*J29</f>
        <v>0</v>
      </c>
      <c r="O29" s="119"/>
      <c r="Z29" s="129"/>
      <c r="AA29" s="129">
        <v>1</v>
      </c>
      <c r="AB29" s="129">
        <v>3</v>
      </c>
      <c r="AC29" s="129">
        <v>3</v>
      </c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CA29" s="129">
        <v>1</v>
      </c>
      <c r="CB29" s="129">
        <v>3</v>
      </c>
      <c r="CZ29" s="86">
        <v>1</v>
      </c>
    </row>
    <row r="30" spans="1:104" x14ac:dyDescent="0.2">
      <c r="A30" s="130"/>
      <c r="B30" s="131"/>
      <c r="C30" s="132"/>
      <c r="D30" s="133"/>
      <c r="E30" s="133"/>
      <c r="F30" s="133"/>
      <c r="G30" s="134"/>
      <c r="I30" s="135"/>
      <c r="K30" s="135"/>
      <c r="L30" s="136"/>
      <c r="O30" s="11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</row>
    <row r="31" spans="1:104" x14ac:dyDescent="0.2">
      <c r="A31" s="145" t="s">
        <v>36</v>
      </c>
      <c r="B31" s="146" t="s">
        <v>113</v>
      </c>
      <c r="C31" s="147" t="s">
        <v>114</v>
      </c>
      <c r="D31" s="148"/>
      <c r="E31" s="149"/>
      <c r="F31" s="149"/>
      <c r="G31" s="150">
        <f>SUM(G28:G30)</f>
        <v>0</v>
      </c>
      <c r="H31" s="151"/>
      <c r="I31" s="152">
        <f>SUM(I28:I30)</f>
        <v>0</v>
      </c>
      <c r="J31" s="153"/>
      <c r="K31" s="152">
        <f>SUM(K28:K30)</f>
        <v>0</v>
      </c>
      <c r="O31" s="119"/>
      <c r="X31" s="154">
        <f>K31</f>
        <v>0</v>
      </c>
      <c r="Y31" s="154">
        <f>I31</f>
        <v>0</v>
      </c>
      <c r="Z31" s="155">
        <f>G31</f>
        <v>0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56"/>
      <c r="BB31" s="156"/>
      <c r="BC31" s="156"/>
      <c r="BD31" s="156"/>
      <c r="BE31" s="156"/>
      <c r="BF31" s="156"/>
      <c r="BG31" s="129"/>
      <c r="BH31" s="129"/>
      <c r="BI31" s="129"/>
      <c r="BJ31" s="129"/>
      <c r="BK31" s="129"/>
    </row>
    <row r="32" spans="1:104" ht="14.25" customHeight="1" x14ac:dyDescent="0.2">
      <c r="A32" s="111" t="s">
        <v>32</v>
      </c>
      <c r="B32" s="112" t="s">
        <v>117</v>
      </c>
      <c r="C32" s="113" t="s">
        <v>118</v>
      </c>
      <c r="D32" s="114"/>
      <c r="E32" s="115"/>
      <c r="F32" s="115"/>
      <c r="G32" s="116"/>
      <c r="H32" s="117"/>
      <c r="I32" s="118"/>
      <c r="J32" s="117"/>
      <c r="K32" s="118"/>
      <c r="O32" s="119"/>
    </row>
    <row r="33" spans="1:104" x14ac:dyDescent="0.2">
      <c r="A33" s="120">
        <v>13</v>
      </c>
      <c r="B33" s="121" t="s">
        <v>119</v>
      </c>
      <c r="C33" s="122" t="s">
        <v>120</v>
      </c>
      <c r="D33" s="123" t="s">
        <v>112</v>
      </c>
      <c r="E33" s="124">
        <v>8.5999999999999993E-2</v>
      </c>
      <c r="F33" s="125"/>
      <c r="G33" s="126">
        <f>E33*F33</f>
        <v>0</v>
      </c>
      <c r="H33" s="127">
        <v>0</v>
      </c>
      <c r="I33" s="128">
        <f>E33*H33</f>
        <v>0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3</v>
      </c>
      <c r="AC33" s="129">
        <v>3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3</v>
      </c>
      <c r="CZ33" s="86">
        <v>1</v>
      </c>
    </row>
    <row r="34" spans="1:104" x14ac:dyDescent="0.2">
      <c r="A34" s="120">
        <v>14</v>
      </c>
      <c r="B34" s="121" t="s">
        <v>121</v>
      </c>
      <c r="C34" s="122" t="s">
        <v>122</v>
      </c>
      <c r="D34" s="123" t="s">
        <v>112</v>
      </c>
      <c r="E34" s="124">
        <v>0.77400000000000002</v>
      </c>
      <c r="F34" s="125"/>
      <c r="G34" s="126">
        <f>E34*F34</f>
        <v>0</v>
      </c>
      <c r="H34" s="127">
        <v>0</v>
      </c>
      <c r="I34" s="128">
        <f>E34*H34</f>
        <v>0</v>
      </c>
      <c r="J34" s="127">
        <v>0</v>
      </c>
      <c r="K34" s="128">
        <f>E34*J34</f>
        <v>0</v>
      </c>
      <c r="O34" s="119"/>
      <c r="Z34" s="129"/>
      <c r="AA34" s="129">
        <v>1</v>
      </c>
      <c r="AB34" s="129">
        <v>3</v>
      </c>
      <c r="AC34" s="129">
        <v>3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1</v>
      </c>
      <c r="CB34" s="129">
        <v>3</v>
      </c>
      <c r="CZ34" s="86">
        <v>1</v>
      </c>
    </row>
    <row r="35" spans="1:104" x14ac:dyDescent="0.2">
      <c r="A35" s="130"/>
      <c r="B35" s="131"/>
      <c r="C35" s="137" t="s">
        <v>123</v>
      </c>
      <c r="D35" s="138"/>
      <c r="E35" s="139">
        <v>0.77400000000000002</v>
      </c>
      <c r="F35" s="140"/>
      <c r="G35" s="141"/>
      <c r="H35" s="142"/>
      <c r="I35" s="135"/>
      <c r="K35" s="135"/>
      <c r="M35" s="143" t="s">
        <v>123</v>
      </c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44" t="str">
        <f>C34</f>
        <v>Příplatek za dopravu suti po suchu za další 1 km</v>
      </c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20">
        <v>15</v>
      </c>
      <c r="B36" s="121" t="s">
        <v>124</v>
      </c>
      <c r="C36" s="122" t="s">
        <v>125</v>
      </c>
      <c r="D36" s="123" t="s">
        <v>112</v>
      </c>
      <c r="E36" s="124">
        <v>8.5999999999999993E-2</v>
      </c>
      <c r="F36" s="125"/>
      <c r="G36" s="126">
        <f>E36*F36</f>
        <v>0</v>
      </c>
      <c r="H36" s="127">
        <v>0</v>
      </c>
      <c r="I36" s="128">
        <f>E36*H36</f>
        <v>0</v>
      </c>
      <c r="J36" s="127">
        <v>0</v>
      </c>
      <c r="K36" s="128">
        <f>E36*J36</f>
        <v>0</v>
      </c>
      <c r="O36" s="119"/>
      <c r="Z36" s="129"/>
      <c r="AA36" s="129">
        <v>1</v>
      </c>
      <c r="AB36" s="129">
        <v>3</v>
      </c>
      <c r="AC36" s="129">
        <v>3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CA36" s="129">
        <v>1</v>
      </c>
      <c r="CB36" s="129">
        <v>3</v>
      </c>
      <c r="CZ36" s="86">
        <v>1</v>
      </c>
    </row>
    <row r="37" spans="1:104" x14ac:dyDescent="0.2">
      <c r="A37" s="145" t="s">
        <v>36</v>
      </c>
      <c r="B37" s="146" t="s">
        <v>117</v>
      </c>
      <c r="C37" s="147" t="s">
        <v>118</v>
      </c>
      <c r="D37" s="148"/>
      <c r="E37" s="149"/>
      <c r="F37" s="149"/>
      <c r="G37" s="150">
        <f>SUM(G32:G36)</f>
        <v>0</v>
      </c>
      <c r="H37" s="151"/>
      <c r="I37" s="152">
        <f>SUM(I32:I36)</f>
        <v>0</v>
      </c>
      <c r="J37" s="153"/>
      <c r="K37" s="152">
        <f>SUM(K32:K36)</f>
        <v>0</v>
      </c>
      <c r="O37" s="119"/>
      <c r="X37" s="154">
        <f>K37</f>
        <v>0</v>
      </c>
      <c r="Y37" s="154">
        <f>I37</f>
        <v>0</v>
      </c>
      <c r="Z37" s="155">
        <f>G37</f>
        <v>0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56"/>
      <c r="BB37" s="156"/>
      <c r="BC37" s="156"/>
      <c r="BD37" s="156"/>
      <c r="BE37" s="156"/>
      <c r="BF37" s="156"/>
      <c r="BG37" s="129"/>
      <c r="BH37" s="129"/>
      <c r="BI37" s="129"/>
      <c r="BJ37" s="129"/>
      <c r="BK37" s="129"/>
    </row>
    <row r="38" spans="1:104" x14ac:dyDescent="0.2">
      <c r="A38" s="157" t="s">
        <v>37</v>
      </c>
      <c r="B38" s="158" t="s">
        <v>38</v>
      </c>
      <c r="C38" s="159"/>
      <c r="D38" s="160"/>
      <c r="E38" s="161"/>
      <c r="F38" s="161"/>
      <c r="G38" s="162">
        <f>SUM(Z7:Z38)</f>
        <v>0</v>
      </c>
      <c r="H38" s="163"/>
      <c r="I38" s="164">
        <f>SUM(Y7:Y38)</f>
        <v>0.1281199999999755</v>
      </c>
      <c r="J38" s="163"/>
      <c r="K38" s="164">
        <f>SUM(X7:X38)</f>
        <v>-8.5999999999991389E-2</v>
      </c>
      <c r="O38" s="119"/>
      <c r="BA38" s="165"/>
      <c r="BB38" s="165"/>
      <c r="BC38" s="165"/>
      <c r="BD38" s="165"/>
      <c r="BE38" s="165"/>
      <c r="BF38" s="165"/>
    </row>
    <row r="39" spans="1:104" x14ac:dyDescent="0.2">
      <c r="E39" s="86"/>
    </row>
    <row r="40" spans="1:104" x14ac:dyDescent="0.2">
      <c r="A40" s="166"/>
      <c r="E40" s="86"/>
    </row>
    <row r="41" spans="1:104" x14ac:dyDescent="0.2">
      <c r="E41" s="86"/>
    </row>
    <row r="42" spans="1:104" x14ac:dyDescent="0.2">
      <c r="E42" s="86"/>
    </row>
    <row r="43" spans="1:104" x14ac:dyDescent="0.2">
      <c r="E43" s="86"/>
    </row>
    <row r="44" spans="1:104" x14ac:dyDescent="0.2">
      <c r="E44" s="86"/>
    </row>
    <row r="45" spans="1:104" x14ac:dyDescent="0.2">
      <c r="E45" s="86"/>
    </row>
    <row r="46" spans="1:104" x14ac:dyDescent="0.2">
      <c r="E46" s="86"/>
    </row>
    <row r="47" spans="1:104" x14ac:dyDescent="0.2">
      <c r="E47" s="86"/>
    </row>
    <row r="48" spans="1:104" x14ac:dyDescent="0.2">
      <c r="E48" s="86"/>
    </row>
    <row r="49" spans="5:5" x14ac:dyDescent="0.2">
      <c r="E49" s="86"/>
    </row>
    <row r="50" spans="5:5" x14ac:dyDescent="0.2">
      <c r="E50" s="86"/>
    </row>
    <row r="51" spans="5:5" x14ac:dyDescent="0.2">
      <c r="E51" s="86"/>
    </row>
    <row r="52" spans="5:5" x14ac:dyDescent="0.2">
      <c r="E52" s="86"/>
    </row>
    <row r="53" spans="5:5" x14ac:dyDescent="0.2">
      <c r="E53" s="86"/>
    </row>
    <row r="54" spans="5:5" x14ac:dyDescent="0.2">
      <c r="E54" s="86"/>
    </row>
    <row r="55" spans="5:5" x14ac:dyDescent="0.2">
      <c r="E55" s="86"/>
    </row>
    <row r="56" spans="5:5" x14ac:dyDescent="0.2">
      <c r="E56" s="86"/>
    </row>
    <row r="57" spans="5:5" x14ac:dyDescent="0.2">
      <c r="E57" s="86"/>
    </row>
    <row r="58" spans="5:5" x14ac:dyDescent="0.2">
      <c r="E58" s="86"/>
    </row>
    <row r="59" spans="5:5" x14ac:dyDescent="0.2">
      <c r="E59" s="86"/>
    </row>
    <row r="60" spans="5:5" x14ac:dyDescent="0.2">
      <c r="E60" s="86"/>
    </row>
    <row r="61" spans="5:5" x14ac:dyDescent="0.2">
      <c r="E61" s="86"/>
    </row>
    <row r="62" spans="5:5" x14ac:dyDescent="0.2">
      <c r="E62" s="86"/>
    </row>
    <row r="63" spans="5:5" x14ac:dyDescent="0.2">
      <c r="E63" s="86"/>
    </row>
    <row r="64" spans="5:5" x14ac:dyDescent="0.2"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69" spans="5:5" x14ac:dyDescent="0.2">
      <c r="E69" s="86"/>
    </row>
    <row r="70" spans="5:5" x14ac:dyDescent="0.2">
      <c r="E70" s="86"/>
    </row>
    <row r="71" spans="5:5" x14ac:dyDescent="0.2">
      <c r="E71" s="86"/>
    </row>
    <row r="72" spans="5:5" x14ac:dyDescent="0.2">
      <c r="E72" s="86"/>
    </row>
    <row r="73" spans="5:5" x14ac:dyDescent="0.2">
      <c r="E73" s="86"/>
    </row>
    <row r="74" spans="5:5" x14ac:dyDescent="0.2">
      <c r="E74" s="86"/>
    </row>
    <row r="75" spans="5:5" x14ac:dyDescent="0.2">
      <c r="E75" s="86"/>
    </row>
    <row r="76" spans="5:5" x14ac:dyDescent="0.2">
      <c r="E76" s="86"/>
    </row>
    <row r="77" spans="5:5" x14ac:dyDescent="0.2">
      <c r="E77" s="86"/>
    </row>
    <row r="78" spans="5:5" x14ac:dyDescent="0.2">
      <c r="E78" s="86"/>
    </row>
    <row r="79" spans="5:5" x14ac:dyDescent="0.2">
      <c r="E79" s="86"/>
    </row>
    <row r="80" spans="5:5" x14ac:dyDescent="0.2">
      <c r="E80" s="86"/>
    </row>
    <row r="81" spans="1:7" x14ac:dyDescent="0.2">
      <c r="E81" s="86"/>
    </row>
    <row r="82" spans="1:7" x14ac:dyDescent="0.2">
      <c r="E82" s="86"/>
    </row>
    <row r="83" spans="1:7" x14ac:dyDescent="0.2">
      <c r="E83" s="86"/>
    </row>
    <row r="84" spans="1:7" x14ac:dyDescent="0.2">
      <c r="E84" s="86"/>
    </row>
    <row r="85" spans="1:7" x14ac:dyDescent="0.2">
      <c r="E85" s="86"/>
    </row>
    <row r="86" spans="1:7" x14ac:dyDescent="0.2">
      <c r="E86" s="86"/>
    </row>
    <row r="87" spans="1:7" x14ac:dyDescent="0.2">
      <c r="E87" s="86"/>
    </row>
    <row r="88" spans="1:7" x14ac:dyDescent="0.2">
      <c r="E88" s="86"/>
    </row>
    <row r="89" spans="1:7" x14ac:dyDescent="0.2">
      <c r="E89" s="86"/>
    </row>
    <row r="90" spans="1:7" x14ac:dyDescent="0.2">
      <c r="E90" s="86"/>
    </row>
    <row r="91" spans="1:7" x14ac:dyDescent="0.2">
      <c r="E91" s="86"/>
    </row>
    <row r="92" spans="1:7" x14ac:dyDescent="0.2">
      <c r="E92" s="86"/>
    </row>
    <row r="93" spans="1:7" x14ac:dyDescent="0.2">
      <c r="A93" s="167"/>
      <c r="B93" s="167"/>
    </row>
    <row r="94" spans="1:7" x14ac:dyDescent="0.2">
      <c r="C94" s="168"/>
      <c r="D94" s="168"/>
      <c r="E94" s="169"/>
      <c r="F94" s="168"/>
      <c r="G94" s="170"/>
    </row>
    <row r="95" spans="1:7" x14ac:dyDescent="0.2">
      <c r="A95" s="167"/>
      <c r="B95" s="167"/>
    </row>
    <row r="1012" spans="1:7" x14ac:dyDescent="0.2">
      <c r="A1012" s="171"/>
      <c r="B1012" s="172"/>
      <c r="C1012" s="173" t="s">
        <v>40</v>
      </c>
      <c r="D1012" s="174"/>
      <c r="F1012" s="105"/>
      <c r="G1012" s="135">
        <v>100000</v>
      </c>
    </row>
    <row r="1013" spans="1:7" x14ac:dyDescent="0.2">
      <c r="A1013" s="171"/>
      <c r="B1013" s="172"/>
      <c r="C1013" s="173" t="s">
        <v>41</v>
      </c>
      <c r="D1013" s="174"/>
      <c r="F1013" s="105"/>
      <c r="G1013" s="135">
        <v>100000</v>
      </c>
    </row>
    <row r="1014" spans="1:7" x14ac:dyDescent="0.2">
      <c r="A1014" s="171"/>
      <c r="B1014" s="172"/>
      <c r="C1014" s="173" t="s">
        <v>42</v>
      </c>
      <c r="D1014" s="174"/>
      <c r="F1014" s="105"/>
      <c r="G1014" s="135">
        <v>100000</v>
      </c>
    </row>
    <row r="1015" spans="1:7" x14ac:dyDescent="0.2">
      <c r="A1015" s="171"/>
      <c r="B1015" s="172"/>
      <c r="C1015" s="173" t="s">
        <v>43</v>
      </c>
      <c r="D1015" s="174"/>
      <c r="F1015" s="105"/>
      <c r="G1015" s="135">
        <v>100000</v>
      </c>
    </row>
    <row r="1016" spans="1:7" x14ac:dyDescent="0.2">
      <c r="A1016" s="171"/>
      <c r="B1016" s="172"/>
      <c r="C1016" s="173" t="s">
        <v>44</v>
      </c>
      <c r="D1016" s="174"/>
      <c r="F1016" s="105"/>
      <c r="G1016" s="135">
        <v>100000</v>
      </c>
    </row>
    <row r="1017" spans="1:7" x14ac:dyDescent="0.2">
      <c r="A1017" s="171"/>
      <c r="B1017" s="172"/>
      <c r="C1017" s="173" t="s">
        <v>45</v>
      </c>
      <c r="D1017" s="174"/>
      <c r="F1017" s="105"/>
      <c r="G1017" s="135">
        <v>100000</v>
      </c>
    </row>
    <row r="1018" spans="1:7" x14ac:dyDescent="0.2">
      <c r="A1018" s="171"/>
      <c r="B1018" s="172"/>
      <c r="C1018" s="173" t="s">
        <v>46</v>
      </c>
      <c r="D1018" s="174"/>
      <c r="F1018" s="105"/>
      <c r="G1018" s="135">
        <v>100000</v>
      </c>
    </row>
  </sheetData>
  <mergeCells count="9">
    <mergeCell ref="C35:D35"/>
    <mergeCell ref="C30:G30"/>
    <mergeCell ref="A1:G1"/>
    <mergeCell ref="C11:D11"/>
    <mergeCell ref="C13:D13"/>
    <mergeCell ref="C15:D15"/>
    <mergeCell ref="C17:G17"/>
    <mergeCell ref="C21:G21"/>
    <mergeCell ref="C23:G23"/>
  </mergeCells>
  <printOptions gridLinesSet="0"/>
  <pageMargins left="0.59055118110236227" right="0.19685039370078741" top="0.39370078740157483" bottom="0.39370078740157483" header="0" footer="0.19685039370078741"/>
  <pageSetup paperSize="9" orientation="portrait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9062-D8B9-4DB5-8E7C-AE8A8A241A73}">
  <sheetPr codeName="List4"/>
  <dimension ref="A1:CZ1090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86" customWidth="1"/>
    <col min="2" max="2" width="11.5703125" style="86" customWidth="1"/>
    <col min="3" max="3" width="40.42578125" style="86" customWidth="1"/>
    <col min="4" max="4" width="5.5703125" style="86" customWidth="1"/>
    <col min="5" max="5" width="8.5703125" style="105" customWidth="1"/>
    <col min="6" max="6" width="9.85546875" style="86" customWidth="1"/>
    <col min="7" max="7" width="13.85546875" style="86" customWidth="1"/>
    <col min="8" max="8" width="11" style="86" hidden="1" customWidth="1"/>
    <col min="9" max="9" width="9.7109375" style="86" hidden="1" customWidth="1"/>
    <col min="10" max="10" width="11.28515625" style="86" hidden="1" customWidth="1"/>
    <col min="11" max="11" width="10.42578125" style="86" hidden="1" customWidth="1"/>
    <col min="12" max="12" width="75.42578125" style="86" customWidth="1"/>
    <col min="13" max="13" width="45.28515625" style="86" customWidth="1"/>
    <col min="14" max="55" width="9.140625" style="86"/>
    <col min="56" max="56" width="62.28515625" style="86" customWidth="1"/>
    <col min="57" max="256" width="9.140625" style="86"/>
    <col min="257" max="257" width="4.42578125" style="86" customWidth="1"/>
    <col min="258" max="258" width="11.5703125" style="86" customWidth="1"/>
    <col min="259" max="259" width="40.42578125" style="86" customWidth="1"/>
    <col min="260" max="260" width="5.5703125" style="86" customWidth="1"/>
    <col min="261" max="261" width="8.5703125" style="86" customWidth="1"/>
    <col min="262" max="262" width="9.85546875" style="86" customWidth="1"/>
    <col min="263" max="263" width="13.85546875" style="86" customWidth="1"/>
    <col min="264" max="264" width="11" style="86" customWidth="1"/>
    <col min="265" max="265" width="9.7109375" style="86" customWidth="1"/>
    <col min="266" max="266" width="11.28515625" style="86" customWidth="1"/>
    <col min="267" max="267" width="10.42578125" style="86" customWidth="1"/>
    <col min="268" max="268" width="75.42578125" style="86" customWidth="1"/>
    <col min="269" max="269" width="45.28515625" style="86" customWidth="1"/>
    <col min="270" max="311" width="9.140625" style="86"/>
    <col min="312" max="312" width="62.28515625" style="86" customWidth="1"/>
    <col min="313" max="512" width="9.140625" style="86"/>
    <col min="513" max="513" width="4.42578125" style="86" customWidth="1"/>
    <col min="514" max="514" width="11.5703125" style="86" customWidth="1"/>
    <col min="515" max="515" width="40.42578125" style="86" customWidth="1"/>
    <col min="516" max="516" width="5.5703125" style="86" customWidth="1"/>
    <col min="517" max="517" width="8.5703125" style="86" customWidth="1"/>
    <col min="518" max="518" width="9.85546875" style="86" customWidth="1"/>
    <col min="519" max="519" width="13.85546875" style="86" customWidth="1"/>
    <col min="520" max="520" width="11" style="86" customWidth="1"/>
    <col min="521" max="521" width="9.7109375" style="86" customWidth="1"/>
    <col min="522" max="522" width="11.28515625" style="86" customWidth="1"/>
    <col min="523" max="523" width="10.42578125" style="86" customWidth="1"/>
    <col min="524" max="524" width="75.42578125" style="86" customWidth="1"/>
    <col min="525" max="525" width="45.28515625" style="86" customWidth="1"/>
    <col min="526" max="567" width="9.140625" style="86"/>
    <col min="568" max="568" width="62.28515625" style="86" customWidth="1"/>
    <col min="569" max="768" width="9.140625" style="86"/>
    <col min="769" max="769" width="4.42578125" style="86" customWidth="1"/>
    <col min="770" max="770" width="11.5703125" style="86" customWidth="1"/>
    <col min="771" max="771" width="40.42578125" style="86" customWidth="1"/>
    <col min="772" max="772" width="5.5703125" style="86" customWidth="1"/>
    <col min="773" max="773" width="8.5703125" style="86" customWidth="1"/>
    <col min="774" max="774" width="9.85546875" style="86" customWidth="1"/>
    <col min="775" max="775" width="13.85546875" style="86" customWidth="1"/>
    <col min="776" max="776" width="11" style="86" customWidth="1"/>
    <col min="777" max="777" width="9.7109375" style="86" customWidth="1"/>
    <col min="778" max="778" width="11.28515625" style="86" customWidth="1"/>
    <col min="779" max="779" width="10.42578125" style="86" customWidth="1"/>
    <col min="780" max="780" width="75.42578125" style="86" customWidth="1"/>
    <col min="781" max="781" width="45.28515625" style="86" customWidth="1"/>
    <col min="782" max="823" width="9.140625" style="86"/>
    <col min="824" max="824" width="62.28515625" style="86" customWidth="1"/>
    <col min="825" max="1024" width="9.140625" style="86"/>
    <col min="1025" max="1025" width="4.42578125" style="86" customWidth="1"/>
    <col min="1026" max="1026" width="11.5703125" style="86" customWidth="1"/>
    <col min="1027" max="1027" width="40.42578125" style="86" customWidth="1"/>
    <col min="1028" max="1028" width="5.5703125" style="86" customWidth="1"/>
    <col min="1029" max="1029" width="8.5703125" style="86" customWidth="1"/>
    <col min="1030" max="1030" width="9.85546875" style="86" customWidth="1"/>
    <col min="1031" max="1031" width="13.85546875" style="86" customWidth="1"/>
    <col min="1032" max="1032" width="11" style="86" customWidth="1"/>
    <col min="1033" max="1033" width="9.7109375" style="86" customWidth="1"/>
    <col min="1034" max="1034" width="11.28515625" style="86" customWidth="1"/>
    <col min="1035" max="1035" width="10.42578125" style="86" customWidth="1"/>
    <col min="1036" max="1036" width="75.42578125" style="86" customWidth="1"/>
    <col min="1037" max="1037" width="45.28515625" style="86" customWidth="1"/>
    <col min="1038" max="1079" width="9.140625" style="86"/>
    <col min="1080" max="1080" width="62.28515625" style="86" customWidth="1"/>
    <col min="1081" max="1280" width="9.140625" style="86"/>
    <col min="1281" max="1281" width="4.42578125" style="86" customWidth="1"/>
    <col min="1282" max="1282" width="11.5703125" style="86" customWidth="1"/>
    <col min="1283" max="1283" width="40.42578125" style="86" customWidth="1"/>
    <col min="1284" max="1284" width="5.5703125" style="86" customWidth="1"/>
    <col min="1285" max="1285" width="8.5703125" style="86" customWidth="1"/>
    <col min="1286" max="1286" width="9.85546875" style="86" customWidth="1"/>
    <col min="1287" max="1287" width="13.85546875" style="86" customWidth="1"/>
    <col min="1288" max="1288" width="11" style="86" customWidth="1"/>
    <col min="1289" max="1289" width="9.7109375" style="86" customWidth="1"/>
    <col min="1290" max="1290" width="11.28515625" style="86" customWidth="1"/>
    <col min="1291" max="1291" width="10.42578125" style="86" customWidth="1"/>
    <col min="1292" max="1292" width="75.42578125" style="86" customWidth="1"/>
    <col min="1293" max="1293" width="45.28515625" style="86" customWidth="1"/>
    <col min="1294" max="1335" width="9.140625" style="86"/>
    <col min="1336" max="1336" width="62.28515625" style="86" customWidth="1"/>
    <col min="1337" max="1536" width="9.140625" style="86"/>
    <col min="1537" max="1537" width="4.42578125" style="86" customWidth="1"/>
    <col min="1538" max="1538" width="11.5703125" style="86" customWidth="1"/>
    <col min="1539" max="1539" width="40.42578125" style="86" customWidth="1"/>
    <col min="1540" max="1540" width="5.5703125" style="86" customWidth="1"/>
    <col min="1541" max="1541" width="8.5703125" style="86" customWidth="1"/>
    <col min="1542" max="1542" width="9.85546875" style="86" customWidth="1"/>
    <col min="1543" max="1543" width="13.85546875" style="86" customWidth="1"/>
    <col min="1544" max="1544" width="11" style="86" customWidth="1"/>
    <col min="1545" max="1545" width="9.7109375" style="86" customWidth="1"/>
    <col min="1546" max="1546" width="11.28515625" style="86" customWidth="1"/>
    <col min="1547" max="1547" width="10.42578125" style="86" customWidth="1"/>
    <col min="1548" max="1548" width="75.42578125" style="86" customWidth="1"/>
    <col min="1549" max="1549" width="45.28515625" style="86" customWidth="1"/>
    <col min="1550" max="1591" width="9.140625" style="86"/>
    <col min="1592" max="1592" width="62.28515625" style="86" customWidth="1"/>
    <col min="1593" max="1792" width="9.140625" style="86"/>
    <col min="1793" max="1793" width="4.42578125" style="86" customWidth="1"/>
    <col min="1794" max="1794" width="11.5703125" style="86" customWidth="1"/>
    <col min="1795" max="1795" width="40.42578125" style="86" customWidth="1"/>
    <col min="1796" max="1796" width="5.5703125" style="86" customWidth="1"/>
    <col min="1797" max="1797" width="8.5703125" style="86" customWidth="1"/>
    <col min="1798" max="1798" width="9.85546875" style="86" customWidth="1"/>
    <col min="1799" max="1799" width="13.85546875" style="86" customWidth="1"/>
    <col min="1800" max="1800" width="11" style="86" customWidth="1"/>
    <col min="1801" max="1801" width="9.7109375" style="86" customWidth="1"/>
    <col min="1802" max="1802" width="11.28515625" style="86" customWidth="1"/>
    <col min="1803" max="1803" width="10.42578125" style="86" customWidth="1"/>
    <col min="1804" max="1804" width="75.42578125" style="86" customWidth="1"/>
    <col min="1805" max="1805" width="45.28515625" style="86" customWidth="1"/>
    <col min="1806" max="1847" width="9.140625" style="86"/>
    <col min="1848" max="1848" width="62.28515625" style="86" customWidth="1"/>
    <col min="1849" max="2048" width="9.140625" style="86"/>
    <col min="2049" max="2049" width="4.42578125" style="86" customWidth="1"/>
    <col min="2050" max="2050" width="11.5703125" style="86" customWidth="1"/>
    <col min="2051" max="2051" width="40.42578125" style="86" customWidth="1"/>
    <col min="2052" max="2052" width="5.5703125" style="86" customWidth="1"/>
    <col min="2053" max="2053" width="8.5703125" style="86" customWidth="1"/>
    <col min="2054" max="2054" width="9.85546875" style="86" customWidth="1"/>
    <col min="2055" max="2055" width="13.85546875" style="86" customWidth="1"/>
    <col min="2056" max="2056" width="11" style="86" customWidth="1"/>
    <col min="2057" max="2057" width="9.7109375" style="86" customWidth="1"/>
    <col min="2058" max="2058" width="11.28515625" style="86" customWidth="1"/>
    <col min="2059" max="2059" width="10.42578125" style="86" customWidth="1"/>
    <col min="2060" max="2060" width="75.42578125" style="86" customWidth="1"/>
    <col min="2061" max="2061" width="45.28515625" style="86" customWidth="1"/>
    <col min="2062" max="2103" width="9.140625" style="86"/>
    <col min="2104" max="2104" width="62.28515625" style="86" customWidth="1"/>
    <col min="2105" max="2304" width="9.140625" style="86"/>
    <col min="2305" max="2305" width="4.42578125" style="86" customWidth="1"/>
    <col min="2306" max="2306" width="11.5703125" style="86" customWidth="1"/>
    <col min="2307" max="2307" width="40.42578125" style="86" customWidth="1"/>
    <col min="2308" max="2308" width="5.5703125" style="86" customWidth="1"/>
    <col min="2309" max="2309" width="8.5703125" style="86" customWidth="1"/>
    <col min="2310" max="2310" width="9.85546875" style="86" customWidth="1"/>
    <col min="2311" max="2311" width="13.85546875" style="86" customWidth="1"/>
    <col min="2312" max="2312" width="11" style="86" customWidth="1"/>
    <col min="2313" max="2313" width="9.7109375" style="86" customWidth="1"/>
    <col min="2314" max="2314" width="11.28515625" style="86" customWidth="1"/>
    <col min="2315" max="2315" width="10.42578125" style="86" customWidth="1"/>
    <col min="2316" max="2316" width="75.42578125" style="86" customWidth="1"/>
    <col min="2317" max="2317" width="45.28515625" style="86" customWidth="1"/>
    <col min="2318" max="2359" width="9.140625" style="86"/>
    <col min="2360" max="2360" width="62.28515625" style="86" customWidth="1"/>
    <col min="2361" max="2560" width="9.140625" style="86"/>
    <col min="2561" max="2561" width="4.42578125" style="86" customWidth="1"/>
    <col min="2562" max="2562" width="11.5703125" style="86" customWidth="1"/>
    <col min="2563" max="2563" width="40.42578125" style="86" customWidth="1"/>
    <col min="2564" max="2564" width="5.5703125" style="86" customWidth="1"/>
    <col min="2565" max="2565" width="8.5703125" style="86" customWidth="1"/>
    <col min="2566" max="2566" width="9.85546875" style="86" customWidth="1"/>
    <col min="2567" max="2567" width="13.85546875" style="86" customWidth="1"/>
    <col min="2568" max="2568" width="11" style="86" customWidth="1"/>
    <col min="2569" max="2569" width="9.7109375" style="86" customWidth="1"/>
    <col min="2570" max="2570" width="11.28515625" style="86" customWidth="1"/>
    <col min="2571" max="2571" width="10.42578125" style="86" customWidth="1"/>
    <col min="2572" max="2572" width="75.42578125" style="86" customWidth="1"/>
    <col min="2573" max="2573" width="45.28515625" style="86" customWidth="1"/>
    <col min="2574" max="2615" width="9.140625" style="86"/>
    <col min="2616" max="2616" width="62.28515625" style="86" customWidth="1"/>
    <col min="2617" max="2816" width="9.140625" style="86"/>
    <col min="2817" max="2817" width="4.42578125" style="86" customWidth="1"/>
    <col min="2818" max="2818" width="11.5703125" style="86" customWidth="1"/>
    <col min="2819" max="2819" width="40.42578125" style="86" customWidth="1"/>
    <col min="2820" max="2820" width="5.5703125" style="86" customWidth="1"/>
    <col min="2821" max="2821" width="8.5703125" style="86" customWidth="1"/>
    <col min="2822" max="2822" width="9.85546875" style="86" customWidth="1"/>
    <col min="2823" max="2823" width="13.85546875" style="86" customWidth="1"/>
    <col min="2824" max="2824" width="11" style="86" customWidth="1"/>
    <col min="2825" max="2825" width="9.7109375" style="86" customWidth="1"/>
    <col min="2826" max="2826" width="11.28515625" style="86" customWidth="1"/>
    <col min="2827" max="2827" width="10.42578125" style="86" customWidth="1"/>
    <col min="2828" max="2828" width="75.42578125" style="86" customWidth="1"/>
    <col min="2829" max="2829" width="45.28515625" style="86" customWidth="1"/>
    <col min="2830" max="2871" width="9.140625" style="86"/>
    <col min="2872" max="2872" width="62.28515625" style="86" customWidth="1"/>
    <col min="2873" max="3072" width="9.140625" style="86"/>
    <col min="3073" max="3073" width="4.42578125" style="86" customWidth="1"/>
    <col min="3074" max="3074" width="11.5703125" style="86" customWidth="1"/>
    <col min="3075" max="3075" width="40.42578125" style="86" customWidth="1"/>
    <col min="3076" max="3076" width="5.5703125" style="86" customWidth="1"/>
    <col min="3077" max="3077" width="8.5703125" style="86" customWidth="1"/>
    <col min="3078" max="3078" width="9.85546875" style="86" customWidth="1"/>
    <col min="3079" max="3079" width="13.85546875" style="86" customWidth="1"/>
    <col min="3080" max="3080" width="11" style="86" customWidth="1"/>
    <col min="3081" max="3081" width="9.7109375" style="86" customWidth="1"/>
    <col min="3082" max="3082" width="11.28515625" style="86" customWidth="1"/>
    <col min="3083" max="3083" width="10.42578125" style="86" customWidth="1"/>
    <col min="3084" max="3084" width="75.42578125" style="86" customWidth="1"/>
    <col min="3085" max="3085" width="45.28515625" style="86" customWidth="1"/>
    <col min="3086" max="3127" width="9.140625" style="86"/>
    <col min="3128" max="3128" width="62.28515625" style="86" customWidth="1"/>
    <col min="3129" max="3328" width="9.140625" style="86"/>
    <col min="3329" max="3329" width="4.42578125" style="86" customWidth="1"/>
    <col min="3330" max="3330" width="11.5703125" style="86" customWidth="1"/>
    <col min="3331" max="3331" width="40.42578125" style="86" customWidth="1"/>
    <col min="3332" max="3332" width="5.5703125" style="86" customWidth="1"/>
    <col min="3333" max="3333" width="8.5703125" style="86" customWidth="1"/>
    <col min="3334" max="3334" width="9.85546875" style="86" customWidth="1"/>
    <col min="3335" max="3335" width="13.85546875" style="86" customWidth="1"/>
    <col min="3336" max="3336" width="11" style="86" customWidth="1"/>
    <col min="3337" max="3337" width="9.7109375" style="86" customWidth="1"/>
    <col min="3338" max="3338" width="11.28515625" style="86" customWidth="1"/>
    <col min="3339" max="3339" width="10.42578125" style="86" customWidth="1"/>
    <col min="3340" max="3340" width="75.42578125" style="86" customWidth="1"/>
    <col min="3341" max="3341" width="45.28515625" style="86" customWidth="1"/>
    <col min="3342" max="3383" width="9.140625" style="86"/>
    <col min="3384" max="3384" width="62.28515625" style="86" customWidth="1"/>
    <col min="3385" max="3584" width="9.140625" style="86"/>
    <col min="3585" max="3585" width="4.42578125" style="86" customWidth="1"/>
    <col min="3586" max="3586" width="11.5703125" style="86" customWidth="1"/>
    <col min="3587" max="3587" width="40.42578125" style="86" customWidth="1"/>
    <col min="3588" max="3588" width="5.5703125" style="86" customWidth="1"/>
    <col min="3589" max="3589" width="8.5703125" style="86" customWidth="1"/>
    <col min="3590" max="3590" width="9.85546875" style="86" customWidth="1"/>
    <col min="3591" max="3591" width="13.85546875" style="86" customWidth="1"/>
    <col min="3592" max="3592" width="11" style="86" customWidth="1"/>
    <col min="3593" max="3593" width="9.7109375" style="86" customWidth="1"/>
    <col min="3594" max="3594" width="11.28515625" style="86" customWidth="1"/>
    <col min="3595" max="3595" width="10.42578125" style="86" customWidth="1"/>
    <col min="3596" max="3596" width="75.42578125" style="86" customWidth="1"/>
    <col min="3597" max="3597" width="45.28515625" style="86" customWidth="1"/>
    <col min="3598" max="3639" width="9.140625" style="86"/>
    <col min="3640" max="3640" width="62.28515625" style="86" customWidth="1"/>
    <col min="3641" max="3840" width="9.140625" style="86"/>
    <col min="3841" max="3841" width="4.42578125" style="86" customWidth="1"/>
    <col min="3842" max="3842" width="11.5703125" style="86" customWidth="1"/>
    <col min="3843" max="3843" width="40.42578125" style="86" customWidth="1"/>
    <col min="3844" max="3844" width="5.5703125" style="86" customWidth="1"/>
    <col min="3845" max="3845" width="8.5703125" style="86" customWidth="1"/>
    <col min="3846" max="3846" width="9.85546875" style="86" customWidth="1"/>
    <col min="3847" max="3847" width="13.85546875" style="86" customWidth="1"/>
    <col min="3848" max="3848" width="11" style="86" customWidth="1"/>
    <col min="3849" max="3849" width="9.7109375" style="86" customWidth="1"/>
    <col min="3850" max="3850" width="11.28515625" style="86" customWidth="1"/>
    <col min="3851" max="3851" width="10.42578125" style="86" customWidth="1"/>
    <col min="3852" max="3852" width="75.42578125" style="86" customWidth="1"/>
    <col min="3853" max="3853" width="45.28515625" style="86" customWidth="1"/>
    <col min="3854" max="3895" width="9.140625" style="86"/>
    <col min="3896" max="3896" width="62.28515625" style="86" customWidth="1"/>
    <col min="3897" max="4096" width="9.140625" style="86"/>
    <col min="4097" max="4097" width="4.42578125" style="86" customWidth="1"/>
    <col min="4098" max="4098" width="11.5703125" style="86" customWidth="1"/>
    <col min="4099" max="4099" width="40.42578125" style="86" customWidth="1"/>
    <col min="4100" max="4100" width="5.5703125" style="86" customWidth="1"/>
    <col min="4101" max="4101" width="8.5703125" style="86" customWidth="1"/>
    <col min="4102" max="4102" width="9.85546875" style="86" customWidth="1"/>
    <col min="4103" max="4103" width="13.85546875" style="86" customWidth="1"/>
    <col min="4104" max="4104" width="11" style="86" customWidth="1"/>
    <col min="4105" max="4105" width="9.7109375" style="86" customWidth="1"/>
    <col min="4106" max="4106" width="11.28515625" style="86" customWidth="1"/>
    <col min="4107" max="4107" width="10.42578125" style="86" customWidth="1"/>
    <col min="4108" max="4108" width="75.42578125" style="86" customWidth="1"/>
    <col min="4109" max="4109" width="45.28515625" style="86" customWidth="1"/>
    <col min="4110" max="4151" width="9.140625" style="86"/>
    <col min="4152" max="4152" width="62.28515625" style="86" customWidth="1"/>
    <col min="4153" max="4352" width="9.140625" style="86"/>
    <col min="4353" max="4353" width="4.42578125" style="86" customWidth="1"/>
    <col min="4354" max="4354" width="11.5703125" style="86" customWidth="1"/>
    <col min="4355" max="4355" width="40.42578125" style="86" customWidth="1"/>
    <col min="4356" max="4356" width="5.5703125" style="86" customWidth="1"/>
    <col min="4357" max="4357" width="8.5703125" style="86" customWidth="1"/>
    <col min="4358" max="4358" width="9.85546875" style="86" customWidth="1"/>
    <col min="4359" max="4359" width="13.85546875" style="86" customWidth="1"/>
    <col min="4360" max="4360" width="11" style="86" customWidth="1"/>
    <col min="4361" max="4361" width="9.7109375" style="86" customWidth="1"/>
    <col min="4362" max="4362" width="11.28515625" style="86" customWidth="1"/>
    <col min="4363" max="4363" width="10.42578125" style="86" customWidth="1"/>
    <col min="4364" max="4364" width="75.42578125" style="86" customWidth="1"/>
    <col min="4365" max="4365" width="45.28515625" style="86" customWidth="1"/>
    <col min="4366" max="4407" width="9.140625" style="86"/>
    <col min="4408" max="4408" width="62.28515625" style="86" customWidth="1"/>
    <col min="4409" max="4608" width="9.140625" style="86"/>
    <col min="4609" max="4609" width="4.42578125" style="86" customWidth="1"/>
    <col min="4610" max="4610" width="11.5703125" style="86" customWidth="1"/>
    <col min="4611" max="4611" width="40.42578125" style="86" customWidth="1"/>
    <col min="4612" max="4612" width="5.5703125" style="86" customWidth="1"/>
    <col min="4613" max="4613" width="8.5703125" style="86" customWidth="1"/>
    <col min="4614" max="4614" width="9.85546875" style="86" customWidth="1"/>
    <col min="4615" max="4615" width="13.85546875" style="86" customWidth="1"/>
    <col min="4616" max="4616" width="11" style="86" customWidth="1"/>
    <col min="4617" max="4617" width="9.7109375" style="86" customWidth="1"/>
    <col min="4618" max="4618" width="11.28515625" style="86" customWidth="1"/>
    <col min="4619" max="4619" width="10.42578125" style="86" customWidth="1"/>
    <col min="4620" max="4620" width="75.42578125" style="86" customWidth="1"/>
    <col min="4621" max="4621" width="45.28515625" style="86" customWidth="1"/>
    <col min="4622" max="4663" width="9.140625" style="86"/>
    <col min="4664" max="4664" width="62.28515625" style="86" customWidth="1"/>
    <col min="4665" max="4864" width="9.140625" style="86"/>
    <col min="4865" max="4865" width="4.42578125" style="86" customWidth="1"/>
    <col min="4866" max="4866" width="11.5703125" style="86" customWidth="1"/>
    <col min="4867" max="4867" width="40.42578125" style="86" customWidth="1"/>
    <col min="4868" max="4868" width="5.5703125" style="86" customWidth="1"/>
    <col min="4869" max="4869" width="8.5703125" style="86" customWidth="1"/>
    <col min="4870" max="4870" width="9.85546875" style="86" customWidth="1"/>
    <col min="4871" max="4871" width="13.85546875" style="86" customWidth="1"/>
    <col min="4872" max="4872" width="11" style="86" customWidth="1"/>
    <col min="4873" max="4873" width="9.7109375" style="86" customWidth="1"/>
    <col min="4874" max="4874" width="11.28515625" style="86" customWidth="1"/>
    <col min="4875" max="4875" width="10.42578125" style="86" customWidth="1"/>
    <col min="4876" max="4876" width="75.42578125" style="86" customWidth="1"/>
    <col min="4877" max="4877" width="45.28515625" style="86" customWidth="1"/>
    <col min="4878" max="4919" width="9.140625" style="86"/>
    <col min="4920" max="4920" width="62.28515625" style="86" customWidth="1"/>
    <col min="4921" max="5120" width="9.140625" style="86"/>
    <col min="5121" max="5121" width="4.42578125" style="86" customWidth="1"/>
    <col min="5122" max="5122" width="11.5703125" style="86" customWidth="1"/>
    <col min="5123" max="5123" width="40.42578125" style="86" customWidth="1"/>
    <col min="5124" max="5124" width="5.5703125" style="86" customWidth="1"/>
    <col min="5125" max="5125" width="8.5703125" style="86" customWidth="1"/>
    <col min="5126" max="5126" width="9.85546875" style="86" customWidth="1"/>
    <col min="5127" max="5127" width="13.85546875" style="86" customWidth="1"/>
    <col min="5128" max="5128" width="11" style="86" customWidth="1"/>
    <col min="5129" max="5129" width="9.7109375" style="86" customWidth="1"/>
    <col min="5130" max="5130" width="11.28515625" style="86" customWidth="1"/>
    <col min="5131" max="5131" width="10.42578125" style="86" customWidth="1"/>
    <col min="5132" max="5132" width="75.42578125" style="86" customWidth="1"/>
    <col min="5133" max="5133" width="45.28515625" style="86" customWidth="1"/>
    <col min="5134" max="5175" width="9.140625" style="86"/>
    <col min="5176" max="5176" width="62.28515625" style="86" customWidth="1"/>
    <col min="5177" max="5376" width="9.140625" style="86"/>
    <col min="5377" max="5377" width="4.42578125" style="86" customWidth="1"/>
    <col min="5378" max="5378" width="11.5703125" style="86" customWidth="1"/>
    <col min="5379" max="5379" width="40.42578125" style="86" customWidth="1"/>
    <col min="5380" max="5380" width="5.5703125" style="86" customWidth="1"/>
    <col min="5381" max="5381" width="8.5703125" style="86" customWidth="1"/>
    <col min="5382" max="5382" width="9.85546875" style="86" customWidth="1"/>
    <col min="5383" max="5383" width="13.85546875" style="86" customWidth="1"/>
    <col min="5384" max="5384" width="11" style="86" customWidth="1"/>
    <col min="5385" max="5385" width="9.7109375" style="86" customWidth="1"/>
    <col min="5386" max="5386" width="11.28515625" style="86" customWidth="1"/>
    <col min="5387" max="5387" width="10.42578125" style="86" customWidth="1"/>
    <col min="5388" max="5388" width="75.42578125" style="86" customWidth="1"/>
    <col min="5389" max="5389" width="45.28515625" style="86" customWidth="1"/>
    <col min="5390" max="5431" width="9.140625" style="86"/>
    <col min="5432" max="5432" width="62.28515625" style="86" customWidth="1"/>
    <col min="5433" max="5632" width="9.140625" style="86"/>
    <col min="5633" max="5633" width="4.42578125" style="86" customWidth="1"/>
    <col min="5634" max="5634" width="11.5703125" style="86" customWidth="1"/>
    <col min="5635" max="5635" width="40.42578125" style="86" customWidth="1"/>
    <col min="5636" max="5636" width="5.5703125" style="86" customWidth="1"/>
    <col min="5637" max="5637" width="8.5703125" style="86" customWidth="1"/>
    <col min="5638" max="5638" width="9.85546875" style="86" customWidth="1"/>
    <col min="5639" max="5639" width="13.85546875" style="86" customWidth="1"/>
    <col min="5640" max="5640" width="11" style="86" customWidth="1"/>
    <col min="5641" max="5641" width="9.7109375" style="86" customWidth="1"/>
    <col min="5642" max="5642" width="11.28515625" style="86" customWidth="1"/>
    <col min="5643" max="5643" width="10.42578125" style="86" customWidth="1"/>
    <col min="5644" max="5644" width="75.42578125" style="86" customWidth="1"/>
    <col min="5645" max="5645" width="45.28515625" style="86" customWidth="1"/>
    <col min="5646" max="5687" width="9.140625" style="86"/>
    <col min="5688" max="5688" width="62.28515625" style="86" customWidth="1"/>
    <col min="5689" max="5888" width="9.140625" style="86"/>
    <col min="5889" max="5889" width="4.42578125" style="86" customWidth="1"/>
    <col min="5890" max="5890" width="11.5703125" style="86" customWidth="1"/>
    <col min="5891" max="5891" width="40.42578125" style="86" customWidth="1"/>
    <col min="5892" max="5892" width="5.5703125" style="86" customWidth="1"/>
    <col min="5893" max="5893" width="8.5703125" style="86" customWidth="1"/>
    <col min="5894" max="5894" width="9.85546875" style="86" customWidth="1"/>
    <col min="5895" max="5895" width="13.85546875" style="86" customWidth="1"/>
    <col min="5896" max="5896" width="11" style="86" customWidth="1"/>
    <col min="5897" max="5897" width="9.7109375" style="86" customWidth="1"/>
    <col min="5898" max="5898" width="11.28515625" style="86" customWidth="1"/>
    <col min="5899" max="5899" width="10.42578125" style="86" customWidth="1"/>
    <col min="5900" max="5900" width="75.42578125" style="86" customWidth="1"/>
    <col min="5901" max="5901" width="45.28515625" style="86" customWidth="1"/>
    <col min="5902" max="5943" width="9.140625" style="86"/>
    <col min="5944" max="5944" width="62.28515625" style="86" customWidth="1"/>
    <col min="5945" max="6144" width="9.140625" style="86"/>
    <col min="6145" max="6145" width="4.42578125" style="86" customWidth="1"/>
    <col min="6146" max="6146" width="11.5703125" style="86" customWidth="1"/>
    <col min="6147" max="6147" width="40.42578125" style="86" customWidth="1"/>
    <col min="6148" max="6148" width="5.5703125" style="86" customWidth="1"/>
    <col min="6149" max="6149" width="8.5703125" style="86" customWidth="1"/>
    <col min="6150" max="6150" width="9.85546875" style="86" customWidth="1"/>
    <col min="6151" max="6151" width="13.85546875" style="86" customWidth="1"/>
    <col min="6152" max="6152" width="11" style="86" customWidth="1"/>
    <col min="6153" max="6153" width="9.7109375" style="86" customWidth="1"/>
    <col min="6154" max="6154" width="11.28515625" style="86" customWidth="1"/>
    <col min="6155" max="6155" width="10.42578125" style="86" customWidth="1"/>
    <col min="6156" max="6156" width="75.42578125" style="86" customWidth="1"/>
    <col min="6157" max="6157" width="45.28515625" style="86" customWidth="1"/>
    <col min="6158" max="6199" width="9.140625" style="86"/>
    <col min="6200" max="6200" width="62.28515625" style="86" customWidth="1"/>
    <col min="6201" max="6400" width="9.140625" style="86"/>
    <col min="6401" max="6401" width="4.42578125" style="86" customWidth="1"/>
    <col min="6402" max="6402" width="11.5703125" style="86" customWidth="1"/>
    <col min="6403" max="6403" width="40.42578125" style="86" customWidth="1"/>
    <col min="6404" max="6404" width="5.5703125" style="86" customWidth="1"/>
    <col min="6405" max="6405" width="8.5703125" style="86" customWidth="1"/>
    <col min="6406" max="6406" width="9.85546875" style="86" customWidth="1"/>
    <col min="6407" max="6407" width="13.85546875" style="86" customWidth="1"/>
    <col min="6408" max="6408" width="11" style="86" customWidth="1"/>
    <col min="6409" max="6409" width="9.7109375" style="86" customWidth="1"/>
    <col min="6410" max="6410" width="11.28515625" style="86" customWidth="1"/>
    <col min="6411" max="6411" width="10.42578125" style="86" customWidth="1"/>
    <col min="6412" max="6412" width="75.42578125" style="86" customWidth="1"/>
    <col min="6413" max="6413" width="45.28515625" style="86" customWidth="1"/>
    <col min="6414" max="6455" width="9.140625" style="86"/>
    <col min="6456" max="6456" width="62.28515625" style="86" customWidth="1"/>
    <col min="6457" max="6656" width="9.140625" style="86"/>
    <col min="6657" max="6657" width="4.42578125" style="86" customWidth="1"/>
    <col min="6658" max="6658" width="11.5703125" style="86" customWidth="1"/>
    <col min="6659" max="6659" width="40.42578125" style="86" customWidth="1"/>
    <col min="6660" max="6660" width="5.5703125" style="86" customWidth="1"/>
    <col min="6661" max="6661" width="8.5703125" style="86" customWidth="1"/>
    <col min="6662" max="6662" width="9.85546875" style="86" customWidth="1"/>
    <col min="6663" max="6663" width="13.85546875" style="86" customWidth="1"/>
    <col min="6664" max="6664" width="11" style="86" customWidth="1"/>
    <col min="6665" max="6665" width="9.7109375" style="86" customWidth="1"/>
    <col min="6666" max="6666" width="11.28515625" style="86" customWidth="1"/>
    <col min="6667" max="6667" width="10.42578125" style="86" customWidth="1"/>
    <col min="6668" max="6668" width="75.42578125" style="86" customWidth="1"/>
    <col min="6669" max="6669" width="45.28515625" style="86" customWidth="1"/>
    <col min="6670" max="6711" width="9.140625" style="86"/>
    <col min="6712" max="6712" width="62.28515625" style="86" customWidth="1"/>
    <col min="6713" max="6912" width="9.140625" style="86"/>
    <col min="6913" max="6913" width="4.42578125" style="86" customWidth="1"/>
    <col min="6914" max="6914" width="11.5703125" style="86" customWidth="1"/>
    <col min="6915" max="6915" width="40.42578125" style="86" customWidth="1"/>
    <col min="6916" max="6916" width="5.5703125" style="86" customWidth="1"/>
    <col min="6917" max="6917" width="8.5703125" style="86" customWidth="1"/>
    <col min="6918" max="6918" width="9.85546875" style="86" customWidth="1"/>
    <col min="6919" max="6919" width="13.85546875" style="86" customWidth="1"/>
    <col min="6920" max="6920" width="11" style="86" customWidth="1"/>
    <col min="6921" max="6921" width="9.7109375" style="86" customWidth="1"/>
    <col min="6922" max="6922" width="11.28515625" style="86" customWidth="1"/>
    <col min="6923" max="6923" width="10.42578125" style="86" customWidth="1"/>
    <col min="6924" max="6924" width="75.42578125" style="86" customWidth="1"/>
    <col min="6925" max="6925" width="45.28515625" style="86" customWidth="1"/>
    <col min="6926" max="6967" width="9.140625" style="86"/>
    <col min="6968" max="6968" width="62.28515625" style="86" customWidth="1"/>
    <col min="6969" max="7168" width="9.140625" style="86"/>
    <col min="7169" max="7169" width="4.42578125" style="86" customWidth="1"/>
    <col min="7170" max="7170" width="11.5703125" style="86" customWidth="1"/>
    <col min="7171" max="7171" width="40.42578125" style="86" customWidth="1"/>
    <col min="7172" max="7172" width="5.5703125" style="86" customWidth="1"/>
    <col min="7173" max="7173" width="8.5703125" style="86" customWidth="1"/>
    <col min="7174" max="7174" width="9.85546875" style="86" customWidth="1"/>
    <col min="7175" max="7175" width="13.85546875" style="86" customWidth="1"/>
    <col min="7176" max="7176" width="11" style="86" customWidth="1"/>
    <col min="7177" max="7177" width="9.7109375" style="86" customWidth="1"/>
    <col min="7178" max="7178" width="11.28515625" style="86" customWidth="1"/>
    <col min="7179" max="7179" width="10.42578125" style="86" customWidth="1"/>
    <col min="7180" max="7180" width="75.42578125" style="86" customWidth="1"/>
    <col min="7181" max="7181" width="45.28515625" style="86" customWidth="1"/>
    <col min="7182" max="7223" width="9.140625" style="86"/>
    <col min="7224" max="7224" width="62.28515625" style="86" customWidth="1"/>
    <col min="7225" max="7424" width="9.140625" style="86"/>
    <col min="7425" max="7425" width="4.42578125" style="86" customWidth="1"/>
    <col min="7426" max="7426" width="11.5703125" style="86" customWidth="1"/>
    <col min="7427" max="7427" width="40.42578125" style="86" customWidth="1"/>
    <col min="7428" max="7428" width="5.5703125" style="86" customWidth="1"/>
    <col min="7429" max="7429" width="8.5703125" style="86" customWidth="1"/>
    <col min="7430" max="7430" width="9.85546875" style="86" customWidth="1"/>
    <col min="7431" max="7431" width="13.85546875" style="86" customWidth="1"/>
    <col min="7432" max="7432" width="11" style="86" customWidth="1"/>
    <col min="7433" max="7433" width="9.7109375" style="86" customWidth="1"/>
    <col min="7434" max="7434" width="11.28515625" style="86" customWidth="1"/>
    <col min="7435" max="7435" width="10.42578125" style="86" customWidth="1"/>
    <col min="7436" max="7436" width="75.42578125" style="86" customWidth="1"/>
    <col min="7437" max="7437" width="45.28515625" style="86" customWidth="1"/>
    <col min="7438" max="7479" width="9.140625" style="86"/>
    <col min="7480" max="7480" width="62.28515625" style="86" customWidth="1"/>
    <col min="7481" max="7680" width="9.140625" style="86"/>
    <col min="7681" max="7681" width="4.42578125" style="86" customWidth="1"/>
    <col min="7682" max="7682" width="11.5703125" style="86" customWidth="1"/>
    <col min="7683" max="7683" width="40.42578125" style="86" customWidth="1"/>
    <col min="7684" max="7684" width="5.5703125" style="86" customWidth="1"/>
    <col min="7685" max="7685" width="8.5703125" style="86" customWidth="1"/>
    <col min="7686" max="7686" width="9.85546875" style="86" customWidth="1"/>
    <col min="7687" max="7687" width="13.85546875" style="86" customWidth="1"/>
    <col min="7688" max="7688" width="11" style="86" customWidth="1"/>
    <col min="7689" max="7689" width="9.7109375" style="86" customWidth="1"/>
    <col min="7690" max="7690" width="11.28515625" style="86" customWidth="1"/>
    <col min="7691" max="7691" width="10.42578125" style="86" customWidth="1"/>
    <col min="7692" max="7692" width="75.42578125" style="86" customWidth="1"/>
    <col min="7693" max="7693" width="45.28515625" style="86" customWidth="1"/>
    <col min="7694" max="7735" width="9.140625" style="86"/>
    <col min="7736" max="7736" width="62.28515625" style="86" customWidth="1"/>
    <col min="7737" max="7936" width="9.140625" style="86"/>
    <col min="7937" max="7937" width="4.42578125" style="86" customWidth="1"/>
    <col min="7938" max="7938" width="11.5703125" style="86" customWidth="1"/>
    <col min="7939" max="7939" width="40.42578125" style="86" customWidth="1"/>
    <col min="7940" max="7940" width="5.5703125" style="86" customWidth="1"/>
    <col min="7941" max="7941" width="8.5703125" style="86" customWidth="1"/>
    <col min="7942" max="7942" width="9.85546875" style="86" customWidth="1"/>
    <col min="7943" max="7943" width="13.85546875" style="86" customWidth="1"/>
    <col min="7944" max="7944" width="11" style="86" customWidth="1"/>
    <col min="7945" max="7945" width="9.7109375" style="86" customWidth="1"/>
    <col min="7946" max="7946" width="11.28515625" style="86" customWidth="1"/>
    <col min="7947" max="7947" width="10.42578125" style="86" customWidth="1"/>
    <col min="7948" max="7948" width="75.42578125" style="86" customWidth="1"/>
    <col min="7949" max="7949" width="45.28515625" style="86" customWidth="1"/>
    <col min="7950" max="7991" width="9.140625" style="86"/>
    <col min="7992" max="7992" width="62.28515625" style="86" customWidth="1"/>
    <col min="7993" max="8192" width="9.140625" style="86"/>
    <col min="8193" max="8193" width="4.42578125" style="86" customWidth="1"/>
    <col min="8194" max="8194" width="11.5703125" style="86" customWidth="1"/>
    <col min="8195" max="8195" width="40.42578125" style="86" customWidth="1"/>
    <col min="8196" max="8196" width="5.5703125" style="86" customWidth="1"/>
    <col min="8197" max="8197" width="8.5703125" style="86" customWidth="1"/>
    <col min="8198" max="8198" width="9.85546875" style="86" customWidth="1"/>
    <col min="8199" max="8199" width="13.85546875" style="86" customWidth="1"/>
    <col min="8200" max="8200" width="11" style="86" customWidth="1"/>
    <col min="8201" max="8201" width="9.7109375" style="86" customWidth="1"/>
    <col min="8202" max="8202" width="11.28515625" style="86" customWidth="1"/>
    <col min="8203" max="8203" width="10.42578125" style="86" customWidth="1"/>
    <col min="8204" max="8204" width="75.42578125" style="86" customWidth="1"/>
    <col min="8205" max="8205" width="45.28515625" style="86" customWidth="1"/>
    <col min="8206" max="8247" width="9.140625" style="86"/>
    <col min="8248" max="8248" width="62.28515625" style="86" customWidth="1"/>
    <col min="8249" max="8448" width="9.140625" style="86"/>
    <col min="8449" max="8449" width="4.42578125" style="86" customWidth="1"/>
    <col min="8450" max="8450" width="11.5703125" style="86" customWidth="1"/>
    <col min="8451" max="8451" width="40.42578125" style="86" customWidth="1"/>
    <col min="8452" max="8452" width="5.5703125" style="86" customWidth="1"/>
    <col min="8453" max="8453" width="8.5703125" style="86" customWidth="1"/>
    <col min="8454" max="8454" width="9.85546875" style="86" customWidth="1"/>
    <col min="8455" max="8455" width="13.85546875" style="86" customWidth="1"/>
    <col min="8456" max="8456" width="11" style="86" customWidth="1"/>
    <col min="8457" max="8457" width="9.7109375" style="86" customWidth="1"/>
    <col min="8458" max="8458" width="11.28515625" style="86" customWidth="1"/>
    <col min="8459" max="8459" width="10.42578125" style="86" customWidth="1"/>
    <col min="8460" max="8460" width="75.42578125" style="86" customWidth="1"/>
    <col min="8461" max="8461" width="45.28515625" style="86" customWidth="1"/>
    <col min="8462" max="8503" width="9.140625" style="86"/>
    <col min="8504" max="8504" width="62.28515625" style="86" customWidth="1"/>
    <col min="8505" max="8704" width="9.140625" style="86"/>
    <col min="8705" max="8705" width="4.42578125" style="86" customWidth="1"/>
    <col min="8706" max="8706" width="11.5703125" style="86" customWidth="1"/>
    <col min="8707" max="8707" width="40.42578125" style="86" customWidth="1"/>
    <col min="8708" max="8708" width="5.5703125" style="86" customWidth="1"/>
    <col min="8709" max="8709" width="8.5703125" style="86" customWidth="1"/>
    <col min="8710" max="8710" width="9.85546875" style="86" customWidth="1"/>
    <col min="8711" max="8711" width="13.85546875" style="86" customWidth="1"/>
    <col min="8712" max="8712" width="11" style="86" customWidth="1"/>
    <col min="8713" max="8713" width="9.7109375" style="86" customWidth="1"/>
    <col min="8714" max="8714" width="11.28515625" style="86" customWidth="1"/>
    <col min="8715" max="8715" width="10.42578125" style="86" customWidth="1"/>
    <col min="8716" max="8716" width="75.42578125" style="86" customWidth="1"/>
    <col min="8717" max="8717" width="45.28515625" style="86" customWidth="1"/>
    <col min="8718" max="8759" width="9.140625" style="86"/>
    <col min="8760" max="8760" width="62.28515625" style="86" customWidth="1"/>
    <col min="8761" max="8960" width="9.140625" style="86"/>
    <col min="8961" max="8961" width="4.42578125" style="86" customWidth="1"/>
    <col min="8962" max="8962" width="11.5703125" style="86" customWidth="1"/>
    <col min="8963" max="8963" width="40.42578125" style="86" customWidth="1"/>
    <col min="8964" max="8964" width="5.5703125" style="86" customWidth="1"/>
    <col min="8965" max="8965" width="8.5703125" style="86" customWidth="1"/>
    <col min="8966" max="8966" width="9.85546875" style="86" customWidth="1"/>
    <col min="8967" max="8967" width="13.85546875" style="86" customWidth="1"/>
    <col min="8968" max="8968" width="11" style="86" customWidth="1"/>
    <col min="8969" max="8969" width="9.7109375" style="86" customWidth="1"/>
    <col min="8970" max="8970" width="11.28515625" style="86" customWidth="1"/>
    <col min="8971" max="8971" width="10.42578125" style="86" customWidth="1"/>
    <col min="8972" max="8972" width="75.42578125" style="86" customWidth="1"/>
    <col min="8973" max="8973" width="45.28515625" style="86" customWidth="1"/>
    <col min="8974" max="9015" width="9.140625" style="86"/>
    <col min="9016" max="9016" width="62.28515625" style="86" customWidth="1"/>
    <col min="9017" max="9216" width="9.140625" style="86"/>
    <col min="9217" max="9217" width="4.42578125" style="86" customWidth="1"/>
    <col min="9218" max="9218" width="11.5703125" style="86" customWidth="1"/>
    <col min="9219" max="9219" width="40.42578125" style="86" customWidth="1"/>
    <col min="9220" max="9220" width="5.5703125" style="86" customWidth="1"/>
    <col min="9221" max="9221" width="8.5703125" style="86" customWidth="1"/>
    <col min="9222" max="9222" width="9.85546875" style="86" customWidth="1"/>
    <col min="9223" max="9223" width="13.85546875" style="86" customWidth="1"/>
    <col min="9224" max="9224" width="11" style="86" customWidth="1"/>
    <col min="9225" max="9225" width="9.7109375" style="86" customWidth="1"/>
    <col min="9226" max="9226" width="11.28515625" style="86" customWidth="1"/>
    <col min="9227" max="9227" width="10.42578125" style="86" customWidth="1"/>
    <col min="9228" max="9228" width="75.42578125" style="86" customWidth="1"/>
    <col min="9229" max="9229" width="45.28515625" style="86" customWidth="1"/>
    <col min="9230" max="9271" width="9.140625" style="86"/>
    <col min="9272" max="9272" width="62.28515625" style="86" customWidth="1"/>
    <col min="9273" max="9472" width="9.140625" style="86"/>
    <col min="9473" max="9473" width="4.42578125" style="86" customWidth="1"/>
    <col min="9474" max="9474" width="11.5703125" style="86" customWidth="1"/>
    <col min="9475" max="9475" width="40.42578125" style="86" customWidth="1"/>
    <col min="9476" max="9476" width="5.5703125" style="86" customWidth="1"/>
    <col min="9477" max="9477" width="8.5703125" style="86" customWidth="1"/>
    <col min="9478" max="9478" width="9.85546875" style="86" customWidth="1"/>
    <col min="9479" max="9479" width="13.85546875" style="86" customWidth="1"/>
    <col min="9480" max="9480" width="11" style="86" customWidth="1"/>
    <col min="9481" max="9481" width="9.7109375" style="86" customWidth="1"/>
    <col min="9482" max="9482" width="11.28515625" style="86" customWidth="1"/>
    <col min="9483" max="9483" width="10.42578125" style="86" customWidth="1"/>
    <col min="9484" max="9484" width="75.42578125" style="86" customWidth="1"/>
    <col min="9485" max="9485" width="45.28515625" style="86" customWidth="1"/>
    <col min="9486" max="9527" width="9.140625" style="86"/>
    <col min="9528" max="9528" width="62.28515625" style="86" customWidth="1"/>
    <col min="9529" max="9728" width="9.140625" style="86"/>
    <col min="9729" max="9729" width="4.42578125" style="86" customWidth="1"/>
    <col min="9730" max="9730" width="11.5703125" style="86" customWidth="1"/>
    <col min="9731" max="9731" width="40.42578125" style="86" customWidth="1"/>
    <col min="9732" max="9732" width="5.5703125" style="86" customWidth="1"/>
    <col min="9733" max="9733" width="8.5703125" style="86" customWidth="1"/>
    <col min="9734" max="9734" width="9.85546875" style="86" customWidth="1"/>
    <col min="9735" max="9735" width="13.85546875" style="86" customWidth="1"/>
    <col min="9736" max="9736" width="11" style="86" customWidth="1"/>
    <col min="9737" max="9737" width="9.7109375" style="86" customWidth="1"/>
    <col min="9738" max="9738" width="11.28515625" style="86" customWidth="1"/>
    <col min="9739" max="9739" width="10.42578125" style="86" customWidth="1"/>
    <col min="9740" max="9740" width="75.42578125" style="86" customWidth="1"/>
    <col min="9741" max="9741" width="45.28515625" style="86" customWidth="1"/>
    <col min="9742" max="9783" width="9.140625" style="86"/>
    <col min="9784" max="9784" width="62.28515625" style="86" customWidth="1"/>
    <col min="9785" max="9984" width="9.140625" style="86"/>
    <col min="9985" max="9985" width="4.42578125" style="86" customWidth="1"/>
    <col min="9986" max="9986" width="11.5703125" style="86" customWidth="1"/>
    <col min="9987" max="9987" width="40.42578125" style="86" customWidth="1"/>
    <col min="9988" max="9988" width="5.5703125" style="86" customWidth="1"/>
    <col min="9989" max="9989" width="8.5703125" style="86" customWidth="1"/>
    <col min="9990" max="9990" width="9.85546875" style="86" customWidth="1"/>
    <col min="9991" max="9991" width="13.85546875" style="86" customWidth="1"/>
    <col min="9992" max="9992" width="11" style="86" customWidth="1"/>
    <col min="9993" max="9993" width="9.7109375" style="86" customWidth="1"/>
    <col min="9994" max="9994" width="11.28515625" style="86" customWidth="1"/>
    <col min="9995" max="9995" width="10.42578125" style="86" customWidth="1"/>
    <col min="9996" max="9996" width="75.42578125" style="86" customWidth="1"/>
    <col min="9997" max="9997" width="45.28515625" style="86" customWidth="1"/>
    <col min="9998" max="10039" width="9.140625" style="86"/>
    <col min="10040" max="10040" width="62.28515625" style="86" customWidth="1"/>
    <col min="10041" max="10240" width="9.140625" style="86"/>
    <col min="10241" max="10241" width="4.42578125" style="86" customWidth="1"/>
    <col min="10242" max="10242" width="11.5703125" style="86" customWidth="1"/>
    <col min="10243" max="10243" width="40.42578125" style="86" customWidth="1"/>
    <col min="10244" max="10244" width="5.5703125" style="86" customWidth="1"/>
    <col min="10245" max="10245" width="8.5703125" style="86" customWidth="1"/>
    <col min="10246" max="10246" width="9.85546875" style="86" customWidth="1"/>
    <col min="10247" max="10247" width="13.85546875" style="86" customWidth="1"/>
    <col min="10248" max="10248" width="11" style="86" customWidth="1"/>
    <col min="10249" max="10249" width="9.7109375" style="86" customWidth="1"/>
    <col min="10250" max="10250" width="11.28515625" style="86" customWidth="1"/>
    <col min="10251" max="10251" width="10.42578125" style="86" customWidth="1"/>
    <col min="10252" max="10252" width="75.42578125" style="86" customWidth="1"/>
    <col min="10253" max="10253" width="45.28515625" style="86" customWidth="1"/>
    <col min="10254" max="10295" width="9.140625" style="86"/>
    <col min="10296" max="10296" width="62.28515625" style="86" customWidth="1"/>
    <col min="10297" max="10496" width="9.140625" style="86"/>
    <col min="10497" max="10497" width="4.42578125" style="86" customWidth="1"/>
    <col min="10498" max="10498" width="11.5703125" style="86" customWidth="1"/>
    <col min="10499" max="10499" width="40.42578125" style="86" customWidth="1"/>
    <col min="10500" max="10500" width="5.5703125" style="86" customWidth="1"/>
    <col min="10501" max="10501" width="8.5703125" style="86" customWidth="1"/>
    <col min="10502" max="10502" width="9.85546875" style="86" customWidth="1"/>
    <col min="10503" max="10503" width="13.85546875" style="86" customWidth="1"/>
    <col min="10504" max="10504" width="11" style="86" customWidth="1"/>
    <col min="10505" max="10505" width="9.7109375" style="86" customWidth="1"/>
    <col min="10506" max="10506" width="11.28515625" style="86" customWidth="1"/>
    <col min="10507" max="10507" width="10.42578125" style="86" customWidth="1"/>
    <col min="10508" max="10508" width="75.42578125" style="86" customWidth="1"/>
    <col min="10509" max="10509" width="45.28515625" style="86" customWidth="1"/>
    <col min="10510" max="10551" width="9.140625" style="86"/>
    <col min="10552" max="10552" width="62.28515625" style="86" customWidth="1"/>
    <col min="10553" max="10752" width="9.140625" style="86"/>
    <col min="10753" max="10753" width="4.42578125" style="86" customWidth="1"/>
    <col min="10754" max="10754" width="11.5703125" style="86" customWidth="1"/>
    <col min="10755" max="10755" width="40.42578125" style="86" customWidth="1"/>
    <col min="10756" max="10756" width="5.5703125" style="86" customWidth="1"/>
    <col min="10757" max="10757" width="8.5703125" style="86" customWidth="1"/>
    <col min="10758" max="10758" width="9.85546875" style="86" customWidth="1"/>
    <col min="10759" max="10759" width="13.85546875" style="86" customWidth="1"/>
    <col min="10760" max="10760" width="11" style="86" customWidth="1"/>
    <col min="10761" max="10761" width="9.7109375" style="86" customWidth="1"/>
    <col min="10762" max="10762" width="11.28515625" style="86" customWidth="1"/>
    <col min="10763" max="10763" width="10.42578125" style="86" customWidth="1"/>
    <col min="10764" max="10764" width="75.42578125" style="86" customWidth="1"/>
    <col min="10765" max="10765" width="45.28515625" style="86" customWidth="1"/>
    <col min="10766" max="10807" width="9.140625" style="86"/>
    <col min="10808" max="10808" width="62.28515625" style="86" customWidth="1"/>
    <col min="10809" max="11008" width="9.140625" style="86"/>
    <col min="11009" max="11009" width="4.42578125" style="86" customWidth="1"/>
    <col min="11010" max="11010" width="11.5703125" style="86" customWidth="1"/>
    <col min="11011" max="11011" width="40.42578125" style="86" customWidth="1"/>
    <col min="11012" max="11012" width="5.5703125" style="86" customWidth="1"/>
    <col min="11013" max="11013" width="8.5703125" style="86" customWidth="1"/>
    <col min="11014" max="11014" width="9.85546875" style="86" customWidth="1"/>
    <col min="11015" max="11015" width="13.85546875" style="86" customWidth="1"/>
    <col min="11016" max="11016" width="11" style="86" customWidth="1"/>
    <col min="11017" max="11017" width="9.7109375" style="86" customWidth="1"/>
    <col min="11018" max="11018" width="11.28515625" style="86" customWidth="1"/>
    <col min="11019" max="11019" width="10.42578125" style="86" customWidth="1"/>
    <col min="11020" max="11020" width="75.42578125" style="86" customWidth="1"/>
    <col min="11021" max="11021" width="45.28515625" style="86" customWidth="1"/>
    <col min="11022" max="11063" width="9.140625" style="86"/>
    <col min="11064" max="11064" width="62.28515625" style="86" customWidth="1"/>
    <col min="11065" max="11264" width="9.140625" style="86"/>
    <col min="11265" max="11265" width="4.42578125" style="86" customWidth="1"/>
    <col min="11266" max="11266" width="11.5703125" style="86" customWidth="1"/>
    <col min="11267" max="11267" width="40.42578125" style="86" customWidth="1"/>
    <col min="11268" max="11268" width="5.5703125" style="86" customWidth="1"/>
    <col min="11269" max="11269" width="8.5703125" style="86" customWidth="1"/>
    <col min="11270" max="11270" width="9.85546875" style="86" customWidth="1"/>
    <col min="11271" max="11271" width="13.85546875" style="86" customWidth="1"/>
    <col min="11272" max="11272" width="11" style="86" customWidth="1"/>
    <col min="11273" max="11273" width="9.7109375" style="86" customWidth="1"/>
    <col min="11274" max="11274" width="11.28515625" style="86" customWidth="1"/>
    <col min="11275" max="11275" width="10.42578125" style="86" customWidth="1"/>
    <col min="11276" max="11276" width="75.42578125" style="86" customWidth="1"/>
    <col min="11277" max="11277" width="45.28515625" style="86" customWidth="1"/>
    <col min="11278" max="11319" width="9.140625" style="86"/>
    <col min="11320" max="11320" width="62.28515625" style="86" customWidth="1"/>
    <col min="11321" max="11520" width="9.140625" style="86"/>
    <col min="11521" max="11521" width="4.42578125" style="86" customWidth="1"/>
    <col min="11522" max="11522" width="11.5703125" style="86" customWidth="1"/>
    <col min="11523" max="11523" width="40.42578125" style="86" customWidth="1"/>
    <col min="11524" max="11524" width="5.5703125" style="86" customWidth="1"/>
    <col min="11525" max="11525" width="8.5703125" style="86" customWidth="1"/>
    <col min="11526" max="11526" width="9.85546875" style="86" customWidth="1"/>
    <col min="11527" max="11527" width="13.85546875" style="86" customWidth="1"/>
    <col min="11528" max="11528" width="11" style="86" customWidth="1"/>
    <col min="11529" max="11529" width="9.7109375" style="86" customWidth="1"/>
    <col min="11530" max="11530" width="11.28515625" style="86" customWidth="1"/>
    <col min="11531" max="11531" width="10.42578125" style="86" customWidth="1"/>
    <col min="11532" max="11532" width="75.42578125" style="86" customWidth="1"/>
    <col min="11533" max="11533" width="45.28515625" style="86" customWidth="1"/>
    <col min="11534" max="11575" width="9.140625" style="86"/>
    <col min="11576" max="11576" width="62.28515625" style="86" customWidth="1"/>
    <col min="11577" max="11776" width="9.140625" style="86"/>
    <col min="11777" max="11777" width="4.42578125" style="86" customWidth="1"/>
    <col min="11778" max="11778" width="11.5703125" style="86" customWidth="1"/>
    <col min="11779" max="11779" width="40.42578125" style="86" customWidth="1"/>
    <col min="11780" max="11780" width="5.5703125" style="86" customWidth="1"/>
    <col min="11781" max="11781" width="8.5703125" style="86" customWidth="1"/>
    <col min="11782" max="11782" width="9.85546875" style="86" customWidth="1"/>
    <col min="11783" max="11783" width="13.85546875" style="86" customWidth="1"/>
    <col min="11784" max="11784" width="11" style="86" customWidth="1"/>
    <col min="11785" max="11785" width="9.7109375" style="86" customWidth="1"/>
    <col min="11786" max="11786" width="11.28515625" style="86" customWidth="1"/>
    <col min="11787" max="11787" width="10.42578125" style="86" customWidth="1"/>
    <col min="11788" max="11788" width="75.42578125" style="86" customWidth="1"/>
    <col min="11789" max="11789" width="45.28515625" style="86" customWidth="1"/>
    <col min="11790" max="11831" width="9.140625" style="86"/>
    <col min="11832" max="11832" width="62.28515625" style="86" customWidth="1"/>
    <col min="11833" max="12032" width="9.140625" style="86"/>
    <col min="12033" max="12033" width="4.42578125" style="86" customWidth="1"/>
    <col min="12034" max="12034" width="11.5703125" style="86" customWidth="1"/>
    <col min="12035" max="12035" width="40.42578125" style="86" customWidth="1"/>
    <col min="12036" max="12036" width="5.5703125" style="86" customWidth="1"/>
    <col min="12037" max="12037" width="8.5703125" style="86" customWidth="1"/>
    <col min="12038" max="12038" width="9.85546875" style="86" customWidth="1"/>
    <col min="12039" max="12039" width="13.85546875" style="86" customWidth="1"/>
    <col min="12040" max="12040" width="11" style="86" customWidth="1"/>
    <col min="12041" max="12041" width="9.7109375" style="86" customWidth="1"/>
    <col min="12042" max="12042" width="11.28515625" style="86" customWidth="1"/>
    <col min="12043" max="12043" width="10.42578125" style="86" customWidth="1"/>
    <col min="12044" max="12044" width="75.42578125" style="86" customWidth="1"/>
    <col min="12045" max="12045" width="45.28515625" style="86" customWidth="1"/>
    <col min="12046" max="12087" width="9.140625" style="86"/>
    <col min="12088" max="12088" width="62.28515625" style="86" customWidth="1"/>
    <col min="12089" max="12288" width="9.140625" style="86"/>
    <col min="12289" max="12289" width="4.42578125" style="86" customWidth="1"/>
    <col min="12290" max="12290" width="11.5703125" style="86" customWidth="1"/>
    <col min="12291" max="12291" width="40.42578125" style="86" customWidth="1"/>
    <col min="12292" max="12292" width="5.5703125" style="86" customWidth="1"/>
    <col min="12293" max="12293" width="8.5703125" style="86" customWidth="1"/>
    <col min="12294" max="12294" width="9.85546875" style="86" customWidth="1"/>
    <col min="12295" max="12295" width="13.85546875" style="86" customWidth="1"/>
    <col min="12296" max="12296" width="11" style="86" customWidth="1"/>
    <col min="12297" max="12297" width="9.7109375" style="86" customWidth="1"/>
    <col min="12298" max="12298" width="11.28515625" style="86" customWidth="1"/>
    <col min="12299" max="12299" width="10.42578125" style="86" customWidth="1"/>
    <col min="12300" max="12300" width="75.42578125" style="86" customWidth="1"/>
    <col min="12301" max="12301" width="45.28515625" style="86" customWidth="1"/>
    <col min="12302" max="12343" width="9.140625" style="86"/>
    <col min="12344" max="12344" width="62.28515625" style="86" customWidth="1"/>
    <col min="12345" max="12544" width="9.140625" style="86"/>
    <col min="12545" max="12545" width="4.42578125" style="86" customWidth="1"/>
    <col min="12546" max="12546" width="11.5703125" style="86" customWidth="1"/>
    <col min="12547" max="12547" width="40.42578125" style="86" customWidth="1"/>
    <col min="12548" max="12548" width="5.5703125" style="86" customWidth="1"/>
    <col min="12549" max="12549" width="8.5703125" style="86" customWidth="1"/>
    <col min="12550" max="12550" width="9.85546875" style="86" customWidth="1"/>
    <col min="12551" max="12551" width="13.85546875" style="86" customWidth="1"/>
    <col min="12552" max="12552" width="11" style="86" customWidth="1"/>
    <col min="12553" max="12553" width="9.7109375" style="86" customWidth="1"/>
    <col min="12554" max="12554" width="11.28515625" style="86" customWidth="1"/>
    <col min="12555" max="12555" width="10.42578125" style="86" customWidth="1"/>
    <col min="12556" max="12556" width="75.42578125" style="86" customWidth="1"/>
    <col min="12557" max="12557" width="45.28515625" style="86" customWidth="1"/>
    <col min="12558" max="12599" width="9.140625" style="86"/>
    <col min="12600" max="12600" width="62.28515625" style="86" customWidth="1"/>
    <col min="12601" max="12800" width="9.140625" style="86"/>
    <col min="12801" max="12801" width="4.42578125" style="86" customWidth="1"/>
    <col min="12802" max="12802" width="11.5703125" style="86" customWidth="1"/>
    <col min="12803" max="12803" width="40.42578125" style="86" customWidth="1"/>
    <col min="12804" max="12804" width="5.5703125" style="86" customWidth="1"/>
    <col min="12805" max="12805" width="8.5703125" style="86" customWidth="1"/>
    <col min="12806" max="12806" width="9.85546875" style="86" customWidth="1"/>
    <col min="12807" max="12807" width="13.85546875" style="86" customWidth="1"/>
    <col min="12808" max="12808" width="11" style="86" customWidth="1"/>
    <col min="12809" max="12809" width="9.7109375" style="86" customWidth="1"/>
    <col min="12810" max="12810" width="11.28515625" style="86" customWidth="1"/>
    <col min="12811" max="12811" width="10.42578125" style="86" customWidth="1"/>
    <col min="12812" max="12812" width="75.42578125" style="86" customWidth="1"/>
    <col min="12813" max="12813" width="45.28515625" style="86" customWidth="1"/>
    <col min="12814" max="12855" width="9.140625" style="86"/>
    <col min="12856" max="12856" width="62.28515625" style="86" customWidth="1"/>
    <col min="12857" max="13056" width="9.140625" style="86"/>
    <col min="13057" max="13057" width="4.42578125" style="86" customWidth="1"/>
    <col min="13058" max="13058" width="11.5703125" style="86" customWidth="1"/>
    <col min="13059" max="13059" width="40.42578125" style="86" customWidth="1"/>
    <col min="13060" max="13060" width="5.5703125" style="86" customWidth="1"/>
    <col min="13061" max="13061" width="8.5703125" style="86" customWidth="1"/>
    <col min="13062" max="13062" width="9.85546875" style="86" customWidth="1"/>
    <col min="13063" max="13063" width="13.85546875" style="86" customWidth="1"/>
    <col min="13064" max="13064" width="11" style="86" customWidth="1"/>
    <col min="13065" max="13065" width="9.7109375" style="86" customWidth="1"/>
    <col min="13066" max="13066" width="11.28515625" style="86" customWidth="1"/>
    <col min="13067" max="13067" width="10.42578125" style="86" customWidth="1"/>
    <col min="13068" max="13068" width="75.42578125" style="86" customWidth="1"/>
    <col min="13069" max="13069" width="45.28515625" style="86" customWidth="1"/>
    <col min="13070" max="13111" width="9.140625" style="86"/>
    <col min="13112" max="13112" width="62.28515625" style="86" customWidth="1"/>
    <col min="13113" max="13312" width="9.140625" style="86"/>
    <col min="13313" max="13313" width="4.42578125" style="86" customWidth="1"/>
    <col min="13314" max="13314" width="11.5703125" style="86" customWidth="1"/>
    <col min="13315" max="13315" width="40.42578125" style="86" customWidth="1"/>
    <col min="13316" max="13316" width="5.5703125" style="86" customWidth="1"/>
    <col min="13317" max="13317" width="8.5703125" style="86" customWidth="1"/>
    <col min="13318" max="13318" width="9.85546875" style="86" customWidth="1"/>
    <col min="13319" max="13319" width="13.85546875" style="86" customWidth="1"/>
    <col min="13320" max="13320" width="11" style="86" customWidth="1"/>
    <col min="13321" max="13321" width="9.7109375" style="86" customWidth="1"/>
    <col min="13322" max="13322" width="11.28515625" style="86" customWidth="1"/>
    <col min="13323" max="13323" width="10.42578125" style="86" customWidth="1"/>
    <col min="13324" max="13324" width="75.42578125" style="86" customWidth="1"/>
    <col min="13325" max="13325" width="45.28515625" style="86" customWidth="1"/>
    <col min="13326" max="13367" width="9.140625" style="86"/>
    <col min="13368" max="13368" width="62.28515625" style="86" customWidth="1"/>
    <col min="13369" max="13568" width="9.140625" style="86"/>
    <col min="13569" max="13569" width="4.42578125" style="86" customWidth="1"/>
    <col min="13570" max="13570" width="11.5703125" style="86" customWidth="1"/>
    <col min="13571" max="13571" width="40.42578125" style="86" customWidth="1"/>
    <col min="13572" max="13572" width="5.5703125" style="86" customWidth="1"/>
    <col min="13573" max="13573" width="8.5703125" style="86" customWidth="1"/>
    <col min="13574" max="13574" width="9.85546875" style="86" customWidth="1"/>
    <col min="13575" max="13575" width="13.85546875" style="86" customWidth="1"/>
    <col min="13576" max="13576" width="11" style="86" customWidth="1"/>
    <col min="13577" max="13577" width="9.7109375" style="86" customWidth="1"/>
    <col min="13578" max="13578" width="11.28515625" style="86" customWidth="1"/>
    <col min="13579" max="13579" width="10.42578125" style="86" customWidth="1"/>
    <col min="13580" max="13580" width="75.42578125" style="86" customWidth="1"/>
    <col min="13581" max="13581" width="45.28515625" style="86" customWidth="1"/>
    <col min="13582" max="13623" width="9.140625" style="86"/>
    <col min="13624" max="13624" width="62.28515625" style="86" customWidth="1"/>
    <col min="13625" max="13824" width="9.140625" style="86"/>
    <col min="13825" max="13825" width="4.42578125" style="86" customWidth="1"/>
    <col min="13826" max="13826" width="11.5703125" style="86" customWidth="1"/>
    <col min="13827" max="13827" width="40.42578125" style="86" customWidth="1"/>
    <col min="13828" max="13828" width="5.5703125" style="86" customWidth="1"/>
    <col min="13829" max="13829" width="8.5703125" style="86" customWidth="1"/>
    <col min="13830" max="13830" width="9.85546875" style="86" customWidth="1"/>
    <col min="13831" max="13831" width="13.85546875" style="86" customWidth="1"/>
    <col min="13832" max="13832" width="11" style="86" customWidth="1"/>
    <col min="13833" max="13833" width="9.7109375" style="86" customWidth="1"/>
    <col min="13834" max="13834" width="11.28515625" style="86" customWidth="1"/>
    <col min="13835" max="13835" width="10.42578125" style="86" customWidth="1"/>
    <col min="13836" max="13836" width="75.42578125" style="86" customWidth="1"/>
    <col min="13837" max="13837" width="45.28515625" style="86" customWidth="1"/>
    <col min="13838" max="13879" width="9.140625" style="86"/>
    <col min="13880" max="13880" width="62.28515625" style="86" customWidth="1"/>
    <col min="13881" max="14080" width="9.140625" style="86"/>
    <col min="14081" max="14081" width="4.42578125" style="86" customWidth="1"/>
    <col min="14082" max="14082" width="11.5703125" style="86" customWidth="1"/>
    <col min="14083" max="14083" width="40.42578125" style="86" customWidth="1"/>
    <col min="14084" max="14084" width="5.5703125" style="86" customWidth="1"/>
    <col min="14085" max="14085" width="8.5703125" style="86" customWidth="1"/>
    <col min="14086" max="14086" width="9.85546875" style="86" customWidth="1"/>
    <col min="14087" max="14087" width="13.85546875" style="86" customWidth="1"/>
    <col min="14088" max="14088" width="11" style="86" customWidth="1"/>
    <col min="14089" max="14089" width="9.7109375" style="86" customWidth="1"/>
    <col min="14090" max="14090" width="11.28515625" style="86" customWidth="1"/>
    <col min="14091" max="14091" width="10.42578125" style="86" customWidth="1"/>
    <col min="14092" max="14092" width="75.42578125" style="86" customWidth="1"/>
    <col min="14093" max="14093" width="45.28515625" style="86" customWidth="1"/>
    <col min="14094" max="14135" width="9.140625" style="86"/>
    <col min="14136" max="14136" width="62.28515625" style="86" customWidth="1"/>
    <col min="14137" max="14336" width="9.140625" style="86"/>
    <col min="14337" max="14337" width="4.42578125" style="86" customWidth="1"/>
    <col min="14338" max="14338" width="11.5703125" style="86" customWidth="1"/>
    <col min="14339" max="14339" width="40.42578125" style="86" customWidth="1"/>
    <col min="14340" max="14340" width="5.5703125" style="86" customWidth="1"/>
    <col min="14341" max="14341" width="8.5703125" style="86" customWidth="1"/>
    <col min="14342" max="14342" width="9.85546875" style="86" customWidth="1"/>
    <col min="14343" max="14343" width="13.85546875" style="86" customWidth="1"/>
    <col min="14344" max="14344" width="11" style="86" customWidth="1"/>
    <col min="14345" max="14345" width="9.7109375" style="86" customWidth="1"/>
    <col min="14346" max="14346" width="11.28515625" style="86" customWidth="1"/>
    <col min="14347" max="14347" width="10.42578125" style="86" customWidth="1"/>
    <col min="14348" max="14348" width="75.42578125" style="86" customWidth="1"/>
    <col min="14349" max="14349" width="45.28515625" style="86" customWidth="1"/>
    <col min="14350" max="14391" width="9.140625" style="86"/>
    <col min="14392" max="14392" width="62.28515625" style="86" customWidth="1"/>
    <col min="14393" max="14592" width="9.140625" style="86"/>
    <col min="14593" max="14593" width="4.42578125" style="86" customWidth="1"/>
    <col min="14594" max="14594" width="11.5703125" style="86" customWidth="1"/>
    <col min="14595" max="14595" width="40.42578125" style="86" customWidth="1"/>
    <col min="14596" max="14596" width="5.5703125" style="86" customWidth="1"/>
    <col min="14597" max="14597" width="8.5703125" style="86" customWidth="1"/>
    <col min="14598" max="14598" width="9.85546875" style="86" customWidth="1"/>
    <col min="14599" max="14599" width="13.85546875" style="86" customWidth="1"/>
    <col min="14600" max="14600" width="11" style="86" customWidth="1"/>
    <col min="14601" max="14601" width="9.7109375" style="86" customWidth="1"/>
    <col min="14602" max="14602" width="11.28515625" style="86" customWidth="1"/>
    <col min="14603" max="14603" width="10.42578125" style="86" customWidth="1"/>
    <col min="14604" max="14604" width="75.42578125" style="86" customWidth="1"/>
    <col min="14605" max="14605" width="45.28515625" style="86" customWidth="1"/>
    <col min="14606" max="14647" width="9.140625" style="86"/>
    <col min="14648" max="14648" width="62.28515625" style="86" customWidth="1"/>
    <col min="14649" max="14848" width="9.140625" style="86"/>
    <col min="14849" max="14849" width="4.42578125" style="86" customWidth="1"/>
    <col min="14850" max="14850" width="11.5703125" style="86" customWidth="1"/>
    <col min="14851" max="14851" width="40.42578125" style="86" customWidth="1"/>
    <col min="14852" max="14852" width="5.5703125" style="86" customWidth="1"/>
    <col min="14853" max="14853" width="8.5703125" style="86" customWidth="1"/>
    <col min="14854" max="14854" width="9.85546875" style="86" customWidth="1"/>
    <col min="14855" max="14855" width="13.85546875" style="86" customWidth="1"/>
    <col min="14856" max="14856" width="11" style="86" customWidth="1"/>
    <col min="14857" max="14857" width="9.7109375" style="86" customWidth="1"/>
    <col min="14858" max="14858" width="11.28515625" style="86" customWidth="1"/>
    <col min="14859" max="14859" width="10.42578125" style="86" customWidth="1"/>
    <col min="14860" max="14860" width="75.42578125" style="86" customWidth="1"/>
    <col min="14861" max="14861" width="45.28515625" style="86" customWidth="1"/>
    <col min="14862" max="14903" width="9.140625" style="86"/>
    <col min="14904" max="14904" width="62.28515625" style="86" customWidth="1"/>
    <col min="14905" max="15104" width="9.140625" style="86"/>
    <col min="15105" max="15105" width="4.42578125" style="86" customWidth="1"/>
    <col min="15106" max="15106" width="11.5703125" style="86" customWidth="1"/>
    <col min="15107" max="15107" width="40.42578125" style="86" customWidth="1"/>
    <col min="15108" max="15108" width="5.5703125" style="86" customWidth="1"/>
    <col min="15109" max="15109" width="8.5703125" style="86" customWidth="1"/>
    <col min="15110" max="15110" width="9.85546875" style="86" customWidth="1"/>
    <col min="15111" max="15111" width="13.85546875" style="86" customWidth="1"/>
    <col min="15112" max="15112" width="11" style="86" customWidth="1"/>
    <col min="15113" max="15113" width="9.7109375" style="86" customWidth="1"/>
    <col min="15114" max="15114" width="11.28515625" style="86" customWidth="1"/>
    <col min="15115" max="15115" width="10.42578125" style="86" customWidth="1"/>
    <col min="15116" max="15116" width="75.42578125" style="86" customWidth="1"/>
    <col min="15117" max="15117" width="45.28515625" style="86" customWidth="1"/>
    <col min="15118" max="15159" width="9.140625" style="86"/>
    <col min="15160" max="15160" width="62.28515625" style="86" customWidth="1"/>
    <col min="15161" max="15360" width="9.140625" style="86"/>
    <col min="15361" max="15361" width="4.42578125" style="86" customWidth="1"/>
    <col min="15362" max="15362" width="11.5703125" style="86" customWidth="1"/>
    <col min="15363" max="15363" width="40.42578125" style="86" customWidth="1"/>
    <col min="15364" max="15364" width="5.5703125" style="86" customWidth="1"/>
    <col min="15365" max="15365" width="8.5703125" style="86" customWidth="1"/>
    <col min="15366" max="15366" width="9.85546875" style="86" customWidth="1"/>
    <col min="15367" max="15367" width="13.85546875" style="86" customWidth="1"/>
    <col min="15368" max="15368" width="11" style="86" customWidth="1"/>
    <col min="15369" max="15369" width="9.7109375" style="86" customWidth="1"/>
    <col min="15370" max="15370" width="11.28515625" style="86" customWidth="1"/>
    <col min="15371" max="15371" width="10.42578125" style="86" customWidth="1"/>
    <col min="15372" max="15372" width="75.42578125" style="86" customWidth="1"/>
    <col min="15373" max="15373" width="45.28515625" style="86" customWidth="1"/>
    <col min="15374" max="15415" width="9.140625" style="86"/>
    <col min="15416" max="15416" width="62.28515625" style="86" customWidth="1"/>
    <col min="15417" max="15616" width="9.140625" style="86"/>
    <col min="15617" max="15617" width="4.42578125" style="86" customWidth="1"/>
    <col min="15618" max="15618" width="11.5703125" style="86" customWidth="1"/>
    <col min="15619" max="15619" width="40.42578125" style="86" customWidth="1"/>
    <col min="15620" max="15620" width="5.5703125" style="86" customWidth="1"/>
    <col min="15621" max="15621" width="8.5703125" style="86" customWidth="1"/>
    <col min="15622" max="15622" width="9.85546875" style="86" customWidth="1"/>
    <col min="15623" max="15623" width="13.85546875" style="86" customWidth="1"/>
    <col min="15624" max="15624" width="11" style="86" customWidth="1"/>
    <col min="15625" max="15625" width="9.7109375" style="86" customWidth="1"/>
    <col min="15626" max="15626" width="11.28515625" style="86" customWidth="1"/>
    <col min="15627" max="15627" width="10.42578125" style="86" customWidth="1"/>
    <col min="15628" max="15628" width="75.42578125" style="86" customWidth="1"/>
    <col min="15629" max="15629" width="45.28515625" style="86" customWidth="1"/>
    <col min="15630" max="15671" width="9.140625" style="86"/>
    <col min="15672" max="15672" width="62.28515625" style="86" customWidth="1"/>
    <col min="15673" max="15872" width="9.140625" style="86"/>
    <col min="15873" max="15873" width="4.42578125" style="86" customWidth="1"/>
    <col min="15874" max="15874" width="11.5703125" style="86" customWidth="1"/>
    <col min="15875" max="15875" width="40.42578125" style="86" customWidth="1"/>
    <col min="15876" max="15876" width="5.5703125" style="86" customWidth="1"/>
    <col min="15877" max="15877" width="8.5703125" style="86" customWidth="1"/>
    <col min="15878" max="15878" width="9.85546875" style="86" customWidth="1"/>
    <col min="15879" max="15879" width="13.85546875" style="86" customWidth="1"/>
    <col min="15880" max="15880" width="11" style="86" customWidth="1"/>
    <col min="15881" max="15881" width="9.7109375" style="86" customWidth="1"/>
    <col min="15882" max="15882" width="11.28515625" style="86" customWidth="1"/>
    <col min="15883" max="15883" width="10.42578125" style="86" customWidth="1"/>
    <col min="15884" max="15884" width="75.42578125" style="86" customWidth="1"/>
    <col min="15885" max="15885" width="45.28515625" style="86" customWidth="1"/>
    <col min="15886" max="15927" width="9.140625" style="86"/>
    <col min="15928" max="15928" width="62.28515625" style="86" customWidth="1"/>
    <col min="15929" max="16128" width="9.140625" style="86"/>
    <col min="16129" max="16129" width="4.42578125" style="86" customWidth="1"/>
    <col min="16130" max="16130" width="11.5703125" style="86" customWidth="1"/>
    <col min="16131" max="16131" width="40.42578125" style="86" customWidth="1"/>
    <col min="16132" max="16132" width="5.5703125" style="86" customWidth="1"/>
    <col min="16133" max="16133" width="8.5703125" style="86" customWidth="1"/>
    <col min="16134" max="16134" width="9.85546875" style="86" customWidth="1"/>
    <col min="16135" max="16135" width="13.85546875" style="86" customWidth="1"/>
    <col min="16136" max="16136" width="11" style="86" customWidth="1"/>
    <col min="16137" max="16137" width="9.7109375" style="86" customWidth="1"/>
    <col min="16138" max="16138" width="11.28515625" style="86" customWidth="1"/>
    <col min="16139" max="16139" width="10.42578125" style="86" customWidth="1"/>
    <col min="16140" max="16140" width="75.42578125" style="86" customWidth="1"/>
    <col min="16141" max="16141" width="45.28515625" style="86" customWidth="1"/>
    <col min="16142" max="16183" width="9.140625" style="86"/>
    <col min="16184" max="16184" width="62.28515625" style="86" customWidth="1"/>
    <col min="16185" max="16384" width="9.140625" style="86"/>
  </cols>
  <sheetData>
    <row r="1" spans="1:104" ht="15" customHeight="1" x14ac:dyDescent="0.25">
      <c r="A1" s="85" t="s">
        <v>315</v>
      </c>
      <c r="B1" s="85"/>
      <c r="C1" s="85"/>
      <c r="D1" s="85"/>
      <c r="E1" s="85"/>
      <c r="F1" s="85"/>
      <c r="G1" s="85"/>
    </row>
    <row r="2" spans="1:104" ht="3" customHeight="1" thickBot="1" x14ac:dyDescent="0.25">
      <c r="B2" s="87"/>
      <c r="C2" s="88"/>
      <c r="D2" s="88"/>
      <c r="E2" s="89"/>
      <c r="F2" s="88"/>
      <c r="G2" s="88"/>
    </row>
    <row r="3" spans="1:104" ht="13.5" customHeight="1" thickTop="1" x14ac:dyDescent="0.2">
      <c r="A3" s="90" t="s">
        <v>19</v>
      </c>
      <c r="B3" s="91"/>
      <c r="C3" s="92"/>
      <c r="D3" s="93" t="s">
        <v>269</v>
      </c>
      <c r="E3" s="94"/>
      <c r="F3" s="95"/>
      <c r="G3" s="96"/>
    </row>
    <row r="4" spans="1:104" ht="13.5" customHeight="1" thickBot="1" x14ac:dyDescent="0.25">
      <c r="A4" s="97" t="s">
        <v>20</v>
      </c>
      <c r="B4" s="98"/>
      <c r="C4" s="99"/>
      <c r="D4" s="100" t="s">
        <v>270</v>
      </c>
      <c r="E4" s="101"/>
      <c r="F4" s="102"/>
      <c r="G4" s="103"/>
    </row>
    <row r="5" spans="1:104" ht="13.5" thickTop="1" x14ac:dyDescent="0.2">
      <c r="A5" s="104"/>
    </row>
    <row r="6" spans="1:104" s="110" customFormat="1" ht="26.25" customHeight="1" x14ac:dyDescent="0.2">
      <c r="A6" s="106" t="s">
        <v>21</v>
      </c>
      <c r="B6" s="107" t="s">
        <v>22</v>
      </c>
      <c r="C6" s="107" t="s">
        <v>23</v>
      </c>
      <c r="D6" s="107" t="s">
        <v>24</v>
      </c>
      <c r="E6" s="107" t="s">
        <v>25</v>
      </c>
      <c r="F6" s="107" t="s">
        <v>26</v>
      </c>
      <c r="G6" s="108" t="s">
        <v>27</v>
      </c>
      <c r="H6" s="109" t="s">
        <v>28</v>
      </c>
      <c r="I6" s="109" t="s">
        <v>29</v>
      </c>
      <c r="J6" s="109" t="s">
        <v>30</v>
      </c>
      <c r="K6" s="109" t="s">
        <v>31</v>
      </c>
    </row>
    <row r="7" spans="1:104" ht="14.25" customHeight="1" x14ac:dyDescent="0.2">
      <c r="A7" s="111" t="s">
        <v>32</v>
      </c>
      <c r="B7" s="112" t="s">
        <v>33</v>
      </c>
      <c r="C7" s="113" t="s">
        <v>34</v>
      </c>
      <c r="D7" s="114"/>
      <c r="E7" s="115"/>
      <c r="F7" s="115"/>
      <c r="G7" s="116"/>
      <c r="H7" s="117"/>
      <c r="I7" s="118"/>
      <c r="J7" s="117"/>
      <c r="K7" s="118"/>
      <c r="O7" s="119"/>
    </row>
    <row r="8" spans="1:104" x14ac:dyDescent="0.2">
      <c r="A8" s="120">
        <v>1</v>
      </c>
      <c r="B8" s="121" t="s">
        <v>127</v>
      </c>
      <c r="C8" s="122" t="s">
        <v>128</v>
      </c>
      <c r="D8" s="123" t="s">
        <v>129</v>
      </c>
      <c r="E8" s="124">
        <v>111.1</v>
      </c>
      <c r="F8" s="125"/>
      <c r="G8" s="126">
        <f>E8*F8</f>
        <v>0</v>
      </c>
      <c r="H8" s="127">
        <v>0</v>
      </c>
      <c r="I8" s="128">
        <f>E8*H8</f>
        <v>0</v>
      </c>
      <c r="J8" s="127">
        <v>0</v>
      </c>
      <c r="K8" s="128">
        <f>E8*J8</f>
        <v>0</v>
      </c>
      <c r="O8" s="119"/>
      <c r="Z8" s="129"/>
      <c r="AA8" s="129">
        <v>1</v>
      </c>
      <c r="AB8" s="129">
        <v>1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</v>
      </c>
      <c r="CB8" s="129">
        <v>1</v>
      </c>
      <c r="CZ8" s="86">
        <v>1</v>
      </c>
    </row>
    <row r="9" spans="1:104" x14ac:dyDescent="0.2">
      <c r="A9" s="130"/>
      <c r="B9" s="131"/>
      <c r="C9" s="137" t="s">
        <v>130</v>
      </c>
      <c r="D9" s="138"/>
      <c r="E9" s="139">
        <v>67.099999999999994</v>
      </c>
      <c r="F9" s="140"/>
      <c r="G9" s="141"/>
      <c r="H9" s="142"/>
      <c r="I9" s="135"/>
      <c r="K9" s="135"/>
      <c r="M9" s="143" t="s">
        <v>130</v>
      </c>
      <c r="O9" s="11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44" t="str">
        <f>C8</f>
        <v>Odkopávky pro silnice v hor. 3 do 1000 m3</v>
      </c>
      <c r="BE9" s="129"/>
      <c r="BF9" s="129"/>
      <c r="BG9" s="129"/>
      <c r="BH9" s="129"/>
      <c r="BI9" s="129"/>
      <c r="BJ9" s="129"/>
      <c r="BK9" s="129"/>
    </row>
    <row r="10" spans="1:104" x14ac:dyDescent="0.2">
      <c r="A10" s="130"/>
      <c r="B10" s="131"/>
      <c r="C10" s="137" t="s">
        <v>131</v>
      </c>
      <c r="D10" s="138"/>
      <c r="E10" s="139">
        <v>44</v>
      </c>
      <c r="F10" s="140"/>
      <c r="G10" s="141"/>
      <c r="H10" s="142"/>
      <c r="I10" s="135"/>
      <c r="K10" s="135"/>
      <c r="M10" s="143" t="s">
        <v>131</v>
      </c>
      <c r="O10" s="11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44" t="str">
        <f>C9</f>
        <v>odkopávky:67,1</v>
      </c>
      <c r="BE10" s="129"/>
      <c r="BF10" s="129"/>
      <c r="BG10" s="129"/>
      <c r="BH10" s="129"/>
      <c r="BI10" s="129"/>
      <c r="BJ10" s="129"/>
      <c r="BK10" s="129"/>
    </row>
    <row r="11" spans="1:104" x14ac:dyDescent="0.2">
      <c r="A11" s="120">
        <v>2</v>
      </c>
      <c r="B11" s="121" t="s">
        <v>132</v>
      </c>
      <c r="C11" s="122" t="s">
        <v>133</v>
      </c>
      <c r="D11" s="123" t="s">
        <v>129</v>
      </c>
      <c r="E11" s="124">
        <v>111.1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6">
        <v>1</v>
      </c>
    </row>
    <row r="12" spans="1:104" x14ac:dyDescent="0.2">
      <c r="A12" s="120">
        <v>3</v>
      </c>
      <c r="B12" s="121" t="s">
        <v>134</v>
      </c>
      <c r="C12" s="122" t="s">
        <v>135</v>
      </c>
      <c r="D12" s="123" t="s">
        <v>129</v>
      </c>
      <c r="E12" s="124">
        <v>111.1</v>
      </c>
      <c r="F12" s="125"/>
      <c r="G12" s="126">
        <f>E12*F12</f>
        <v>0</v>
      </c>
      <c r="H12" s="127">
        <v>0</v>
      </c>
      <c r="I12" s="128">
        <f>E12*H12</f>
        <v>0</v>
      </c>
      <c r="J12" s="127">
        <v>0</v>
      </c>
      <c r="K12" s="128">
        <f>E12*J12</f>
        <v>0</v>
      </c>
      <c r="O12" s="119"/>
      <c r="Z12" s="129"/>
      <c r="AA12" s="129">
        <v>1</v>
      </c>
      <c r="AB12" s="129">
        <v>1</v>
      </c>
      <c r="AC12" s="129">
        <v>1</v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CA12" s="129">
        <v>1</v>
      </c>
      <c r="CB12" s="129">
        <v>1</v>
      </c>
      <c r="CZ12" s="86">
        <v>1</v>
      </c>
    </row>
    <row r="13" spans="1:104" x14ac:dyDescent="0.2">
      <c r="A13" s="120">
        <v>4</v>
      </c>
      <c r="B13" s="121" t="s">
        <v>136</v>
      </c>
      <c r="C13" s="122" t="s">
        <v>137</v>
      </c>
      <c r="D13" s="123" t="s">
        <v>129</v>
      </c>
      <c r="E13" s="124">
        <v>111.1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6">
        <v>1</v>
      </c>
    </row>
    <row r="14" spans="1:104" x14ac:dyDescent="0.2">
      <c r="A14" s="120">
        <v>5</v>
      </c>
      <c r="B14" s="121" t="s">
        <v>138</v>
      </c>
      <c r="C14" s="122" t="s">
        <v>139</v>
      </c>
      <c r="D14" s="123" t="s">
        <v>129</v>
      </c>
      <c r="E14" s="124">
        <v>106.9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6">
        <v>1</v>
      </c>
    </row>
    <row r="15" spans="1:104" x14ac:dyDescent="0.2">
      <c r="A15" s="120">
        <v>6</v>
      </c>
      <c r="B15" s="121" t="s">
        <v>140</v>
      </c>
      <c r="C15" s="122" t="s">
        <v>141</v>
      </c>
      <c r="D15" s="123" t="s">
        <v>129</v>
      </c>
      <c r="E15" s="124">
        <v>4.2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6">
        <v>1</v>
      </c>
    </row>
    <row r="16" spans="1:104" x14ac:dyDescent="0.2">
      <c r="A16" s="120">
        <v>7</v>
      </c>
      <c r="B16" s="121" t="s">
        <v>142</v>
      </c>
      <c r="C16" s="122" t="s">
        <v>143</v>
      </c>
      <c r="D16" s="123" t="s">
        <v>35</v>
      </c>
      <c r="E16" s="124">
        <v>305.39999999999998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6">
        <v>1</v>
      </c>
    </row>
    <row r="17" spans="1:104" x14ac:dyDescent="0.2">
      <c r="A17" s="130"/>
      <c r="B17" s="131"/>
      <c r="C17" s="137" t="s">
        <v>144</v>
      </c>
      <c r="D17" s="138"/>
      <c r="E17" s="139">
        <v>146.69999999999999</v>
      </c>
      <c r="F17" s="140"/>
      <c r="G17" s="141"/>
      <c r="H17" s="142"/>
      <c r="I17" s="135"/>
      <c r="K17" s="135"/>
      <c r="M17" s="143" t="s">
        <v>144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44" t="str">
        <f>C16</f>
        <v>Úprava pláně v zářezech v hor. 1-4, se zhutněním</v>
      </c>
      <c r="BE17" s="129"/>
      <c r="BF17" s="129"/>
      <c r="BG17" s="129"/>
      <c r="BH17" s="129"/>
      <c r="BI17" s="129"/>
      <c r="BJ17" s="129"/>
      <c r="BK17" s="129"/>
    </row>
    <row r="18" spans="1:104" x14ac:dyDescent="0.2">
      <c r="A18" s="130"/>
      <c r="B18" s="131"/>
      <c r="C18" s="137" t="s">
        <v>145</v>
      </c>
      <c r="D18" s="138"/>
      <c r="E18" s="139">
        <v>158.69999999999999</v>
      </c>
      <c r="F18" s="140"/>
      <c r="G18" s="141"/>
      <c r="H18" s="142"/>
      <c r="I18" s="135"/>
      <c r="K18" s="135"/>
      <c r="M18" s="143" t="s">
        <v>145</v>
      </c>
      <c r="O18" s="11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44" t="str">
        <f>C17</f>
        <v>parapláň:146,7</v>
      </c>
      <c r="BE18" s="129"/>
      <c r="BF18" s="129"/>
      <c r="BG18" s="129"/>
      <c r="BH18" s="129"/>
      <c r="BI18" s="129"/>
      <c r="BJ18" s="129"/>
      <c r="BK18" s="129"/>
    </row>
    <row r="19" spans="1:104" x14ac:dyDescent="0.2">
      <c r="A19" s="145" t="s">
        <v>36</v>
      </c>
      <c r="B19" s="146" t="s">
        <v>33</v>
      </c>
      <c r="C19" s="147" t="s">
        <v>34</v>
      </c>
      <c r="D19" s="148"/>
      <c r="E19" s="149"/>
      <c r="F19" s="149"/>
      <c r="G19" s="150">
        <f>SUM(G7:G18)</f>
        <v>0</v>
      </c>
      <c r="H19" s="151"/>
      <c r="I19" s="152">
        <f>SUM(I7:I18)</f>
        <v>0</v>
      </c>
      <c r="J19" s="153"/>
      <c r="K19" s="152">
        <f>SUM(K7:K18)</f>
        <v>0</v>
      </c>
      <c r="O19" s="119"/>
      <c r="X19" s="154">
        <f>K19</f>
        <v>0</v>
      </c>
      <c r="Y19" s="154">
        <f>I19</f>
        <v>0</v>
      </c>
      <c r="Z19" s="155">
        <f>G19</f>
        <v>0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56"/>
      <c r="BB19" s="156"/>
      <c r="BC19" s="156"/>
      <c r="BD19" s="156"/>
      <c r="BE19" s="156"/>
      <c r="BF19" s="156"/>
      <c r="BG19" s="129"/>
      <c r="BH19" s="129"/>
      <c r="BI19" s="129"/>
      <c r="BJ19" s="129"/>
      <c r="BK19" s="129"/>
    </row>
    <row r="20" spans="1:104" ht="14.25" customHeight="1" x14ac:dyDescent="0.2">
      <c r="A20" s="111" t="s">
        <v>32</v>
      </c>
      <c r="B20" s="112" t="s">
        <v>146</v>
      </c>
      <c r="C20" s="113" t="s">
        <v>147</v>
      </c>
      <c r="D20" s="114"/>
      <c r="E20" s="115"/>
      <c r="F20" s="115"/>
      <c r="G20" s="116"/>
      <c r="H20" s="117"/>
      <c r="I20" s="118"/>
      <c r="J20" s="117"/>
      <c r="K20" s="118"/>
      <c r="O20" s="119"/>
    </row>
    <row r="21" spans="1:104" x14ac:dyDescent="0.2">
      <c r="A21" s="120">
        <v>8</v>
      </c>
      <c r="B21" s="121" t="s">
        <v>148</v>
      </c>
      <c r="C21" s="122" t="s">
        <v>149</v>
      </c>
      <c r="D21" s="123" t="s">
        <v>35</v>
      </c>
      <c r="E21" s="124">
        <v>24.5</v>
      </c>
      <c r="F21" s="125"/>
      <c r="G21" s="126">
        <f>E21*F21</f>
        <v>0</v>
      </c>
      <c r="H21" s="127">
        <v>0</v>
      </c>
      <c r="I21" s="128">
        <f>E21*H21</f>
        <v>0</v>
      </c>
      <c r="J21" s="127">
        <v>0</v>
      </c>
      <c r="K21" s="128">
        <f>E21*J21</f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6">
        <v>1</v>
      </c>
    </row>
    <row r="22" spans="1:104" x14ac:dyDescent="0.2">
      <c r="A22" s="120">
        <v>9</v>
      </c>
      <c r="B22" s="121" t="s">
        <v>150</v>
      </c>
      <c r="C22" s="122" t="s">
        <v>151</v>
      </c>
      <c r="D22" s="123" t="s">
        <v>35</v>
      </c>
      <c r="E22" s="124">
        <v>24.5</v>
      </c>
      <c r="F22" s="125"/>
      <c r="G22" s="126">
        <f>E22*F22</f>
        <v>0</v>
      </c>
      <c r="H22" s="127">
        <v>0</v>
      </c>
      <c r="I22" s="128">
        <f>E22*H22</f>
        <v>0</v>
      </c>
      <c r="J22" s="127">
        <v>0</v>
      </c>
      <c r="K22" s="128">
        <f>E22*J22</f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6">
        <v>1</v>
      </c>
    </row>
    <row r="23" spans="1:104" x14ac:dyDescent="0.2">
      <c r="A23" s="120">
        <v>10</v>
      </c>
      <c r="B23" s="121" t="s">
        <v>152</v>
      </c>
      <c r="C23" s="122" t="s">
        <v>153</v>
      </c>
      <c r="D23" s="123" t="s">
        <v>35</v>
      </c>
      <c r="E23" s="124">
        <v>24.5</v>
      </c>
      <c r="F23" s="125"/>
      <c r="G23" s="126">
        <f>E23*F23</f>
        <v>0</v>
      </c>
      <c r="H23" s="127">
        <v>0</v>
      </c>
      <c r="I23" s="128">
        <f>E23*H23</f>
        <v>0</v>
      </c>
      <c r="J23" s="127">
        <v>0</v>
      </c>
      <c r="K23" s="128">
        <f>E23*J23</f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6">
        <v>1</v>
      </c>
    </row>
    <row r="24" spans="1:104" x14ac:dyDescent="0.2">
      <c r="A24" s="120">
        <v>11</v>
      </c>
      <c r="B24" s="121" t="s">
        <v>154</v>
      </c>
      <c r="C24" s="122" t="s">
        <v>155</v>
      </c>
      <c r="D24" s="123" t="s">
        <v>35</v>
      </c>
      <c r="E24" s="124">
        <v>24.5</v>
      </c>
      <c r="F24" s="125"/>
      <c r="G24" s="126">
        <f>E24*F24</f>
        <v>0</v>
      </c>
      <c r="H24" s="127">
        <v>0</v>
      </c>
      <c r="I24" s="128">
        <f>E24*H24</f>
        <v>0</v>
      </c>
      <c r="J24" s="127">
        <v>0</v>
      </c>
      <c r="K24" s="128">
        <f>E24*J24</f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6">
        <v>1</v>
      </c>
    </row>
    <row r="25" spans="1:104" x14ac:dyDescent="0.2">
      <c r="A25" s="120">
        <v>12</v>
      </c>
      <c r="B25" s="121" t="s">
        <v>156</v>
      </c>
      <c r="C25" s="122" t="s">
        <v>157</v>
      </c>
      <c r="D25" s="123" t="s">
        <v>35</v>
      </c>
      <c r="E25" s="124">
        <v>24.5</v>
      </c>
      <c r="F25" s="125"/>
      <c r="G25" s="126">
        <f>E25*F25</f>
        <v>0</v>
      </c>
      <c r="H25" s="127">
        <v>0</v>
      </c>
      <c r="I25" s="128">
        <f>E25*H25</f>
        <v>0</v>
      </c>
      <c r="J25" s="127">
        <v>0</v>
      </c>
      <c r="K25" s="128">
        <f>E25*J25</f>
        <v>0</v>
      </c>
      <c r="O25" s="119"/>
      <c r="Z25" s="129"/>
      <c r="AA25" s="129">
        <v>1</v>
      </c>
      <c r="AB25" s="129">
        <v>1</v>
      </c>
      <c r="AC25" s="129">
        <v>1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1</v>
      </c>
      <c r="CB25" s="129">
        <v>1</v>
      </c>
      <c r="CZ25" s="86">
        <v>1</v>
      </c>
    </row>
    <row r="26" spans="1:104" x14ac:dyDescent="0.2">
      <c r="A26" s="120">
        <v>13</v>
      </c>
      <c r="B26" s="121" t="s">
        <v>158</v>
      </c>
      <c r="C26" s="122" t="s">
        <v>159</v>
      </c>
      <c r="D26" s="123" t="s">
        <v>35</v>
      </c>
      <c r="E26" s="124">
        <v>24.5</v>
      </c>
      <c r="F26" s="125"/>
      <c r="G26" s="126">
        <f>E26*F26</f>
        <v>0</v>
      </c>
      <c r="H26" s="127">
        <v>0</v>
      </c>
      <c r="I26" s="128">
        <f>E26*H26</f>
        <v>0</v>
      </c>
      <c r="J26" s="127">
        <v>0</v>
      </c>
      <c r="K26" s="128">
        <f>E26*J26</f>
        <v>0</v>
      </c>
      <c r="O26" s="119"/>
      <c r="Z26" s="129"/>
      <c r="AA26" s="129">
        <v>1</v>
      </c>
      <c r="AB26" s="129">
        <v>1</v>
      </c>
      <c r="AC26" s="129">
        <v>1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1</v>
      </c>
      <c r="CB26" s="129">
        <v>1</v>
      </c>
      <c r="CZ26" s="86">
        <v>1</v>
      </c>
    </row>
    <row r="27" spans="1:104" x14ac:dyDescent="0.2">
      <c r="A27" s="120">
        <v>14</v>
      </c>
      <c r="B27" s="121" t="s">
        <v>160</v>
      </c>
      <c r="C27" s="122" t="s">
        <v>161</v>
      </c>
      <c r="D27" s="123" t="s">
        <v>162</v>
      </c>
      <c r="E27" s="124">
        <v>3.92</v>
      </c>
      <c r="F27" s="125"/>
      <c r="G27" s="126">
        <f>E27*F27</f>
        <v>0</v>
      </c>
      <c r="H27" s="127">
        <v>9.9999999999944599E-4</v>
      </c>
      <c r="I27" s="128">
        <f>E27*H27</f>
        <v>3.919999999997828E-3</v>
      </c>
      <c r="J27" s="127"/>
      <c r="K27" s="128">
        <f>E27*J27</f>
        <v>0</v>
      </c>
      <c r="O27" s="119"/>
      <c r="Z27" s="129"/>
      <c r="AA27" s="129">
        <v>3</v>
      </c>
      <c r="AB27" s="129">
        <v>1</v>
      </c>
      <c r="AC27" s="129">
        <v>572410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3</v>
      </c>
      <c r="CB27" s="129">
        <v>1</v>
      </c>
      <c r="CZ27" s="86">
        <v>1</v>
      </c>
    </row>
    <row r="28" spans="1:104" x14ac:dyDescent="0.2">
      <c r="A28" s="130"/>
      <c r="B28" s="131"/>
      <c r="C28" s="137" t="s">
        <v>163</v>
      </c>
      <c r="D28" s="138"/>
      <c r="E28" s="139">
        <v>2.4500000000000002</v>
      </c>
      <c r="F28" s="140"/>
      <c r="G28" s="141"/>
      <c r="H28" s="142"/>
      <c r="I28" s="135"/>
      <c r="K28" s="135"/>
      <c r="M28" s="143" t="s">
        <v>163</v>
      </c>
      <c r="O28" s="11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44" t="str">
        <f>C27</f>
        <v>Směs travní parková II. mírná zátěž PROFI</v>
      </c>
      <c r="BE28" s="129"/>
      <c r="BF28" s="129"/>
      <c r="BG28" s="129"/>
      <c r="BH28" s="129"/>
      <c r="BI28" s="129"/>
      <c r="BJ28" s="129"/>
      <c r="BK28" s="129"/>
    </row>
    <row r="29" spans="1:104" x14ac:dyDescent="0.2">
      <c r="A29" s="130"/>
      <c r="B29" s="131"/>
      <c r="C29" s="137" t="s">
        <v>164</v>
      </c>
      <c r="D29" s="138"/>
      <c r="E29" s="139">
        <v>1.47</v>
      </c>
      <c r="F29" s="140"/>
      <c r="G29" s="141"/>
      <c r="H29" s="142"/>
      <c r="I29" s="135"/>
      <c r="K29" s="135"/>
      <c r="M29" s="143" t="s">
        <v>164</v>
      </c>
      <c r="O29" s="11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44" t="str">
        <f>C28</f>
        <v>úsek č. 1-první osetí - spotřeba 100g/m2:24,5*100/1000</v>
      </c>
      <c r="BE29" s="129"/>
      <c r="BF29" s="129"/>
      <c r="BG29" s="129"/>
      <c r="BH29" s="129"/>
      <c r="BI29" s="129"/>
      <c r="BJ29" s="129"/>
      <c r="BK29" s="129"/>
    </row>
    <row r="30" spans="1:104" x14ac:dyDescent="0.2">
      <c r="A30" s="120">
        <v>15</v>
      </c>
      <c r="B30" s="121" t="s">
        <v>165</v>
      </c>
      <c r="C30" s="122" t="s">
        <v>166</v>
      </c>
      <c r="D30" s="123" t="s">
        <v>129</v>
      </c>
      <c r="E30" s="124">
        <v>2.5</v>
      </c>
      <c r="F30" s="125"/>
      <c r="G30" s="126">
        <f>E30*F30</f>
        <v>0</v>
      </c>
      <c r="H30" s="127">
        <v>1.6700000000000701</v>
      </c>
      <c r="I30" s="128">
        <f>E30*H30</f>
        <v>4.1750000000001748</v>
      </c>
      <c r="J30" s="127"/>
      <c r="K30" s="128">
        <f>E30*J30</f>
        <v>0</v>
      </c>
      <c r="O30" s="119"/>
      <c r="Z30" s="129"/>
      <c r="AA30" s="129">
        <v>3</v>
      </c>
      <c r="AB30" s="129">
        <v>10</v>
      </c>
      <c r="AC30" s="129">
        <v>10364200</v>
      </c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CA30" s="129">
        <v>3</v>
      </c>
      <c r="CB30" s="129">
        <v>10</v>
      </c>
      <c r="CZ30" s="86">
        <v>1</v>
      </c>
    </row>
    <row r="31" spans="1:104" x14ac:dyDescent="0.2">
      <c r="A31" s="145" t="s">
        <v>36</v>
      </c>
      <c r="B31" s="146" t="s">
        <v>146</v>
      </c>
      <c r="C31" s="147" t="s">
        <v>147</v>
      </c>
      <c r="D31" s="148"/>
      <c r="E31" s="149"/>
      <c r="F31" s="149"/>
      <c r="G31" s="150">
        <f>SUM(G20:G30)</f>
        <v>0</v>
      </c>
      <c r="H31" s="151"/>
      <c r="I31" s="152">
        <f>SUM(I20:I30)</f>
        <v>4.1789200000001729</v>
      </c>
      <c r="J31" s="153"/>
      <c r="K31" s="152">
        <f>SUM(K20:K30)</f>
        <v>0</v>
      </c>
      <c r="O31" s="119"/>
      <c r="X31" s="154">
        <f>K31</f>
        <v>0</v>
      </c>
      <c r="Y31" s="154">
        <f>I31</f>
        <v>4.1789200000001729</v>
      </c>
      <c r="Z31" s="155">
        <f>G31</f>
        <v>0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56"/>
      <c r="BB31" s="156"/>
      <c r="BC31" s="156"/>
      <c r="BD31" s="156"/>
      <c r="BE31" s="156"/>
      <c r="BF31" s="156"/>
      <c r="BG31" s="129"/>
      <c r="BH31" s="129"/>
      <c r="BI31" s="129"/>
      <c r="BJ31" s="129"/>
      <c r="BK31" s="129"/>
    </row>
    <row r="32" spans="1:104" ht="14.25" customHeight="1" x14ac:dyDescent="0.2">
      <c r="A32" s="111" t="s">
        <v>32</v>
      </c>
      <c r="B32" s="112" t="s">
        <v>167</v>
      </c>
      <c r="C32" s="113" t="s">
        <v>168</v>
      </c>
      <c r="D32" s="114"/>
      <c r="E32" s="115"/>
      <c r="F32" s="115"/>
      <c r="G32" s="116"/>
      <c r="H32" s="117"/>
      <c r="I32" s="118"/>
      <c r="J32" s="117"/>
      <c r="K32" s="118"/>
      <c r="O32" s="119"/>
    </row>
    <row r="33" spans="1:104" ht="22.5" x14ac:dyDescent="0.2">
      <c r="A33" s="120">
        <v>16</v>
      </c>
      <c r="B33" s="121" t="s">
        <v>169</v>
      </c>
      <c r="C33" s="122" t="s">
        <v>170</v>
      </c>
      <c r="D33" s="123" t="s">
        <v>35</v>
      </c>
      <c r="E33" s="124">
        <v>7.75</v>
      </c>
      <c r="F33" s="125"/>
      <c r="G33" s="126">
        <f>E33*F33</f>
        <v>0</v>
      </c>
      <c r="H33" s="127">
        <v>0.26375999999982003</v>
      </c>
      <c r="I33" s="128">
        <f>E33*H33</f>
        <v>2.0441399999986052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1</v>
      </c>
      <c r="AC33" s="129">
        <v>1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1</v>
      </c>
      <c r="CZ33" s="86">
        <v>1</v>
      </c>
    </row>
    <row r="34" spans="1:104" x14ac:dyDescent="0.2">
      <c r="A34" s="130"/>
      <c r="B34" s="131"/>
      <c r="C34" s="137" t="s">
        <v>171</v>
      </c>
      <c r="D34" s="138"/>
      <c r="E34" s="139">
        <v>7.75</v>
      </c>
      <c r="F34" s="140"/>
      <c r="G34" s="141"/>
      <c r="H34" s="142"/>
      <c r="I34" s="135"/>
      <c r="K34" s="135"/>
      <c r="M34" s="143" t="s">
        <v>171</v>
      </c>
      <c r="O34" s="11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44" t="str">
        <f>C33</f>
        <v>Podklad z obal kamen. ACP22+, š.do 3 m,do tl.10 cm plochy -200 m2</v>
      </c>
      <c r="BE34" s="129"/>
      <c r="BF34" s="129"/>
      <c r="BG34" s="129"/>
      <c r="BH34" s="129"/>
      <c r="BI34" s="129"/>
      <c r="BJ34" s="129"/>
      <c r="BK34" s="129"/>
    </row>
    <row r="35" spans="1:104" ht="22.5" x14ac:dyDescent="0.2">
      <c r="A35" s="120">
        <v>17</v>
      </c>
      <c r="B35" s="121" t="s">
        <v>172</v>
      </c>
      <c r="C35" s="122" t="s">
        <v>173</v>
      </c>
      <c r="D35" s="123" t="s">
        <v>35</v>
      </c>
      <c r="E35" s="124">
        <v>23.25</v>
      </c>
      <c r="F35" s="125"/>
      <c r="G35" s="126">
        <f>E35*F35</f>
        <v>0</v>
      </c>
      <c r="H35" s="127">
        <v>6.09999999999999E-4</v>
      </c>
      <c r="I35" s="128">
        <f>E35*H35</f>
        <v>1.4182499999999976E-2</v>
      </c>
      <c r="J35" s="127">
        <v>0</v>
      </c>
      <c r="K35" s="128">
        <f>E35*J35</f>
        <v>0</v>
      </c>
      <c r="O35" s="119"/>
      <c r="Z35" s="129"/>
      <c r="AA35" s="129">
        <v>1</v>
      </c>
      <c r="AB35" s="129">
        <v>1</v>
      </c>
      <c r="AC35" s="129">
        <v>1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CA35" s="129">
        <v>1</v>
      </c>
      <c r="CB35" s="129">
        <v>1</v>
      </c>
      <c r="CZ35" s="86">
        <v>1</v>
      </c>
    </row>
    <row r="36" spans="1:104" x14ac:dyDescent="0.2">
      <c r="A36" s="130"/>
      <c r="B36" s="131"/>
      <c r="C36" s="137" t="s">
        <v>174</v>
      </c>
      <c r="D36" s="138"/>
      <c r="E36" s="139">
        <v>23.25</v>
      </c>
      <c r="F36" s="140"/>
      <c r="G36" s="141"/>
      <c r="H36" s="142"/>
      <c r="I36" s="135"/>
      <c r="K36" s="135"/>
      <c r="M36" s="143" t="s">
        <v>174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44" t="str">
        <f>C35</f>
        <v>Postřik spojovací z KAE, množství zbytkového asfaltu 0,7 kg/m2</v>
      </c>
      <c r="BE36" s="129"/>
      <c r="BF36" s="129"/>
      <c r="BG36" s="129"/>
      <c r="BH36" s="129"/>
      <c r="BI36" s="129"/>
      <c r="BJ36" s="129"/>
      <c r="BK36" s="129"/>
    </row>
    <row r="37" spans="1:104" ht="22.5" x14ac:dyDescent="0.2">
      <c r="A37" s="120">
        <v>18</v>
      </c>
      <c r="B37" s="121" t="s">
        <v>175</v>
      </c>
      <c r="C37" s="122" t="s">
        <v>176</v>
      </c>
      <c r="D37" s="123" t="s">
        <v>35</v>
      </c>
      <c r="E37" s="124">
        <v>15.5</v>
      </c>
      <c r="F37" s="125"/>
      <c r="G37" s="126">
        <f>E37*F37</f>
        <v>0</v>
      </c>
      <c r="H37" s="127">
        <v>0.12966000000005801</v>
      </c>
      <c r="I37" s="128">
        <f>E37*H37</f>
        <v>2.0097300000008991</v>
      </c>
      <c r="J37" s="127">
        <v>0</v>
      </c>
      <c r="K37" s="128">
        <f>E37*J37</f>
        <v>0</v>
      </c>
      <c r="O37" s="119"/>
      <c r="Z37" s="129"/>
      <c r="AA37" s="129">
        <v>1</v>
      </c>
      <c r="AB37" s="129">
        <v>1</v>
      </c>
      <c r="AC37" s="129">
        <v>1</v>
      </c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CA37" s="129">
        <v>1</v>
      </c>
      <c r="CB37" s="129">
        <v>1</v>
      </c>
      <c r="CZ37" s="86">
        <v>1</v>
      </c>
    </row>
    <row r="38" spans="1:104" x14ac:dyDescent="0.2">
      <c r="A38" s="120">
        <v>19</v>
      </c>
      <c r="B38" s="121" t="s">
        <v>177</v>
      </c>
      <c r="C38" s="122" t="s">
        <v>178</v>
      </c>
      <c r="D38" s="123" t="s">
        <v>179</v>
      </c>
      <c r="E38" s="124">
        <v>32</v>
      </c>
      <c r="F38" s="125"/>
      <c r="G38" s="126">
        <f>E38*F38</f>
        <v>0</v>
      </c>
      <c r="H38" s="127">
        <v>4.3000000000006401E-3</v>
      </c>
      <c r="I38" s="128">
        <f>E38*H38</f>
        <v>0.13760000000002048</v>
      </c>
      <c r="J38" s="127">
        <v>0</v>
      </c>
      <c r="K38" s="128">
        <f>E38*J38</f>
        <v>0</v>
      </c>
      <c r="O38" s="119"/>
      <c r="Z38" s="129"/>
      <c r="AA38" s="129">
        <v>1</v>
      </c>
      <c r="AB38" s="129">
        <v>1</v>
      </c>
      <c r="AC38" s="129">
        <v>1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CA38" s="129">
        <v>1</v>
      </c>
      <c r="CB38" s="129">
        <v>1</v>
      </c>
      <c r="CZ38" s="86">
        <v>1</v>
      </c>
    </row>
    <row r="39" spans="1:104" x14ac:dyDescent="0.2">
      <c r="A39" s="120">
        <v>20</v>
      </c>
      <c r="B39" s="121" t="s">
        <v>180</v>
      </c>
      <c r="C39" s="122" t="s">
        <v>181</v>
      </c>
      <c r="D39" s="123" t="s">
        <v>179</v>
      </c>
      <c r="E39" s="124">
        <v>52</v>
      </c>
      <c r="F39" s="125"/>
      <c r="G39" s="126">
        <f>E39*F39</f>
        <v>0</v>
      </c>
      <c r="H39" s="127">
        <v>0</v>
      </c>
      <c r="I39" s="128">
        <f>E39*H39</f>
        <v>0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6">
        <v>1</v>
      </c>
    </row>
    <row r="40" spans="1:104" x14ac:dyDescent="0.2">
      <c r="A40" s="130"/>
      <c r="B40" s="131"/>
      <c r="C40" s="137" t="s">
        <v>182</v>
      </c>
      <c r="D40" s="138"/>
      <c r="E40" s="139">
        <v>52</v>
      </c>
      <c r="F40" s="140"/>
      <c r="G40" s="141"/>
      <c r="H40" s="142"/>
      <c r="I40" s="135"/>
      <c r="K40" s="135"/>
      <c r="M40" s="143" t="s">
        <v>182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44" t="str">
        <f>C39</f>
        <v>Zarovnání styčné plochy živičné tl. do 10 cm</v>
      </c>
      <c r="BE40" s="129"/>
      <c r="BF40" s="129"/>
      <c r="BG40" s="129"/>
      <c r="BH40" s="129"/>
      <c r="BI40" s="129"/>
      <c r="BJ40" s="129"/>
      <c r="BK40" s="129"/>
    </row>
    <row r="41" spans="1:104" x14ac:dyDescent="0.2">
      <c r="A41" s="120">
        <v>21</v>
      </c>
      <c r="B41" s="121" t="s">
        <v>183</v>
      </c>
      <c r="C41" s="122" t="s">
        <v>184</v>
      </c>
      <c r="D41" s="123" t="s">
        <v>179</v>
      </c>
      <c r="E41" s="124">
        <v>62</v>
      </c>
      <c r="F41" s="125"/>
      <c r="G41" s="126">
        <f>E41*F41</f>
        <v>0</v>
      </c>
      <c r="H41" s="127">
        <v>0</v>
      </c>
      <c r="I41" s="128">
        <f>E41*H41</f>
        <v>0</v>
      </c>
      <c r="J41" s="127">
        <v>0</v>
      </c>
      <c r="K41" s="128">
        <f>E41*J41</f>
        <v>0</v>
      </c>
      <c r="O41" s="119"/>
      <c r="Z41" s="129"/>
      <c r="AA41" s="129">
        <v>1</v>
      </c>
      <c r="AB41" s="129">
        <v>1</v>
      </c>
      <c r="AC41" s="129">
        <v>1</v>
      </c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CA41" s="129">
        <v>1</v>
      </c>
      <c r="CB41" s="129">
        <v>1</v>
      </c>
      <c r="CZ41" s="86">
        <v>1</v>
      </c>
    </row>
    <row r="42" spans="1:104" x14ac:dyDescent="0.2">
      <c r="A42" s="130"/>
      <c r="B42" s="131"/>
      <c r="C42" s="132"/>
      <c r="D42" s="133"/>
      <c r="E42" s="133"/>
      <c r="F42" s="133"/>
      <c r="G42" s="134"/>
      <c r="I42" s="135"/>
      <c r="K42" s="135"/>
      <c r="L42" s="136"/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</row>
    <row r="43" spans="1:104" x14ac:dyDescent="0.2">
      <c r="A43" s="130"/>
      <c r="B43" s="131"/>
      <c r="C43" s="137" t="s">
        <v>185</v>
      </c>
      <c r="D43" s="138"/>
      <c r="E43" s="139">
        <v>32</v>
      </c>
      <c r="F43" s="140"/>
      <c r="G43" s="141"/>
      <c r="H43" s="142"/>
      <c r="I43" s="135"/>
      <c r="K43" s="135"/>
      <c r="M43" s="143" t="s">
        <v>185</v>
      </c>
      <c r="O43" s="11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44">
        <f>C42</f>
        <v>0</v>
      </c>
      <c r="BE43" s="129"/>
      <c r="BF43" s="129"/>
      <c r="BG43" s="129"/>
      <c r="BH43" s="129"/>
      <c r="BI43" s="129"/>
      <c r="BJ43" s="129"/>
      <c r="BK43" s="129"/>
    </row>
    <row r="44" spans="1:104" x14ac:dyDescent="0.2">
      <c r="A44" s="130"/>
      <c r="B44" s="131"/>
      <c r="C44" s="137" t="s">
        <v>186</v>
      </c>
      <c r="D44" s="138"/>
      <c r="E44" s="139">
        <v>30</v>
      </c>
      <c r="F44" s="140"/>
      <c r="G44" s="141"/>
      <c r="H44" s="142"/>
      <c r="I44" s="135"/>
      <c r="K44" s="135"/>
      <c r="M44" s="143" t="s">
        <v>186</v>
      </c>
      <c r="O44" s="11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44" t="str">
        <f>C43</f>
        <v>dilatace:32</v>
      </c>
      <c r="BE44" s="129"/>
      <c r="BF44" s="129"/>
      <c r="BG44" s="129"/>
      <c r="BH44" s="129"/>
      <c r="BI44" s="129"/>
      <c r="BJ44" s="129"/>
      <c r="BK44" s="129"/>
    </row>
    <row r="45" spans="1:104" x14ac:dyDescent="0.2">
      <c r="A45" s="145" t="s">
        <v>36</v>
      </c>
      <c r="B45" s="146" t="s">
        <v>167</v>
      </c>
      <c r="C45" s="147" t="s">
        <v>168</v>
      </c>
      <c r="D45" s="148"/>
      <c r="E45" s="149"/>
      <c r="F45" s="149"/>
      <c r="G45" s="150">
        <f>SUM(G32:G44)</f>
        <v>0</v>
      </c>
      <c r="H45" s="151"/>
      <c r="I45" s="152">
        <f>SUM(I32:I44)</f>
        <v>4.2056524999995251</v>
      </c>
      <c r="J45" s="153"/>
      <c r="K45" s="152">
        <f>SUM(K32:K44)</f>
        <v>0</v>
      </c>
      <c r="O45" s="119"/>
      <c r="X45" s="154">
        <f>K45</f>
        <v>0</v>
      </c>
      <c r="Y45" s="154">
        <f>I45</f>
        <v>4.2056524999995251</v>
      </c>
      <c r="Z45" s="155">
        <f>G45</f>
        <v>0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56"/>
      <c r="BB45" s="156"/>
      <c r="BC45" s="156"/>
      <c r="BD45" s="156"/>
      <c r="BE45" s="156"/>
      <c r="BF45" s="156"/>
      <c r="BG45" s="129"/>
      <c r="BH45" s="129"/>
      <c r="BI45" s="129"/>
      <c r="BJ45" s="129"/>
      <c r="BK45" s="129"/>
    </row>
    <row r="46" spans="1:104" ht="14.25" customHeight="1" x14ac:dyDescent="0.2">
      <c r="A46" s="111" t="s">
        <v>32</v>
      </c>
      <c r="B46" s="112" t="s">
        <v>187</v>
      </c>
      <c r="C46" s="113" t="s">
        <v>188</v>
      </c>
      <c r="D46" s="114"/>
      <c r="E46" s="115"/>
      <c r="F46" s="115"/>
      <c r="G46" s="116"/>
      <c r="H46" s="117"/>
      <c r="I46" s="118"/>
      <c r="J46" s="117"/>
      <c r="K46" s="118"/>
      <c r="O46" s="119"/>
    </row>
    <row r="47" spans="1:104" x14ac:dyDescent="0.2">
      <c r="A47" s="120">
        <v>22</v>
      </c>
      <c r="B47" s="121" t="s">
        <v>189</v>
      </c>
      <c r="C47" s="122" t="s">
        <v>190</v>
      </c>
      <c r="D47" s="123" t="s">
        <v>35</v>
      </c>
      <c r="E47" s="124">
        <v>286.2</v>
      </c>
      <c r="F47" s="125"/>
      <c r="G47" s="126">
        <f>E47*F47</f>
        <v>0</v>
      </c>
      <c r="H47" s="127">
        <v>0.322500000000218</v>
      </c>
      <c r="I47" s="128">
        <f>E47*H47</f>
        <v>92.299500000062395</v>
      </c>
      <c r="J47" s="127">
        <v>0</v>
      </c>
      <c r="K47" s="128">
        <f>E47*J47</f>
        <v>0</v>
      </c>
      <c r="O47" s="119"/>
      <c r="Z47" s="129"/>
      <c r="AA47" s="129">
        <v>1</v>
      </c>
      <c r="AB47" s="129">
        <v>1</v>
      </c>
      <c r="AC47" s="129">
        <v>1</v>
      </c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CA47" s="129">
        <v>1</v>
      </c>
      <c r="CB47" s="129">
        <v>1</v>
      </c>
      <c r="CZ47" s="86">
        <v>1</v>
      </c>
    </row>
    <row r="48" spans="1:104" x14ac:dyDescent="0.2">
      <c r="A48" s="130"/>
      <c r="B48" s="131"/>
      <c r="C48" s="132" t="s">
        <v>191</v>
      </c>
      <c r="D48" s="133"/>
      <c r="E48" s="133"/>
      <c r="F48" s="133"/>
      <c r="G48" s="134"/>
      <c r="I48" s="135"/>
      <c r="K48" s="135"/>
      <c r="L48" s="136" t="s">
        <v>191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30"/>
      <c r="B49" s="131"/>
      <c r="C49" s="137" t="s">
        <v>192</v>
      </c>
      <c r="D49" s="138"/>
      <c r="E49" s="139">
        <v>158.69999999999999</v>
      </c>
      <c r="F49" s="140"/>
      <c r="G49" s="141"/>
      <c r="H49" s="142"/>
      <c r="I49" s="135"/>
      <c r="K49" s="135"/>
      <c r="M49" s="143" t="s">
        <v>192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44" t="str">
        <f>C48</f>
        <v>sanace 30 cm - 2vrstvy</v>
      </c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30"/>
      <c r="B50" s="131"/>
      <c r="C50" s="137" t="s">
        <v>193</v>
      </c>
      <c r="D50" s="138"/>
      <c r="E50" s="139">
        <v>127.5</v>
      </c>
      <c r="F50" s="140"/>
      <c r="G50" s="141"/>
      <c r="H50" s="142"/>
      <c r="I50" s="135"/>
      <c r="K50" s="135"/>
      <c r="M50" s="143" t="s">
        <v>193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44" t="str">
        <f>C49</f>
        <v>1. vrstva:158,7</v>
      </c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20">
        <v>23</v>
      </c>
      <c r="B51" s="121" t="s">
        <v>194</v>
      </c>
      <c r="C51" s="122" t="s">
        <v>195</v>
      </c>
      <c r="D51" s="123" t="s">
        <v>35</v>
      </c>
      <c r="E51" s="124">
        <v>146.69999999999999</v>
      </c>
      <c r="F51" s="125"/>
      <c r="G51" s="126">
        <f>E51*F51</f>
        <v>0</v>
      </c>
      <c r="H51" s="127">
        <v>0.71644000000014796</v>
      </c>
      <c r="I51" s="128">
        <f>E51*H51</f>
        <v>105.1017480000217</v>
      </c>
      <c r="J51" s="127">
        <v>0</v>
      </c>
      <c r="K51" s="128">
        <f>E51*J51</f>
        <v>0</v>
      </c>
      <c r="O51" s="119"/>
      <c r="Z51" s="129"/>
      <c r="AA51" s="129">
        <v>1</v>
      </c>
      <c r="AB51" s="129">
        <v>1</v>
      </c>
      <c r="AC51" s="129">
        <v>1</v>
      </c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CA51" s="129">
        <v>1</v>
      </c>
      <c r="CB51" s="129">
        <v>1</v>
      </c>
      <c r="CZ51" s="86">
        <v>1</v>
      </c>
    </row>
    <row r="52" spans="1:104" x14ac:dyDescent="0.2">
      <c r="A52" s="130"/>
      <c r="B52" s="131"/>
      <c r="C52" s="132" t="s">
        <v>196</v>
      </c>
      <c r="D52" s="133"/>
      <c r="E52" s="133"/>
      <c r="F52" s="133"/>
      <c r="G52" s="134"/>
      <c r="I52" s="135"/>
      <c r="K52" s="135"/>
      <c r="L52" s="136" t="s">
        <v>196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20">
        <v>24</v>
      </c>
      <c r="B53" s="121" t="s">
        <v>197</v>
      </c>
      <c r="C53" s="122" t="s">
        <v>198</v>
      </c>
      <c r="D53" s="123" t="s">
        <v>35</v>
      </c>
      <c r="E53" s="124">
        <v>158.69999999999999</v>
      </c>
      <c r="F53" s="125"/>
      <c r="G53" s="126">
        <f>E53*F53</f>
        <v>0</v>
      </c>
      <c r="H53" s="127">
        <v>0</v>
      </c>
      <c r="I53" s="128">
        <f>E53*H53</f>
        <v>0</v>
      </c>
      <c r="J53" s="127">
        <v>0</v>
      </c>
      <c r="K53" s="128">
        <f>E53*J53</f>
        <v>0</v>
      </c>
      <c r="O53" s="119"/>
      <c r="Z53" s="129"/>
      <c r="AA53" s="129">
        <v>1</v>
      </c>
      <c r="AB53" s="129">
        <v>1</v>
      </c>
      <c r="AC53" s="129">
        <v>1</v>
      </c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CA53" s="129">
        <v>1</v>
      </c>
      <c r="CB53" s="129">
        <v>1</v>
      </c>
      <c r="CZ53" s="86">
        <v>1</v>
      </c>
    </row>
    <row r="54" spans="1:104" x14ac:dyDescent="0.2">
      <c r="A54" s="120">
        <v>25</v>
      </c>
      <c r="B54" s="121" t="s">
        <v>199</v>
      </c>
      <c r="C54" s="122" t="s">
        <v>200</v>
      </c>
      <c r="D54" s="123" t="s">
        <v>35</v>
      </c>
      <c r="E54" s="124">
        <v>158.69999999999999</v>
      </c>
      <c r="F54" s="125"/>
      <c r="G54" s="126">
        <f>E54*F54</f>
        <v>0</v>
      </c>
      <c r="H54" s="127">
        <v>2.29999999999952E-4</v>
      </c>
      <c r="I54" s="128">
        <f>E54*H54</f>
        <v>3.650099999999238E-2</v>
      </c>
      <c r="J54" s="127">
        <v>0</v>
      </c>
      <c r="K54" s="128">
        <f>E54*J54</f>
        <v>0</v>
      </c>
      <c r="O54" s="119"/>
      <c r="Z54" s="129"/>
      <c r="AA54" s="129">
        <v>1</v>
      </c>
      <c r="AB54" s="129">
        <v>1</v>
      </c>
      <c r="AC54" s="129">
        <v>1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1</v>
      </c>
      <c r="CB54" s="129">
        <v>1</v>
      </c>
      <c r="CZ54" s="86">
        <v>1</v>
      </c>
    </row>
    <row r="55" spans="1:104" x14ac:dyDescent="0.2">
      <c r="A55" s="120">
        <v>26</v>
      </c>
      <c r="B55" s="121" t="s">
        <v>201</v>
      </c>
      <c r="C55" s="122" t="s">
        <v>202</v>
      </c>
      <c r="D55" s="123" t="s">
        <v>35</v>
      </c>
      <c r="E55" s="124">
        <v>174.57</v>
      </c>
      <c r="F55" s="125"/>
      <c r="G55" s="126">
        <f>E55*F55</f>
        <v>0</v>
      </c>
      <c r="H55" s="127">
        <v>3.00000000000189E-4</v>
      </c>
      <c r="I55" s="128">
        <f>E55*H55</f>
        <v>5.2371000000032995E-2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>
        <v>67390526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6">
        <v>1</v>
      </c>
    </row>
    <row r="56" spans="1:104" x14ac:dyDescent="0.2">
      <c r="A56" s="130"/>
      <c r="B56" s="131"/>
      <c r="C56" s="137" t="s">
        <v>203</v>
      </c>
      <c r="D56" s="138"/>
      <c r="E56" s="139">
        <v>174.57</v>
      </c>
      <c r="F56" s="140"/>
      <c r="G56" s="141"/>
      <c r="H56" s="142"/>
      <c r="I56" s="135"/>
      <c r="K56" s="135"/>
      <c r="M56" s="143" t="s">
        <v>203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44" t="str">
        <f>C55</f>
        <v>Textilie jutařská netkaná NETEX A PP/300 -300 g/m2</v>
      </c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45" t="s">
        <v>36</v>
      </c>
      <c r="B57" s="146" t="s">
        <v>187</v>
      </c>
      <c r="C57" s="147" t="s">
        <v>188</v>
      </c>
      <c r="D57" s="148"/>
      <c r="E57" s="149"/>
      <c r="F57" s="149"/>
      <c r="G57" s="150">
        <f>SUM(G46:G56)</f>
        <v>0</v>
      </c>
      <c r="H57" s="151"/>
      <c r="I57" s="152">
        <f>SUM(I46:I56)</f>
        <v>197.49012000008409</v>
      </c>
      <c r="J57" s="153"/>
      <c r="K57" s="152">
        <f>SUM(K46:K56)</f>
        <v>0</v>
      </c>
      <c r="O57" s="119"/>
      <c r="X57" s="154">
        <f>K57</f>
        <v>0</v>
      </c>
      <c r="Y57" s="154">
        <f>I57</f>
        <v>197.49012000008409</v>
      </c>
      <c r="Z57" s="155">
        <f>G57</f>
        <v>0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56"/>
      <c r="BB57" s="156"/>
      <c r="BC57" s="156"/>
      <c r="BD57" s="156"/>
      <c r="BE57" s="156"/>
      <c r="BF57" s="156"/>
      <c r="BG57" s="129"/>
      <c r="BH57" s="129"/>
      <c r="BI57" s="129"/>
      <c r="BJ57" s="129"/>
      <c r="BK57" s="129"/>
    </row>
    <row r="58" spans="1:104" ht="14.25" customHeight="1" x14ac:dyDescent="0.2">
      <c r="A58" s="111" t="s">
        <v>32</v>
      </c>
      <c r="B58" s="112" t="s">
        <v>204</v>
      </c>
      <c r="C58" s="113" t="s">
        <v>205</v>
      </c>
      <c r="D58" s="114"/>
      <c r="E58" s="115"/>
      <c r="F58" s="115"/>
      <c r="G58" s="116"/>
      <c r="H58" s="117"/>
      <c r="I58" s="118"/>
      <c r="J58" s="117"/>
      <c r="K58" s="118"/>
      <c r="O58" s="119"/>
    </row>
    <row r="59" spans="1:104" x14ac:dyDescent="0.2">
      <c r="A59" s="120">
        <v>27</v>
      </c>
      <c r="B59" s="121" t="s">
        <v>206</v>
      </c>
      <c r="C59" s="122" t="s">
        <v>207</v>
      </c>
      <c r="D59" s="123" t="s">
        <v>35</v>
      </c>
      <c r="E59" s="124">
        <v>127.5</v>
      </c>
      <c r="F59" s="125"/>
      <c r="G59" s="126">
        <f>E59*F59</f>
        <v>0</v>
      </c>
      <c r="H59" s="127">
        <v>7.3899999999980495E-2</v>
      </c>
      <c r="I59" s="128">
        <f>E59*H59</f>
        <v>9.4222499999975131</v>
      </c>
      <c r="J59" s="127">
        <v>0</v>
      </c>
      <c r="K59" s="128">
        <f>E59*J59</f>
        <v>0</v>
      </c>
      <c r="O59" s="119"/>
      <c r="Z59" s="129"/>
      <c r="AA59" s="129">
        <v>1</v>
      </c>
      <c r="AB59" s="129">
        <v>1</v>
      </c>
      <c r="AC59" s="129">
        <v>1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CA59" s="129">
        <v>1</v>
      </c>
      <c r="CB59" s="129">
        <v>1</v>
      </c>
      <c r="CZ59" s="86">
        <v>1</v>
      </c>
    </row>
    <row r="60" spans="1:104" x14ac:dyDescent="0.2">
      <c r="A60" s="130"/>
      <c r="B60" s="131"/>
      <c r="C60" s="132" t="s">
        <v>208</v>
      </c>
      <c r="D60" s="133"/>
      <c r="E60" s="133"/>
      <c r="F60" s="133"/>
      <c r="G60" s="134"/>
      <c r="I60" s="135"/>
      <c r="K60" s="135"/>
      <c r="L60" s="136" t="s">
        <v>208</v>
      </c>
      <c r="O60" s="11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</row>
    <row r="61" spans="1:104" x14ac:dyDescent="0.2">
      <c r="A61" s="130"/>
      <c r="B61" s="131"/>
      <c r="C61" s="132" t="s">
        <v>209</v>
      </c>
      <c r="D61" s="133"/>
      <c r="E61" s="133"/>
      <c r="F61" s="133"/>
      <c r="G61" s="134"/>
      <c r="I61" s="135"/>
      <c r="K61" s="135"/>
      <c r="L61" s="136" t="s">
        <v>209</v>
      </c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20">
        <v>28</v>
      </c>
      <c r="B62" s="121" t="s">
        <v>210</v>
      </c>
      <c r="C62" s="122" t="s">
        <v>211</v>
      </c>
      <c r="D62" s="123" t="s">
        <v>35</v>
      </c>
      <c r="E62" s="124">
        <v>127.5</v>
      </c>
      <c r="F62" s="125"/>
      <c r="G62" s="126">
        <f>E62*F62</f>
        <v>0</v>
      </c>
      <c r="H62" s="127">
        <v>0</v>
      </c>
      <c r="I62" s="128">
        <f>E62*H62</f>
        <v>0</v>
      </c>
      <c r="J62" s="127">
        <v>0</v>
      </c>
      <c r="K62" s="128">
        <f>E62*J62</f>
        <v>0</v>
      </c>
      <c r="O62" s="119"/>
      <c r="Z62" s="129"/>
      <c r="AA62" s="129">
        <v>1</v>
      </c>
      <c r="AB62" s="129">
        <v>1</v>
      </c>
      <c r="AC62" s="129">
        <v>1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CA62" s="129">
        <v>1</v>
      </c>
      <c r="CB62" s="129">
        <v>1</v>
      </c>
      <c r="CZ62" s="86">
        <v>1</v>
      </c>
    </row>
    <row r="63" spans="1:104" x14ac:dyDescent="0.2">
      <c r="A63" s="120">
        <v>29</v>
      </c>
      <c r="B63" s="121" t="s">
        <v>212</v>
      </c>
      <c r="C63" s="122" t="s">
        <v>213</v>
      </c>
      <c r="D63" s="123" t="s">
        <v>179</v>
      </c>
      <c r="E63" s="124">
        <v>56</v>
      </c>
      <c r="F63" s="125"/>
      <c r="G63" s="126">
        <f>E63*F63</f>
        <v>0</v>
      </c>
      <c r="H63" s="127">
        <v>3.6000000000013799E-4</v>
      </c>
      <c r="I63" s="128">
        <f>E63*H63</f>
        <v>2.0160000000007727E-2</v>
      </c>
      <c r="J63" s="127">
        <v>0</v>
      </c>
      <c r="K63" s="128">
        <f>E63*J63</f>
        <v>0</v>
      </c>
      <c r="O63" s="119"/>
      <c r="Z63" s="129"/>
      <c r="AA63" s="129">
        <v>1</v>
      </c>
      <c r="AB63" s="129">
        <v>1</v>
      </c>
      <c r="AC63" s="129">
        <v>1</v>
      </c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CA63" s="129">
        <v>1</v>
      </c>
      <c r="CB63" s="129">
        <v>1</v>
      </c>
      <c r="CZ63" s="86">
        <v>1</v>
      </c>
    </row>
    <row r="64" spans="1:104" x14ac:dyDescent="0.2">
      <c r="A64" s="120">
        <v>30</v>
      </c>
      <c r="B64" s="121" t="s">
        <v>214</v>
      </c>
      <c r="C64" s="122" t="s">
        <v>215</v>
      </c>
      <c r="D64" s="123" t="s">
        <v>179</v>
      </c>
      <c r="E64" s="124">
        <v>80.5</v>
      </c>
      <c r="F64" s="125"/>
      <c r="G64" s="126">
        <f>E64*F64</f>
        <v>0</v>
      </c>
      <c r="H64" s="127">
        <v>0.148740000000089</v>
      </c>
      <c r="I64" s="128">
        <f>E64*H64</f>
        <v>11.973570000007165</v>
      </c>
      <c r="J64" s="127">
        <v>0</v>
      </c>
      <c r="K64" s="128">
        <f>E64*J64</f>
        <v>0</v>
      </c>
      <c r="O64" s="119"/>
      <c r="Z64" s="129"/>
      <c r="AA64" s="129">
        <v>1</v>
      </c>
      <c r="AB64" s="129">
        <v>1</v>
      </c>
      <c r="AC64" s="129">
        <v>1</v>
      </c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CA64" s="129">
        <v>1</v>
      </c>
      <c r="CB64" s="129">
        <v>1</v>
      </c>
      <c r="CZ64" s="86">
        <v>1</v>
      </c>
    </row>
    <row r="65" spans="1:104" x14ac:dyDescent="0.2">
      <c r="A65" s="130"/>
      <c r="B65" s="131"/>
      <c r="C65" s="137" t="s">
        <v>216</v>
      </c>
      <c r="D65" s="138"/>
      <c r="E65" s="139">
        <v>50</v>
      </c>
      <c r="F65" s="140"/>
      <c r="G65" s="141"/>
      <c r="H65" s="142"/>
      <c r="I65" s="135"/>
      <c r="K65" s="135"/>
      <c r="M65" s="143" t="s">
        <v>216</v>
      </c>
      <c r="O65" s="11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44" t="str">
        <f>C64</f>
        <v>Osazení obrub.bet. s opěrou,lože z C 16/20</v>
      </c>
      <c r="BE65" s="129"/>
      <c r="BF65" s="129"/>
      <c r="BG65" s="129"/>
      <c r="BH65" s="129"/>
      <c r="BI65" s="129"/>
      <c r="BJ65" s="129"/>
      <c r="BK65" s="129"/>
    </row>
    <row r="66" spans="1:104" x14ac:dyDescent="0.2">
      <c r="A66" s="130"/>
      <c r="B66" s="131"/>
      <c r="C66" s="137" t="s">
        <v>217</v>
      </c>
      <c r="D66" s="138"/>
      <c r="E66" s="139">
        <v>30.5</v>
      </c>
      <c r="F66" s="140"/>
      <c r="G66" s="141"/>
      <c r="H66" s="142"/>
      <c r="I66" s="135"/>
      <c r="K66" s="135"/>
      <c r="M66" s="143" t="s">
        <v>217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44" t="str">
        <f>C65</f>
        <v>silniční obrubník 15/25:50</v>
      </c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20">
        <v>31</v>
      </c>
      <c r="B67" s="121" t="s">
        <v>218</v>
      </c>
      <c r="C67" s="122" t="s">
        <v>219</v>
      </c>
      <c r="D67" s="123" t="s">
        <v>179</v>
      </c>
      <c r="E67" s="124">
        <v>31</v>
      </c>
      <c r="F67" s="125"/>
      <c r="G67" s="126">
        <f>E67*F67</f>
        <v>0</v>
      </c>
      <c r="H67" s="127">
        <v>5.9050000000013397E-2</v>
      </c>
      <c r="I67" s="128">
        <f>E67*H67</f>
        <v>1.8305500000004153</v>
      </c>
      <c r="J67" s="127">
        <v>0</v>
      </c>
      <c r="K67" s="128">
        <f>E67*J67</f>
        <v>0</v>
      </c>
      <c r="O67" s="119"/>
      <c r="Z67" s="129"/>
      <c r="AA67" s="129">
        <v>1</v>
      </c>
      <c r="AB67" s="129">
        <v>1</v>
      </c>
      <c r="AC67" s="129">
        <v>1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1</v>
      </c>
      <c r="CB67" s="129">
        <v>1</v>
      </c>
      <c r="CZ67" s="86">
        <v>1</v>
      </c>
    </row>
    <row r="68" spans="1:104" x14ac:dyDescent="0.2">
      <c r="A68" s="120">
        <v>32</v>
      </c>
      <c r="B68" s="121" t="s">
        <v>220</v>
      </c>
      <c r="C68" s="122" t="s">
        <v>221</v>
      </c>
      <c r="D68" s="123" t="s">
        <v>86</v>
      </c>
      <c r="E68" s="124">
        <v>66</v>
      </c>
      <c r="F68" s="125"/>
      <c r="G68" s="126">
        <f>E68*F68</f>
        <v>0</v>
      </c>
      <c r="H68" s="127">
        <v>2.6999999999986798E-2</v>
      </c>
      <c r="I68" s="128">
        <f>E68*H68</f>
        <v>1.7819999999991287</v>
      </c>
      <c r="J68" s="127"/>
      <c r="K68" s="128">
        <f>E68*J68</f>
        <v>0</v>
      </c>
      <c r="O68" s="119"/>
      <c r="Z68" s="129"/>
      <c r="AA68" s="129">
        <v>3</v>
      </c>
      <c r="AB68" s="129">
        <v>1</v>
      </c>
      <c r="AC68" s="129">
        <v>592162117</v>
      </c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CA68" s="129">
        <v>3</v>
      </c>
      <c r="CB68" s="129">
        <v>1</v>
      </c>
      <c r="CZ68" s="86">
        <v>1</v>
      </c>
    </row>
    <row r="69" spans="1:104" x14ac:dyDescent="0.2">
      <c r="A69" s="120">
        <v>33</v>
      </c>
      <c r="B69" s="121" t="s">
        <v>222</v>
      </c>
      <c r="C69" s="122" t="s">
        <v>223</v>
      </c>
      <c r="D69" s="123" t="s">
        <v>86</v>
      </c>
      <c r="E69" s="124">
        <v>56</v>
      </c>
      <c r="F69" s="125"/>
      <c r="G69" s="126">
        <f>E69*F69</f>
        <v>0</v>
      </c>
      <c r="H69" s="127">
        <v>8.2099999999968504E-2</v>
      </c>
      <c r="I69" s="128">
        <f>E69*H69</f>
        <v>4.597599999998236</v>
      </c>
      <c r="J69" s="127"/>
      <c r="K69" s="128">
        <f>E69*J69</f>
        <v>0</v>
      </c>
      <c r="O69" s="119"/>
      <c r="Z69" s="129"/>
      <c r="AA69" s="129">
        <v>3</v>
      </c>
      <c r="AB69" s="129">
        <v>1</v>
      </c>
      <c r="AC69" s="129">
        <v>59217472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3</v>
      </c>
      <c r="CB69" s="129">
        <v>1</v>
      </c>
      <c r="CZ69" s="86">
        <v>1</v>
      </c>
    </row>
    <row r="70" spans="1:104" x14ac:dyDescent="0.2">
      <c r="A70" s="120">
        <v>34</v>
      </c>
      <c r="B70" s="121" t="s">
        <v>224</v>
      </c>
      <c r="C70" s="122" t="s">
        <v>225</v>
      </c>
      <c r="D70" s="123" t="s">
        <v>86</v>
      </c>
      <c r="E70" s="124">
        <v>34</v>
      </c>
      <c r="F70" s="125"/>
      <c r="G70" s="126">
        <f>E70*F70</f>
        <v>0</v>
      </c>
      <c r="H70" s="127">
        <v>4.8299999999983398E-2</v>
      </c>
      <c r="I70" s="128">
        <f>E70*H70</f>
        <v>1.6421999999994354</v>
      </c>
      <c r="J70" s="127"/>
      <c r="K70" s="128">
        <f>E70*J70</f>
        <v>0</v>
      </c>
      <c r="O70" s="119"/>
      <c r="Z70" s="129"/>
      <c r="AA70" s="129">
        <v>3</v>
      </c>
      <c r="AB70" s="129">
        <v>1</v>
      </c>
      <c r="AC70" s="129">
        <v>59217476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3</v>
      </c>
      <c r="CB70" s="129">
        <v>1</v>
      </c>
      <c r="CZ70" s="86">
        <v>1</v>
      </c>
    </row>
    <row r="71" spans="1:104" x14ac:dyDescent="0.2">
      <c r="A71" s="120">
        <v>35</v>
      </c>
      <c r="B71" s="121" t="s">
        <v>226</v>
      </c>
      <c r="C71" s="122" t="s">
        <v>227</v>
      </c>
      <c r="D71" s="123" t="s">
        <v>35</v>
      </c>
      <c r="E71" s="124">
        <v>131.32499999999999</v>
      </c>
      <c r="F71" s="125"/>
      <c r="G71" s="126">
        <f>E71*F71</f>
        <v>0</v>
      </c>
      <c r="H71" s="127">
        <v>0.144999999999982</v>
      </c>
      <c r="I71" s="128">
        <f>E71*H71</f>
        <v>19.042124999997636</v>
      </c>
      <c r="J71" s="127"/>
      <c r="K71" s="128">
        <f>E71*J71</f>
        <v>0</v>
      </c>
      <c r="O71" s="119"/>
      <c r="Z71" s="129"/>
      <c r="AA71" s="129">
        <v>3</v>
      </c>
      <c r="AB71" s="129">
        <v>1</v>
      </c>
      <c r="AC71" s="129" t="s">
        <v>226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3</v>
      </c>
      <c r="CB71" s="129">
        <v>1</v>
      </c>
      <c r="CZ71" s="86">
        <v>1</v>
      </c>
    </row>
    <row r="72" spans="1:104" x14ac:dyDescent="0.2">
      <c r="A72" s="130"/>
      <c r="B72" s="131"/>
      <c r="C72" s="137" t="s">
        <v>228</v>
      </c>
      <c r="D72" s="138"/>
      <c r="E72" s="139">
        <v>131.32499999999999</v>
      </c>
      <c r="F72" s="140"/>
      <c r="G72" s="141"/>
      <c r="H72" s="142"/>
      <c r="I72" s="135"/>
      <c r="K72" s="135"/>
      <c r="M72" s="143" t="s">
        <v>228</v>
      </c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44" t="str">
        <f>C71</f>
        <v>Dlažba drenážní přírodní 17/20 x 17/20 x 8 cm</v>
      </c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20">
        <v>36</v>
      </c>
      <c r="B73" s="121" t="s">
        <v>229</v>
      </c>
      <c r="C73" s="122" t="s">
        <v>230</v>
      </c>
      <c r="D73" s="123" t="s">
        <v>35</v>
      </c>
      <c r="E73" s="124">
        <v>9.9</v>
      </c>
      <c r="F73" s="125"/>
      <c r="G73" s="126">
        <f>E73*F73</f>
        <v>0</v>
      </c>
      <c r="H73" s="127">
        <v>0.144999999999982</v>
      </c>
      <c r="I73" s="128">
        <f>E73*H73</f>
        <v>1.4354999999998219</v>
      </c>
      <c r="J73" s="127"/>
      <c r="K73" s="128">
        <f>E73*J73</f>
        <v>0</v>
      </c>
      <c r="O73" s="119"/>
      <c r="Z73" s="129"/>
      <c r="AA73" s="129">
        <v>3</v>
      </c>
      <c r="AB73" s="129">
        <v>1</v>
      </c>
      <c r="AC73" s="129" t="s">
        <v>229</v>
      </c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CA73" s="129">
        <v>3</v>
      </c>
      <c r="CB73" s="129">
        <v>1</v>
      </c>
      <c r="CZ73" s="86">
        <v>1</v>
      </c>
    </row>
    <row r="74" spans="1:104" x14ac:dyDescent="0.2">
      <c r="A74" s="130"/>
      <c r="B74" s="131"/>
      <c r="C74" s="137" t="s">
        <v>231</v>
      </c>
      <c r="D74" s="138"/>
      <c r="E74" s="139">
        <v>9.9</v>
      </c>
      <c r="F74" s="140"/>
      <c r="G74" s="141"/>
      <c r="H74" s="142"/>
      <c r="I74" s="135"/>
      <c r="K74" s="135"/>
      <c r="M74" s="143" t="s">
        <v>231</v>
      </c>
      <c r="O74" s="11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44" t="str">
        <f>C73</f>
        <v>Dlažba drenážní červená 17/20 x 17/20 x 8 cm</v>
      </c>
      <c r="BE74" s="129"/>
      <c r="BF74" s="129"/>
      <c r="BG74" s="129"/>
      <c r="BH74" s="129"/>
      <c r="BI74" s="129"/>
      <c r="BJ74" s="129"/>
      <c r="BK74" s="129"/>
    </row>
    <row r="75" spans="1:104" x14ac:dyDescent="0.2">
      <c r="A75" s="145" t="s">
        <v>36</v>
      </c>
      <c r="B75" s="146" t="s">
        <v>204</v>
      </c>
      <c r="C75" s="147" t="s">
        <v>205</v>
      </c>
      <c r="D75" s="148"/>
      <c r="E75" s="149"/>
      <c r="F75" s="149"/>
      <c r="G75" s="150">
        <f>SUM(G58:G74)</f>
        <v>0</v>
      </c>
      <c r="H75" s="151"/>
      <c r="I75" s="152">
        <f>SUM(I58:I74)</f>
        <v>51.745954999999356</v>
      </c>
      <c r="J75" s="153"/>
      <c r="K75" s="152">
        <f>SUM(K58:K74)</f>
        <v>0</v>
      </c>
      <c r="O75" s="119"/>
      <c r="X75" s="154">
        <f>K75</f>
        <v>0</v>
      </c>
      <c r="Y75" s="154">
        <f>I75</f>
        <v>51.745954999999356</v>
      </c>
      <c r="Z75" s="155">
        <f>G75</f>
        <v>0</v>
      </c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56"/>
      <c r="BB75" s="156"/>
      <c r="BC75" s="156"/>
      <c r="BD75" s="156"/>
      <c r="BE75" s="156"/>
      <c r="BF75" s="156"/>
      <c r="BG75" s="129"/>
      <c r="BH75" s="129"/>
      <c r="BI75" s="129"/>
      <c r="BJ75" s="129"/>
      <c r="BK75" s="129"/>
    </row>
    <row r="76" spans="1:104" ht="14.25" customHeight="1" x14ac:dyDescent="0.2">
      <c r="A76" s="111" t="s">
        <v>32</v>
      </c>
      <c r="B76" s="112" t="s">
        <v>232</v>
      </c>
      <c r="C76" s="113" t="s">
        <v>233</v>
      </c>
      <c r="D76" s="114"/>
      <c r="E76" s="115"/>
      <c r="F76" s="115"/>
      <c r="G76" s="116"/>
      <c r="H76" s="117"/>
      <c r="I76" s="118"/>
      <c r="J76" s="117"/>
      <c r="K76" s="118"/>
      <c r="O76" s="119"/>
    </row>
    <row r="77" spans="1:104" ht="22.5" x14ac:dyDescent="0.2">
      <c r="A77" s="120">
        <v>37</v>
      </c>
      <c r="B77" s="121" t="s">
        <v>234</v>
      </c>
      <c r="C77" s="122" t="s">
        <v>235</v>
      </c>
      <c r="D77" s="123" t="s">
        <v>86</v>
      </c>
      <c r="E77" s="124">
        <v>1</v>
      </c>
      <c r="F77" s="125"/>
      <c r="G77" s="126">
        <f>E77*F77</f>
        <v>0</v>
      </c>
      <c r="H77" s="127">
        <v>0.430940000000192</v>
      </c>
      <c r="I77" s="128">
        <f>E77*H77</f>
        <v>0.430940000000192</v>
      </c>
      <c r="J77" s="127">
        <v>0</v>
      </c>
      <c r="K77" s="128">
        <f>E77*J77</f>
        <v>0</v>
      </c>
      <c r="O77" s="119"/>
      <c r="Z77" s="129"/>
      <c r="AA77" s="129">
        <v>1</v>
      </c>
      <c r="AB77" s="129">
        <v>1</v>
      </c>
      <c r="AC77" s="129">
        <v>1</v>
      </c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CA77" s="129">
        <v>1</v>
      </c>
      <c r="CB77" s="129">
        <v>1</v>
      </c>
      <c r="CZ77" s="86">
        <v>1</v>
      </c>
    </row>
    <row r="78" spans="1:104" x14ac:dyDescent="0.2">
      <c r="A78" s="145" t="s">
        <v>36</v>
      </c>
      <c r="B78" s="146" t="s">
        <v>232</v>
      </c>
      <c r="C78" s="147" t="s">
        <v>233</v>
      </c>
      <c r="D78" s="148"/>
      <c r="E78" s="149"/>
      <c r="F78" s="149"/>
      <c r="G78" s="150">
        <f>SUM(G76:G77)</f>
        <v>0</v>
      </c>
      <c r="H78" s="151"/>
      <c r="I78" s="152">
        <f>SUM(I76:I77)</f>
        <v>0.430940000000192</v>
      </c>
      <c r="J78" s="153"/>
      <c r="K78" s="152">
        <f>SUM(K76:K77)</f>
        <v>0</v>
      </c>
      <c r="O78" s="119"/>
      <c r="X78" s="154">
        <f>K78</f>
        <v>0</v>
      </c>
      <c r="Y78" s="154">
        <f>I78</f>
        <v>0.430940000000192</v>
      </c>
      <c r="Z78" s="155">
        <f>G78</f>
        <v>0</v>
      </c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56"/>
      <c r="BB78" s="156"/>
      <c r="BC78" s="156"/>
      <c r="BD78" s="156"/>
      <c r="BE78" s="156"/>
      <c r="BF78" s="156"/>
      <c r="BG78" s="129"/>
      <c r="BH78" s="129"/>
      <c r="BI78" s="129"/>
      <c r="BJ78" s="129"/>
      <c r="BK78" s="129"/>
    </row>
    <row r="79" spans="1:104" ht="14.25" customHeight="1" x14ac:dyDescent="0.2">
      <c r="A79" s="111" t="s">
        <v>32</v>
      </c>
      <c r="B79" s="112" t="s">
        <v>236</v>
      </c>
      <c r="C79" s="113" t="s">
        <v>237</v>
      </c>
      <c r="D79" s="114"/>
      <c r="E79" s="115"/>
      <c r="F79" s="115"/>
      <c r="G79" s="116"/>
      <c r="H79" s="117"/>
      <c r="I79" s="118"/>
      <c r="J79" s="117"/>
      <c r="K79" s="118"/>
      <c r="O79" s="119"/>
    </row>
    <row r="80" spans="1:104" x14ac:dyDescent="0.2">
      <c r="A80" s="120">
        <v>38</v>
      </c>
      <c r="B80" s="121" t="s">
        <v>238</v>
      </c>
      <c r="C80" s="122" t="s">
        <v>239</v>
      </c>
      <c r="D80" s="123" t="s">
        <v>35</v>
      </c>
      <c r="E80" s="124">
        <v>7.75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-0.22000000000002701</v>
      </c>
      <c r="K80" s="128">
        <f>E80*J80</f>
        <v>-1.7050000000002092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6">
        <v>1</v>
      </c>
    </row>
    <row r="81" spans="1:104" x14ac:dyDescent="0.2">
      <c r="A81" s="130"/>
      <c r="B81" s="131"/>
      <c r="C81" s="137" t="s">
        <v>240</v>
      </c>
      <c r="D81" s="138"/>
      <c r="E81" s="139">
        <v>7.75</v>
      </c>
      <c r="F81" s="140"/>
      <c r="G81" s="141"/>
      <c r="H81" s="142"/>
      <c r="I81" s="135"/>
      <c r="K81" s="135"/>
      <c r="M81" s="143" t="s">
        <v>240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44" t="str">
        <f>C80</f>
        <v>Odstranění asfaltové vrstvy pl. do 50 m2, tl.10 cm</v>
      </c>
      <c r="BE81" s="129"/>
      <c r="BF81" s="129"/>
      <c r="BG81" s="129"/>
      <c r="BH81" s="129"/>
      <c r="BI81" s="129"/>
      <c r="BJ81" s="129"/>
      <c r="BK81" s="129"/>
    </row>
    <row r="82" spans="1:104" x14ac:dyDescent="0.2">
      <c r="A82" s="120">
        <v>39</v>
      </c>
      <c r="B82" s="121" t="s">
        <v>241</v>
      </c>
      <c r="C82" s="122" t="s">
        <v>242</v>
      </c>
      <c r="D82" s="123" t="s">
        <v>35</v>
      </c>
      <c r="E82" s="124">
        <v>15.5</v>
      </c>
      <c r="F82" s="125"/>
      <c r="G82" s="126">
        <f>E82*F82</f>
        <v>0</v>
      </c>
      <c r="H82" s="127">
        <v>0</v>
      </c>
      <c r="I82" s="128">
        <f>E82*H82</f>
        <v>0</v>
      </c>
      <c r="J82" s="127">
        <v>-0.110000000000014</v>
      </c>
      <c r="K82" s="128">
        <f>E82*J82</f>
        <v>-1.705000000000217</v>
      </c>
      <c r="O82" s="119"/>
      <c r="Z82" s="129"/>
      <c r="AA82" s="129">
        <v>1</v>
      </c>
      <c r="AB82" s="129">
        <v>1</v>
      </c>
      <c r="AC82" s="129">
        <v>1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</v>
      </c>
      <c r="CB82" s="129">
        <v>1</v>
      </c>
      <c r="CZ82" s="86">
        <v>1</v>
      </c>
    </row>
    <row r="83" spans="1:104" x14ac:dyDescent="0.2">
      <c r="A83" s="130"/>
      <c r="B83" s="131"/>
      <c r="C83" s="132"/>
      <c r="D83" s="133"/>
      <c r="E83" s="133"/>
      <c r="F83" s="133"/>
      <c r="G83" s="134"/>
      <c r="I83" s="135"/>
      <c r="K83" s="135"/>
      <c r="L83" s="136"/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20">
        <v>40</v>
      </c>
      <c r="B84" s="121" t="s">
        <v>243</v>
      </c>
      <c r="C84" s="122" t="s">
        <v>244</v>
      </c>
      <c r="D84" s="123" t="s">
        <v>179</v>
      </c>
      <c r="E84" s="124">
        <v>32.5</v>
      </c>
      <c r="F84" s="125"/>
      <c r="G84" s="126">
        <f>E84*F84</f>
        <v>0</v>
      </c>
      <c r="H84" s="127">
        <v>0</v>
      </c>
      <c r="I84" s="128">
        <f>E84*H84</f>
        <v>0</v>
      </c>
      <c r="J84" s="127">
        <v>-0.26999999999998198</v>
      </c>
      <c r="K84" s="128">
        <f>E84*J84</f>
        <v>-8.7749999999994142</v>
      </c>
      <c r="O84" s="119"/>
      <c r="Z84" s="129"/>
      <c r="AA84" s="129">
        <v>1</v>
      </c>
      <c r="AB84" s="129">
        <v>1</v>
      </c>
      <c r="AC84" s="129">
        <v>1</v>
      </c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CA84" s="129">
        <v>1</v>
      </c>
      <c r="CB84" s="129">
        <v>1</v>
      </c>
      <c r="CZ84" s="86">
        <v>1</v>
      </c>
    </row>
    <row r="85" spans="1:104" x14ac:dyDescent="0.2">
      <c r="A85" s="120">
        <v>41</v>
      </c>
      <c r="B85" s="121" t="s">
        <v>245</v>
      </c>
      <c r="C85" s="122" t="s">
        <v>246</v>
      </c>
      <c r="D85" s="123" t="s">
        <v>179</v>
      </c>
      <c r="E85" s="124">
        <v>31</v>
      </c>
      <c r="F85" s="125"/>
      <c r="G85" s="126">
        <f>E85*F85</f>
        <v>0</v>
      </c>
      <c r="H85" s="127">
        <v>0</v>
      </c>
      <c r="I85" s="128">
        <f>E85*H85</f>
        <v>0</v>
      </c>
      <c r="J85" s="127">
        <v>-0.115000000000009</v>
      </c>
      <c r="K85" s="128">
        <f>E85*J85</f>
        <v>-3.5650000000002788</v>
      </c>
      <c r="O85" s="119"/>
      <c r="Z85" s="129"/>
      <c r="AA85" s="129">
        <v>1</v>
      </c>
      <c r="AB85" s="129">
        <v>1</v>
      </c>
      <c r="AC85" s="129">
        <v>1</v>
      </c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CA85" s="129">
        <v>1</v>
      </c>
      <c r="CB85" s="129">
        <v>1</v>
      </c>
      <c r="CZ85" s="86">
        <v>1</v>
      </c>
    </row>
    <row r="86" spans="1:104" x14ac:dyDescent="0.2">
      <c r="A86" s="130"/>
      <c r="B86" s="131"/>
      <c r="C86" s="132"/>
      <c r="D86" s="133"/>
      <c r="E86" s="133"/>
      <c r="F86" s="133"/>
      <c r="G86" s="134"/>
      <c r="I86" s="135"/>
      <c r="K86" s="135"/>
      <c r="L86" s="136"/>
      <c r="O86" s="11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</row>
    <row r="87" spans="1:104" x14ac:dyDescent="0.2">
      <c r="A87" s="120">
        <v>42</v>
      </c>
      <c r="B87" s="121" t="s">
        <v>247</v>
      </c>
      <c r="C87" s="122" t="s">
        <v>248</v>
      </c>
      <c r="D87" s="123" t="s">
        <v>179</v>
      </c>
      <c r="E87" s="124">
        <v>32.5</v>
      </c>
      <c r="F87" s="125"/>
      <c r="G87" s="126">
        <f>E87*F87</f>
        <v>0</v>
      </c>
      <c r="H87" s="127">
        <v>0</v>
      </c>
      <c r="I87" s="128">
        <f>E87*H87</f>
        <v>0</v>
      </c>
      <c r="J87" s="127">
        <v>0</v>
      </c>
      <c r="K87" s="128">
        <f>E87*J87</f>
        <v>0</v>
      </c>
      <c r="O87" s="119"/>
      <c r="Z87" s="129"/>
      <c r="AA87" s="129">
        <v>1</v>
      </c>
      <c r="AB87" s="129">
        <v>1</v>
      </c>
      <c r="AC87" s="129">
        <v>1</v>
      </c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CA87" s="129">
        <v>1</v>
      </c>
      <c r="CB87" s="129">
        <v>1</v>
      </c>
      <c r="CZ87" s="86">
        <v>1</v>
      </c>
    </row>
    <row r="88" spans="1:104" x14ac:dyDescent="0.2">
      <c r="A88" s="145" t="s">
        <v>36</v>
      </c>
      <c r="B88" s="146" t="s">
        <v>236</v>
      </c>
      <c r="C88" s="147" t="s">
        <v>237</v>
      </c>
      <c r="D88" s="148"/>
      <c r="E88" s="149"/>
      <c r="F88" s="149"/>
      <c r="G88" s="150">
        <f>SUM(G79:G87)</f>
        <v>0</v>
      </c>
      <c r="H88" s="151"/>
      <c r="I88" s="152">
        <f>SUM(I79:I87)</f>
        <v>0</v>
      </c>
      <c r="J88" s="153"/>
      <c r="K88" s="152">
        <f>SUM(K79:K87)</f>
        <v>-15.750000000000119</v>
      </c>
      <c r="O88" s="119"/>
      <c r="X88" s="154">
        <f>K88</f>
        <v>-15.750000000000119</v>
      </c>
      <c r="Y88" s="154">
        <f>I88</f>
        <v>0</v>
      </c>
      <c r="Z88" s="155">
        <f>G88</f>
        <v>0</v>
      </c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56"/>
      <c r="BB88" s="156"/>
      <c r="BC88" s="156"/>
      <c r="BD88" s="156"/>
      <c r="BE88" s="156"/>
      <c r="BF88" s="156"/>
      <c r="BG88" s="129"/>
      <c r="BH88" s="129"/>
      <c r="BI88" s="129"/>
      <c r="BJ88" s="129"/>
      <c r="BK88" s="129"/>
    </row>
    <row r="89" spans="1:104" ht="14.25" customHeight="1" x14ac:dyDescent="0.2">
      <c r="A89" s="111" t="s">
        <v>32</v>
      </c>
      <c r="B89" s="112" t="s">
        <v>108</v>
      </c>
      <c r="C89" s="113" t="s">
        <v>109</v>
      </c>
      <c r="D89" s="114"/>
      <c r="E89" s="115"/>
      <c r="F89" s="115"/>
      <c r="G89" s="116"/>
      <c r="H89" s="117"/>
      <c r="I89" s="118"/>
      <c r="J89" s="117"/>
      <c r="K89" s="118"/>
      <c r="O89" s="119"/>
    </row>
    <row r="90" spans="1:104" x14ac:dyDescent="0.2">
      <c r="A90" s="120">
        <v>43</v>
      </c>
      <c r="B90" s="121" t="s">
        <v>249</v>
      </c>
      <c r="C90" s="122" t="s">
        <v>250</v>
      </c>
      <c r="D90" s="123" t="s">
        <v>112</v>
      </c>
      <c r="E90" s="124">
        <v>258.05158750008297</v>
      </c>
      <c r="F90" s="125"/>
      <c r="G90" s="126">
        <f>E90*F90</f>
        <v>0</v>
      </c>
      <c r="H90" s="127">
        <v>0</v>
      </c>
      <c r="I90" s="128">
        <f>E90*H90</f>
        <v>0</v>
      </c>
      <c r="J90" s="127"/>
      <c r="K90" s="128">
        <f>E90*J90</f>
        <v>0</v>
      </c>
      <c r="O90" s="119"/>
      <c r="Z90" s="129"/>
      <c r="AA90" s="129">
        <v>7</v>
      </c>
      <c r="AB90" s="129">
        <v>1</v>
      </c>
      <c r="AC90" s="129">
        <v>2</v>
      </c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CA90" s="129">
        <v>7</v>
      </c>
      <c r="CB90" s="129">
        <v>1</v>
      </c>
      <c r="CZ90" s="86">
        <v>1</v>
      </c>
    </row>
    <row r="91" spans="1:104" x14ac:dyDescent="0.2">
      <c r="A91" s="145" t="s">
        <v>36</v>
      </c>
      <c r="B91" s="146" t="s">
        <v>108</v>
      </c>
      <c r="C91" s="147" t="s">
        <v>109</v>
      </c>
      <c r="D91" s="148"/>
      <c r="E91" s="149"/>
      <c r="F91" s="149"/>
      <c r="G91" s="150">
        <f>SUM(G89:G90)</f>
        <v>0</v>
      </c>
      <c r="H91" s="151"/>
      <c r="I91" s="152">
        <f>SUM(I89:I90)</f>
        <v>0</v>
      </c>
      <c r="J91" s="153"/>
      <c r="K91" s="152">
        <f>SUM(K89:K90)</f>
        <v>0</v>
      </c>
      <c r="O91" s="119"/>
      <c r="X91" s="154">
        <f>K91</f>
        <v>0</v>
      </c>
      <c r="Y91" s="154">
        <f>I91</f>
        <v>0</v>
      </c>
      <c r="Z91" s="155">
        <f>G91</f>
        <v>0</v>
      </c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56"/>
      <c r="BB91" s="156"/>
      <c r="BC91" s="156"/>
      <c r="BD91" s="156"/>
      <c r="BE91" s="156"/>
      <c r="BF91" s="156"/>
      <c r="BG91" s="129"/>
      <c r="BH91" s="129"/>
      <c r="BI91" s="129"/>
      <c r="BJ91" s="129"/>
      <c r="BK91" s="129"/>
    </row>
    <row r="92" spans="1:104" ht="14.25" customHeight="1" x14ac:dyDescent="0.2">
      <c r="A92" s="111" t="s">
        <v>32</v>
      </c>
      <c r="B92" s="112" t="s">
        <v>113</v>
      </c>
      <c r="C92" s="113" t="s">
        <v>114</v>
      </c>
      <c r="D92" s="114"/>
      <c r="E92" s="115"/>
      <c r="F92" s="115"/>
      <c r="G92" s="116"/>
      <c r="H92" s="117"/>
      <c r="I92" s="118"/>
      <c r="J92" s="117"/>
      <c r="K92" s="118"/>
      <c r="O92" s="119"/>
    </row>
    <row r="93" spans="1:104" x14ac:dyDescent="0.2">
      <c r="A93" s="120">
        <v>44</v>
      </c>
      <c r="B93" s="121" t="s">
        <v>251</v>
      </c>
      <c r="C93" s="122" t="s">
        <v>252</v>
      </c>
      <c r="D93" s="123" t="s">
        <v>129</v>
      </c>
      <c r="E93" s="124">
        <v>106.9</v>
      </c>
      <c r="F93" s="125"/>
      <c r="G93" s="126">
        <f>E93*F93</f>
        <v>0</v>
      </c>
      <c r="H93" s="127">
        <v>0</v>
      </c>
      <c r="I93" s="128">
        <f>E93*H93</f>
        <v>0</v>
      </c>
      <c r="J93" s="127">
        <v>0</v>
      </c>
      <c r="K93" s="128">
        <f>E93*J93</f>
        <v>0</v>
      </c>
      <c r="O93" s="119"/>
      <c r="Z93" s="129"/>
      <c r="AA93" s="129">
        <v>1</v>
      </c>
      <c r="AB93" s="129">
        <v>1</v>
      </c>
      <c r="AC93" s="129">
        <v>1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CA93" s="129">
        <v>1</v>
      </c>
      <c r="CB93" s="129">
        <v>1</v>
      </c>
      <c r="CZ93" s="86">
        <v>1</v>
      </c>
    </row>
    <row r="94" spans="1:104" x14ac:dyDescent="0.2">
      <c r="A94" s="120">
        <v>45</v>
      </c>
      <c r="B94" s="121" t="s">
        <v>253</v>
      </c>
      <c r="C94" s="122" t="s">
        <v>254</v>
      </c>
      <c r="D94" s="123" t="s">
        <v>112</v>
      </c>
      <c r="E94" s="124">
        <v>12.34</v>
      </c>
      <c r="F94" s="125"/>
      <c r="G94" s="126">
        <f>E94*F94</f>
        <v>0</v>
      </c>
      <c r="H94" s="127">
        <v>0</v>
      </c>
      <c r="I94" s="128">
        <f>E94*H94</f>
        <v>0</v>
      </c>
      <c r="J94" s="127">
        <v>0</v>
      </c>
      <c r="K94" s="128">
        <f>E94*J94</f>
        <v>0</v>
      </c>
      <c r="O94" s="119"/>
      <c r="Z94" s="129"/>
      <c r="AA94" s="129">
        <v>1</v>
      </c>
      <c r="AB94" s="129">
        <v>3</v>
      </c>
      <c r="AC94" s="129">
        <v>3</v>
      </c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CA94" s="129">
        <v>1</v>
      </c>
      <c r="CB94" s="129">
        <v>3</v>
      </c>
      <c r="CZ94" s="86">
        <v>1</v>
      </c>
    </row>
    <row r="95" spans="1:104" x14ac:dyDescent="0.2">
      <c r="A95" s="130"/>
      <c r="B95" s="131"/>
      <c r="C95" s="132" t="s">
        <v>255</v>
      </c>
      <c r="D95" s="133"/>
      <c r="E95" s="133"/>
      <c r="F95" s="133"/>
      <c r="G95" s="134"/>
      <c r="I95" s="135"/>
      <c r="K95" s="135"/>
      <c r="L95" s="136" t="s">
        <v>255</v>
      </c>
      <c r="O95" s="11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</row>
    <row r="96" spans="1:104" x14ac:dyDescent="0.2">
      <c r="A96" s="130"/>
      <c r="B96" s="131"/>
      <c r="C96" s="137" t="s">
        <v>256</v>
      </c>
      <c r="D96" s="138"/>
      <c r="E96" s="139">
        <v>12.34</v>
      </c>
      <c r="F96" s="140"/>
      <c r="G96" s="141"/>
      <c r="H96" s="142"/>
      <c r="I96" s="135"/>
      <c r="K96" s="135"/>
      <c r="M96" s="143" t="s">
        <v>256</v>
      </c>
      <c r="O96" s="11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44" t="str">
        <f>C95</f>
        <v>určeno k recyklaci</v>
      </c>
      <c r="BE96" s="129"/>
      <c r="BF96" s="129"/>
      <c r="BG96" s="129"/>
      <c r="BH96" s="129"/>
      <c r="BI96" s="129"/>
      <c r="BJ96" s="129"/>
      <c r="BK96" s="129"/>
    </row>
    <row r="97" spans="1:104" x14ac:dyDescent="0.2">
      <c r="A97" s="120">
        <v>46</v>
      </c>
      <c r="B97" s="121" t="s">
        <v>257</v>
      </c>
      <c r="C97" s="122" t="s">
        <v>258</v>
      </c>
      <c r="D97" s="123" t="s">
        <v>112</v>
      </c>
      <c r="E97" s="124">
        <v>3.41</v>
      </c>
      <c r="F97" s="125"/>
      <c r="G97" s="126">
        <f>E97*F97</f>
        <v>0</v>
      </c>
      <c r="H97" s="127">
        <v>0</v>
      </c>
      <c r="I97" s="128">
        <f>E97*H97</f>
        <v>0</v>
      </c>
      <c r="J97" s="127">
        <v>0</v>
      </c>
      <c r="K97" s="128">
        <f>E97*J97</f>
        <v>0</v>
      </c>
      <c r="O97" s="119"/>
      <c r="Z97" s="129"/>
      <c r="AA97" s="129">
        <v>1</v>
      </c>
      <c r="AB97" s="129">
        <v>3</v>
      </c>
      <c r="AC97" s="129">
        <v>3</v>
      </c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CA97" s="129">
        <v>1</v>
      </c>
      <c r="CB97" s="129">
        <v>3</v>
      </c>
      <c r="CZ97" s="86">
        <v>1</v>
      </c>
    </row>
    <row r="98" spans="1:104" x14ac:dyDescent="0.2">
      <c r="A98" s="130"/>
      <c r="B98" s="131"/>
      <c r="C98" s="132" t="s">
        <v>255</v>
      </c>
      <c r="D98" s="133"/>
      <c r="E98" s="133"/>
      <c r="F98" s="133"/>
      <c r="G98" s="134"/>
      <c r="I98" s="135"/>
      <c r="K98" s="135"/>
      <c r="L98" s="136" t="s">
        <v>255</v>
      </c>
      <c r="O98" s="11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</row>
    <row r="99" spans="1:104" x14ac:dyDescent="0.2">
      <c r="A99" s="130"/>
      <c r="B99" s="131"/>
      <c r="C99" s="137" t="s">
        <v>259</v>
      </c>
      <c r="D99" s="138"/>
      <c r="E99" s="139">
        <v>3.41</v>
      </c>
      <c r="F99" s="140"/>
      <c r="G99" s="141"/>
      <c r="H99" s="142"/>
      <c r="I99" s="135"/>
      <c r="K99" s="135"/>
      <c r="M99" s="143" t="s">
        <v>259</v>
      </c>
      <c r="O99" s="11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44" t="str">
        <f>C98</f>
        <v>určeno k recyklaci</v>
      </c>
      <c r="BE99" s="129"/>
      <c r="BF99" s="129"/>
      <c r="BG99" s="129"/>
      <c r="BH99" s="129"/>
      <c r="BI99" s="129"/>
      <c r="BJ99" s="129"/>
      <c r="BK99" s="129"/>
    </row>
    <row r="100" spans="1:104" x14ac:dyDescent="0.2">
      <c r="A100" s="145" t="s">
        <v>36</v>
      </c>
      <c r="B100" s="146" t="s">
        <v>113</v>
      </c>
      <c r="C100" s="147" t="s">
        <v>114</v>
      </c>
      <c r="D100" s="148"/>
      <c r="E100" s="149"/>
      <c r="F100" s="149"/>
      <c r="G100" s="150">
        <f>SUM(G92:G99)</f>
        <v>0</v>
      </c>
      <c r="H100" s="151"/>
      <c r="I100" s="152">
        <f>SUM(I92:I99)</f>
        <v>0</v>
      </c>
      <c r="J100" s="153"/>
      <c r="K100" s="152">
        <f>SUM(K92:K99)</f>
        <v>0</v>
      </c>
      <c r="O100" s="119"/>
      <c r="X100" s="154">
        <f>K100</f>
        <v>0</v>
      </c>
      <c r="Y100" s="154">
        <f>I100</f>
        <v>0</v>
      </c>
      <c r="Z100" s="155">
        <f>G100</f>
        <v>0</v>
      </c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56"/>
      <c r="BB100" s="156"/>
      <c r="BC100" s="156"/>
      <c r="BD100" s="156"/>
      <c r="BE100" s="156"/>
      <c r="BF100" s="156"/>
      <c r="BG100" s="129"/>
      <c r="BH100" s="129"/>
      <c r="BI100" s="129"/>
      <c r="BJ100" s="129"/>
      <c r="BK100" s="129"/>
    </row>
    <row r="101" spans="1:104" ht="14.25" customHeight="1" x14ac:dyDescent="0.2">
      <c r="A101" s="111" t="s">
        <v>32</v>
      </c>
      <c r="B101" s="112" t="s">
        <v>117</v>
      </c>
      <c r="C101" s="113" t="s">
        <v>118</v>
      </c>
      <c r="D101" s="114"/>
      <c r="E101" s="115"/>
      <c r="F101" s="115"/>
      <c r="G101" s="116"/>
      <c r="H101" s="117"/>
      <c r="I101" s="118"/>
      <c r="J101" s="117"/>
      <c r="K101" s="118"/>
      <c r="O101" s="119"/>
    </row>
    <row r="102" spans="1:104" x14ac:dyDescent="0.2">
      <c r="A102" s="120">
        <v>47</v>
      </c>
      <c r="B102" s="121" t="s">
        <v>260</v>
      </c>
      <c r="C102" s="122" t="s">
        <v>120</v>
      </c>
      <c r="D102" s="123" t="s">
        <v>112</v>
      </c>
      <c r="E102" s="124">
        <v>15.75</v>
      </c>
      <c r="F102" s="125"/>
      <c r="G102" s="126">
        <f>E102*F102</f>
        <v>0</v>
      </c>
      <c r="H102" s="127">
        <v>0</v>
      </c>
      <c r="I102" s="128">
        <f>E102*H102</f>
        <v>0</v>
      </c>
      <c r="J102" s="127">
        <v>0</v>
      </c>
      <c r="K102" s="128">
        <f>E102*J102</f>
        <v>0</v>
      </c>
      <c r="O102" s="119"/>
      <c r="Z102" s="129"/>
      <c r="AA102" s="129">
        <v>1</v>
      </c>
      <c r="AB102" s="129">
        <v>3</v>
      </c>
      <c r="AC102" s="129">
        <v>3</v>
      </c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CA102" s="129">
        <v>1</v>
      </c>
      <c r="CB102" s="129">
        <v>3</v>
      </c>
      <c r="CZ102" s="86">
        <v>1</v>
      </c>
    </row>
    <row r="103" spans="1:104" x14ac:dyDescent="0.2">
      <c r="A103" s="120">
        <v>48</v>
      </c>
      <c r="B103" s="121" t="s">
        <v>261</v>
      </c>
      <c r="C103" s="122" t="s">
        <v>262</v>
      </c>
      <c r="D103" s="123" t="s">
        <v>112</v>
      </c>
      <c r="E103" s="124">
        <v>108.63</v>
      </c>
      <c r="F103" s="125"/>
      <c r="G103" s="126">
        <f>E103*F103</f>
        <v>0</v>
      </c>
      <c r="H103" s="127">
        <v>0</v>
      </c>
      <c r="I103" s="128">
        <f>E103*H103</f>
        <v>0</v>
      </c>
      <c r="J103" s="127">
        <v>0</v>
      </c>
      <c r="K103" s="128">
        <f>E103*J103</f>
        <v>0</v>
      </c>
      <c r="O103" s="119"/>
      <c r="Z103" s="129"/>
      <c r="AA103" s="129">
        <v>1</v>
      </c>
      <c r="AB103" s="129">
        <v>3</v>
      </c>
      <c r="AC103" s="129">
        <v>3</v>
      </c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CA103" s="129">
        <v>1</v>
      </c>
      <c r="CB103" s="129">
        <v>3</v>
      </c>
      <c r="CZ103" s="86">
        <v>1</v>
      </c>
    </row>
    <row r="104" spans="1:104" x14ac:dyDescent="0.2">
      <c r="A104" s="130"/>
      <c r="B104" s="131"/>
      <c r="C104" s="137" t="s">
        <v>263</v>
      </c>
      <c r="D104" s="138"/>
      <c r="E104" s="139">
        <v>37.020000000000003</v>
      </c>
      <c r="F104" s="140"/>
      <c r="G104" s="141"/>
      <c r="H104" s="142"/>
      <c r="I104" s="135"/>
      <c r="K104" s="135"/>
      <c r="M104" s="143" t="s">
        <v>263</v>
      </c>
      <c r="O104" s="11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44" t="str">
        <f>C103</f>
        <v>Příplatek k odvozu za každý další 1 km</v>
      </c>
      <c r="BE104" s="129"/>
      <c r="BF104" s="129"/>
      <c r="BG104" s="129"/>
      <c r="BH104" s="129"/>
      <c r="BI104" s="129"/>
      <c r="BJ104" s="129"/>
      <c r="BK104" s="129"/>
    </row>
    <row r="105" spans="1:104" x14ac:dyDescent="0.2">
      <c r="A105" s="130"/>
      <c r="B105" s="131"/>
      <c r="C105" s="137" t="s">
        <v>264</v>
      </c>
      <c r="D105" s="138"/>
      <c r="E105" s="139">
        <v>71.61</v>
      </c>
      <c r="F105" s="140"/>
      <c r="G105" s="141"/>
      <c r="H105" s="142"/>
      <c r="I105" s="135"/>
      <c r="K105" s="135"/>
      <c r="M105" s="143" t="s">
        <v>264</v>
      </c>
      <c r="O105" s="11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44" t="str">
        <f>C104</f>
        <v>skládka Lutopecny:12,34*3</v>
      </c>
      <c r="BE105" s="129"/>
      <c r="BF105" s="129"/>
      <c r="BG105" s="129"/>
      <c r="BH105" s="129"/>
      <c r="BI105" s="129"/>
      <c r="BJ105" s="129"/>
      <c r="BK105" s="129"/>
    </row>
    <row r="106" spans="1:104" x14ac:dyDescent="0.2">
      <c r="A106" s="120">
        <v>49</v>
      </c>
      <c r="B106" s="121" t="s">
        <v>124</v>
      </c>
      <c r="C106" s="122" t="s">
        <v>125</v>
      </c>
      <c r="D106" s="123" t="s">
        <v>112</v>
      </c>
      <c r="E106" s="124">
        <v>15.75</v>
      </c>
      <c r="F106" s="125"/>
      <c r="G106" s="126">
        <f>E106*F106</f>
        <v>0</v>
      </c>
      <c r="H106" s="127">
        <v>0</v>
      </c>
      <c r="I106" s="128">
        <f>E106*H106</f>
        <v>0</v>
      </c>
      <c r="J106" s="127">
        <v>0</v>
      </c>
      <c r="K106" s="128">
        <f>E106*J106</f>
        <v>0</v>
      </c>
      <c r="O106" s="119"/>
      <c r="Z106" s="129"/>
      <c r="AA106" s="129">
        <v>1</v>
      </c>
      <c r="AB106" s="129">
        <v>3</v>
      </c>
      <c r="AC106" s="129">
        <v>3</v>
      </c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CA106" s="129">
        <v>1</v>
      </c>
      <c r="CB106" s="129">
        <v>3</v>
      </c>
      <c r="CZ106" s="86">
        <v>1</v>
      </c>
    </row>
    <row r="107" spans="1:104" x14ac:dyDescent="0.2">
      <c r="A107" s="130"/>
      <c r="B107" s="131"/>
      <c r="C107" s="137" t="s">
        <v>265</v>
      </c>
      <c r="D107" s="138"/>
      <c r="E107" s="139">
        <v>15.75</v>
      </c>
      <c r="F107" s="140"/>
      <c r="G107" s="141"/>
      <c r="H107" s="142"/>
      <c r="I107" s="135"/>
      <c r="K107" s="135"/>
      <c r="M107" s="143" t="s">
        <v>265</v>
      </c>
      <c r="O107" s="11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44" t="str">
        <f>C106</f>
        <v>Nakládání suti na dopravní prostředky</v>
      </c>
      <c r="BE107" s="129"/>
      <c r="BF107" s="129"/>
      <c r="BG107" s="129"/>
      <c r="BH107" s="129"/>
      <c r="BI107" s="129"/>
      <c r="BJ107" s="129"/>
      <c r="BK107" s="129"/>
    </row>
    <row r="108" spans="1:104" x14ac:dyDescent="0.2">
      <c r="A108" s="130"/>
      <c r="B108" s="131"/>
      <c r="C108" s="137" t="s">
        <v>266</v>
      </c>
      <c r="D108" s="138"/>
      <c r="E108" s="139">
        <v>0</v>
      </c>
      <c r="F108" s="140"/>
      <c r="G108" s="141"/>
      <c r="H108" s="142"/>
      <c r="I108" s="135"/>
      <c r="K108" s="135"/>
      <c r="M108" s="143">
        <v>0</v>
      </c>
      <c r="O108" s="11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44" t="str">
        <f>C107</f>
        <v>12,34+3,41</v>
      </c>
      <c r="BE108" s="129"/>
      <c r="BF108" s="129"/>
      <c r="BG108" s="129"/>
      <c r="BH108" s="129"/>
      <c r="BI108" s="129"/>
      <c r="BJ108" s="129"/>
      <c r="BK108" s="129"/>
    </row>
    <row r="109" spans="1:104" x14ac:dyDescent="0.2">
      <c r="A109" s="145" t="s">
        <v>36</v>
      </c>
      <c r="B109" s="146" t="s">
        <v>117</v>
      </c>
      <c r="C109" s="147" t="s">
        <v>118</v>
      </c>
      <c r="D109" s="148"/>
      <c r="E109" s="149"/>
      <c r="F109" s="149"/>
      <c r="G109" s="150">
        <f>SUM(G101:G108)</f>
        <v>0</v>
      </c>
      <c r="H109" s="151"/>
      <c r="I109" s="152">
        <f>SUM(I101:I108)</f>
        <v>0</v>
      </c>
      <c r="J109" s="153"/>
      <c r="K109" s="152">
        <f>SUM(K101:K108)</f>
        <v>0</v>
      </c>
      <c r="O109" s="119"/>
      <c r="X109" s="154">
        <f>K109</f>
        <v>0</v>
      </c>
      <c r="Y109" s="154">
        <f>I109</f>
        <v>0</v>
      </c>
      <c r="Z109" s="155">
        <f>G109</f>
        <v>0</v>
      </c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56"/>
      <c r="BB109" s="156"/>
      <c r="BC109" s="156"/>
      <c r="BD109" s="156"/>
      <c r="BE109" s="156"/>
      <c r="BF109" s="156"/>
      <c r="BG109" s="129"/>
      <c r="BH109" s="129"/>
      <c r="BI109" s="129"/>
      <c r="BJ109" s="129"/>
      <c r="BK109" s="129"/>
    </row>
    <row r="110" spans="1:104" x14ac:dyDescent="0.2">
      <c r="A110" s="157" t="s">
        <v>37</v>
      </c>
      <c r="B110" s="158" t="s">
        <v>38</v>
      </c>
      <c r="C110" s="159"/>
      <c r="D110" s="160"/>
      <c r="E110" s="161"/>
      <c r="F110" s="161"/>
      <c r="G110" s="162">
        <f>SUM(Z7:Z110)</f>
        <v>0</v>
      </c>
      <c r="H110" s="163"/>
      <c r="I110" s="164">
        <f>SUM(Y7:Y110)</f>
        <v>258.05158750008331</v>
      </c>
      <c r="J110" s="163"/>
      <c r="K110" s="164">
        <f>SUM(X7:X110)</f>
        <v>-15.750000000000119</v>
      </c>
      <c r="O110" s="119"/>
      <c r="BA110" s="165"/>
      <c r="BB110" s="165"/>
      <c r="BC110" s="165"/>
      <c r="BD110" s="165"/>
      <c r="BE110" s="165"/>
      <c r="BF110" s="165"/>
    </row>
    <row r="111" spans="1:104" x14ac:dyDescent="0.2">
      <c r="E111" s="86"/>
    </row>
    <row r="112" spans="1:104" x14ac:dyDescent="0.2">
      <c r="A112" s="166"/>
      <c r="E112" s="86"/>
    </row>
    <row r="113" spans="5:5" x14ac:dyDescent="0.2">
      <c r="E113" s="86"/>
    </row>
    <row r="114" spans="5:5" x14ac:dyDescent="0.2">
      <c r="E114" s="86"/>
    </row>
    <row r="115" spans="5:5" x14ac:dyDescent="0.2">
      <c r="E115" s="86"/>
    </row>
    <row r="116" spans="5:5" x14ac:dyDescent="0.2">
      <c r="E116" s="86"/>
    </row>
    <row r="117" spans="5:5" x14ac:dyDescent="0.2">
      <c r="E117" s="86"/>
    </row>
    <row r="118" spans="5:5" x14ac:dyDescent="0.2">
      <c r="E118" s="86"/>
    </row>
    <row r="119" spans="5:5" x14ac:dyDescent="0.2">
      <c r="E119" s="86"/>
    </row>
    <row r="120" spans="5:5" x14ac:dyDescent="0.2">
      <c r="E120" s="86"/>
    </row>
    <row r="121" spans="5:5" x14ac:dyDescent="0.2">
      <c r="E121" s="86"/>
    </row>
    <row r="122" spans="5:5" x14ac:dyDescent="0.2">
      <c r="E122" s="86"/>
    </row>
    <row r="123" spans="5:5" x14ac:dyDescent="0.2">
      <c r="E123" s="86"/>
    </row>
    <row r="124" spans="5:5" x14ac:dyDescent="0.2">
      <c r="E124" s="86"/>
    </row>
    <row r="125" spans="5:5" x14ac:dyDescent="0.2">
      <c r="E125" s="86"/>
    </row>
    <row r="126" spans="5:5" x14ac:dyDescent="0.2">
      <c r="E126" s="86"/>
    </row>
    <row r="127" spans="5:5" x14ac:dyDescent="0.2">
      <c r="E127" s="86"/>
    </row>
    <row r="128" spans="5:5" x14ac:dyDescent="0.2">
      <c r="E128" s="86"/>
    </row>
    <row r="129" spans="5:5" x14ac:dyDescent="0.2">
      <c r="E129" s="86"/>
    </row>
    <row r="130" spans="5:5" x14ac:dyDescent="0.2">
      <c r="E130" s="86"/>
    </row>
    <row r="131" spans="5:5" x14ac:dyDescent="0.2">
      <c r="E131" s="86"/>
    </row>
    <row r="132" spans="5:5" x14ac:dyDescent="0.2">
      <c r="E132" s="86"/>
    </row>
    <row r="133" spans="5:5" x14ac:dyDescent="0.2">
      <c r="E133" s="86"/>
    </row>
    <row r="134" spans="5:5" x14ac:dyDescent="0.2">
      <c r="E134" s="86"/>
    </row>
    <row r="135" spans="5:5" x14ac:dyDescent="0.2">
      <c r="E135" s="86"/>
    </row>
    <row r="136" spans="5:5" x14ac:dyDescent="0.2">
      <c r="E136" s="86"/>
    </row>
    <row r="137" spans="5:5" x14ac:dyDescent="0.2">
      <c r="E137" s="86"/>
    </row>
    <row r="138" spans="5:5" x14ac:dyDescent="0.2">
      <c r="E138" s="86"/>
    </row>
    <row r="139" spans="5:5" x14ac:dyDescent="0.2">
      <c r="E139" s="86"/>
    </row>
    <row r="140" spans="5:5" x14ac:dyDescent="0.2">
      <c r="E140" s="86"/>
    </row>
    <row r="141" spans="5:5" x14ac:dyDescent="0.2">
      <c r="E141" s="86"/>
    </row>
    <row r="142" spans="5:5" x14ac:dyDescent="0.2">
      <c r="E142" s="86"/>
    </row>
    <row r="143" spans="5:5" x14ac:dyDescent="0.2">
      <c r="E143" s="86"/>
    </row>
    <row r="144" spans="5:5" x14ac:dyDescent="0.2">
      <c r="E144" s="86"/>
    </row>
    <row r="145" spans="5:5" x14ac:dyDescent="0.2">
      <c r="E145" s="86"/>
    </row>
    <row r="146" spans="5:5" x14ac:dyDescent="0.2">
      <c r="E146" s="86"/>
    </row>
    <row r="147" spans="5:5" x14ac:dyDescent="0.2">
      <c r="E147" s="86"/>
    </row>
    <row r="148" spans="5:5" x14ac:dyDescent="0.2">
      <c r="E148" s="86"/>
    </row>
    <row r="149" spans="5:5" x14ac:dyDescent="0.2">
      <c r="E149" s="86"/>
    </row>
    <row r="150" spans="5:5" x14ac:dyDescent="0.2">
      <c r="E150" s="86"/>
    </row>
    <row r="151" spans="5:5" x14ac:dyDescent="0.2">
      <c r="E151" s="86"/>
    </row>
    <row r="152" spans="5:5" x14ac:dyDescent="0.2">
      <c r="E152" s="86"/>
    </row>
    <row r="153" spans="5:5" x14ac:dyDescent="0.2">
      <c r="E153" s="86"/>
    </row>
    <row r="154" spans="5:5" x14ac:dyDescent="0.2">
      <c r="E154" s="86"/>
    </row>
    <row r="155" spans="5:5" x14ac:dyDescent="0.2">
      <c r="E155" s="86"/>
    </row>
    <row r="156" spans="5:5" x14ac:dyDescent="0.2">
      <c r="E156" s="86"/>
    </row>
    <row r="157" spans="5:5" x14ac:dyDescent="0.2">
      <c r="E157" s="86"/>
    </row>
    <row r="158" spans="5:5" x14ac:dyDescent="0.2">
      <c r="E158" s="86"/>
    </row>
    <row r="159" spans="5:5" x14ac:dyDescent="0.2">
      <c r="E159" s="86"/>
    </row>
    <row r="160" spans="5:5" x14ac:dyDescent="0.2">
      <c r="E160" s="86"/>
    </row>
    <row r="161" spans="1:7" x14ac:dyDescent="0.2">
      <c r="E161" s="86"/>
    </row>
    <row r="162" spans="1:7" x14ac:dyDescent="0.2">
      <c r="E162" s="86"/>
    </row>
    <row r="163" spans="1:7" x14ac:dyDescent="0.2">
      <c r="E163" s="86"/>
    </row>
    <row r="164" spans="1:7" x14ac:dyDescent="0.2">
      <c r="E164" s="86"/>
    </row>
    <row r="165" spans="1:7" x14ac:dyDescent="0.2">
      <c r="A165" s="167"/>
      <c r="B165" s="167"/>
    </row>
    <row r="166" spans="1:7" x14ac:dyDescent="0.2">
      <c r="C166" s="168"/>
      <c r="D166" s="168"/>
      <c r="E166" s="169"/>
      <c r="F166" s="168"/>
      <c r="G166" s="170"/>
    </row>
    <row r="167" spans="1:7" x14ac:dyDescent="0.2">
      <c r="A167" s="167"/>
      <c r="B167" s="167"/>
    </row>
    <row r="1084" spans="1:7" x14ac:dyDescent="0.2">
      <c r="A1084" s="171"/>
      <c r="B1084" s="172"/>
      <c r="C1084" s="173" t="s">
        <v>40</v>
      </c>
      <c r="D1084" s="174"/>
      <c r="F1084" s="105"/>
      <c r="G1084" s="135">
        <v>100000</v>
      </c>
    </row>
    <row r="1085" spans="1:7" x14ac:dyDescent="0.2">
      <c r="A1085" s="171"/>
      <c r="B1085" s="172"/>
      <c r="C1085" s="173" t="s">
        <v>41</v>
      </c>
      <c r="D1085" s="174"/>
      <c r="F1085" s="105"/>
      <c r="G1085" s="135">
        <v>100000</v>
      </c>
    </row>
    <row r="1086" spans="1:7" x14ac:dyDescent="0.2">
      <c r="A1086" s="171"/>
      <c r="B1086" s="172"/>
      <c r="C1086" s="173" t="s">
        <v>42</v>
      </c>
      <c r="D1086" s="174"/>
      <c r="F1086" s="105"/>
      <c r="G1086" s="135">
        <v>100000</v>
      </c>
    </row>
    <row r="1087" spans="1:7" x14ac:dyDescent="0.2">
      <c r="A1087" s="171"/>
      <c r="B1087" s="172"/>
      <c r="C1087" s="173" t="s">
        <v>43</v>
      </c>
      <c r="D1087" s="174"/>
      <c r="F1087" s="105"/>
      <c r="G1087" s="135">
        <v>100000</v>
      </c>
    </row>
    <row r="1088" spans="1:7" x14ac:dyDescent="0.2">
      <c r="A1088" s="171"/>
      <c r="B1088" s="172"/>
      <c r="C1088" s="173" t="s">
        <v>44</v>
      </c>
      <c r="D1088" s="174"/>
      <c r="F1088" s="105"/>
      <c r="G1088" s="135">
        <v>100000</v>
      </c>
    </row>
    <row r="1089" spans="1:7" x14ac:dyDescent="0.2">
      <c r="A1089" s="171"/>
      <c r="B1089" s="172"/>
      <c r="C1089" s="173" t="s">
        <v>45</v>
      </c>
      <c r="D1089" s="174"/>
      <c r="F1089" s="105"/>
      <c r="G1089" s="135">
        <v>100000</v>
      </c>
    </row>
    <row r="1090" spans="1:7" x14ac:dyDescent="0.2">
      <c r="A1090" s="171"/>
      <c r="B1090" s="172"/>
      <c r="C1090" s="173" t="s">
        <v>46</v>
      </c>
      <c r="D1090" s="174"/>
      <c r="F1090" s="105"/>
      <c r="G1090" s="135">
        <v>100000</v>
      </c>
    </row>
  </sheetData>
  <mergeCells count="35">
    <mergeCell ref="C104:D104"/>
    <mergeCell ref="C105:D105"/>
    <mergeCell ref="C107:D107"/>
    <mergeCell ref="C108:D108"/>
    <mergeCell ref="C95:G95"/>
    <mergeCell ref="C96:D96"/>
    <mergeCell ref="C98:G98"/>
    <mergeCell ref="C99:D99"/>
    <mergeCell ref="C81:D81"/>
    <mergeCell ref="C83:G83"/>
    <mergeCell ref="C86:G86"/>
    <mergeCell ref="C60:G60"/>
    <mergeCell ref="C61:G61"/>
    <mergeCell ref="C65:D65"/>
    <mergeCell ref="C66:D66"/>
    <mergeCell ref="C72:D72"/>
    <mergeCell ref="C74:D74"/>
    <mergeCell ref="C43:D43"/>
    <mergeCell ref="C44:D44"/>
    <mergeCell ref="C48:G48"/>
    <mergeCell ref="C49:D49"/>
    <mergeCell ref="C50:D50"/>
    <mergeCell ref="C52:G52"/>
    <mergeCell ref="C56:D56"/>
    <mergeCell ref="C28:D28"/>
    <mergeCell ref="C29:D29"/>
    <mergeCell ref="C34:D34"/>
    <mergeCell ref="C36:D36"/>
    <mergeCell ref="C40:D40"/>
    <mergeCell ref="C42:G42"/>
    <mergeCell ref="A1:G1"/>
    <mergeCell ref="C9:D9"/>
    <mergeCell ref="C10:D10"/>
    <mergeCell ref="C17:D17"/>
    <mergeCell ref="C18:D18"/>
  </mergeCells>
  <printOptions gridLinesSet="0"/>
  <pageMargins left="0.59055118110236227" right="0.19685039370078741" top="0.39370078740157483" bottom="0.39370078740157483" header="0" footer="0.19685039370078741"/>
  <pageSetup paperSize="9" orientation="portrait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F216-C48A-4D8C-9577-995A69D1C871}">
  <sheetPr codeName="List5"/>
  <dimension ref="A1:CZ1011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86" customWidth="1"/>
    <col min="2" max="2" width="11.5703125" style="86" customWidth="1"/>
    <col min="3" max="3" width="40.42578125" style="86" customWidth="1"/>
    <col min="4" max="4" width="5.5703125" style="86" customWidth="1"/>
    <col min="5" max="5" width="8.5703125" style="105" customWidth="1"/>
    <col min="6" max="6" width="9.85546875" style="86" customWidth="1"/>
    <col min="7" max="7" width="13.85546875" style="86" customWidth="1"/>
    <col min="8" max="8" width="11" style="86" hidden="1" customWidth="1"/>
    <col min="9" max="9" width="9.7109375" style="86" hidden="1" customWidth="1"/>
    <col min="10" max="10" width="11.28515625" style="86" hidden="1" customWidth="1"/>
    <col min="11" max="11" width="10.42578125" style="86" hidden="1" customWidth="1"/>
    <col min="12" max="12" width="75.42578125" style="86" customWidth="1"/>
    <col min="13" max="13" width="45.28515625" style="86" customWidth="1"/>
    <col min="14" max="55" width="9.140625" style="86"/>
    <col min="56" max="56" width="62.28515625" style="86" customWidth="1"/>
    <col min="57" max="256" width="9.140625" style="86"/>
    <col min="257" max="257" width="4.42578125" style="86" customWidth="1"/>
    <col min="258" max="258" width="11.5703125" style="86" customWidth="1"/>
    <col min="259" max="259" width="40.42578125" style="86" customWidth="1"/>
    <col min="260" max="260" width="5.5703125" style="86" customWidth="1"/>
    <col min="261" max="261" width="8.5703125" style="86" customWidth="1"/>
    <col min="262" max="262" width="9.85546875" style="86" customWidth="1"/>
    <col min="263" max="263" width="13.85546875" style="86" customWidth="1"/>
    <col min="264" max="264" width="11" style="86" customWidth="1"/>
    <col min="265" max="265" width="9.7109375" style="86" customWidth="1"/>
    <col min="266" max="266" width="11.28515625" style="86" customWidth="1"/>
    <col min="267" max="267" width="10.42578125" style="86" customWidth="1"/>
    <col min="268" max="268" width="75.42578125" style="86" customWidth="1"/>
    <col min="269" max="269" width="45.28515625" style="86" customWidth="1"/>
    <col min="270" max="311" width="9.140625" style="86"/>
    <col min="312" max="312" width="62.28515625" style="86" customWidth="1"/>
    <col min="313" max="512" width="9.140625" style="86"/>
    <col min="513" max="513" width="4.42578125" style="86" customWidth="1"/>
    <col min="514" max="514" width="11.5703125" style="86" customWidth="1"/>
    <col min="515" max="515" width="40.42578125" style="86" customWidth="1"/>
    <col min="516" max="516" width="5.5703125" style="86" customWidth="1"/>
    <col min="517" max="517" width="8.5703125" style="86" customWidth="1"/>
    <col min="518" max="518" width="9.85546875" style="86" customWidth="1"/>
    <col min="519" max="519" width="13.85546875" style="86" customWidth="1"/>
    <col min="520" max="520" width="11" style="86" customWidth="1"/>
    <col min="521" max="521" width="9.7109375" style="86" customWidth="1"/>
    <col min="522" max="522" width="11.28515625" style="86" customWidth="1"/>
    <col min="523" max="523" width="10.42578125" style="86" customWidth="1"/>
    <col min="524" max="524" width="75.42578125" style="86" customWidth="1"/>
    <col min="525" max="525" width="45.28515625" style="86" customWidth="1"/>
    <col min="526" max="567" width="9.140625" style="86"/>
    <col min="568" max="568" width="62.28515625" style="86" customWidth="1"/>
    <col min="569" max="768" width="9.140625" style="86"/>
    <col min="769" max="769" width="4.42578125" style="86" customWidth="1"/>
    <col min="770" max="770" width="11.5703125" style="86" customWidth="1"/>
    <col min="771" max="771" width="40.42578125" style="86" customWidth="1"/>
    <col min="772" max="772" width="5.5703125" style="86" customWidth="1"/>
    <col min="773" max="773" width="8.5703125" style="86" customWidth="1"/>
    <col min="774" max="774" width="9.85546875" style="86" customWidth="1"/>
    <col min="775" max="775" width="13.85546875" style="86" customWidth="1"/>
    <col min="776" max="776" width="11" style="86" customWidth="1"/>
    <col min="777" max="777" width="9.7109375" style="86" customWidth="1"/>
    <col min="778" max="778" width="11.28515625" style="86" customWidth="1"/>
    <col min="779" max="779" width="10.42578125" style="86" customWidth="1"/>
    <col min="780" max="780" width="75.42578125" style="86" customWidth="1"/>
    <col min="781" max="781" width="45.28515625" style="86" customWidth="1"/>
    <col min="782" max="823" width="9.140625" style="86"/>
    <col min="824" max="824" width="62.28515625" style="86" customWidth="1"/>
    <col min="825" max="1024" width="9.140625" style="86"/>
    <col min="1025" max="1025" width="4.42578125" style="86" customWidth="1"/>
    <col min="1026" max="1026" width="11.5703125" style="86" customWidth="1"/>
    <col min="1027" max="1027" width="40.42578125" style="86" customWidth="1"/>
    <col min="1028" max="1028" width="5.5703125" style="86" customWidth="1"/>
    <col min="1029" max="1029" width="8.5703125" style="86" customWidth="1"/>
    <col min="1030" max="1030" width="9.85546875" style="86" customWidth="1"/>
    <col min="1031" max="1031" width="13.85546875" style="86" customWidth="1"/>
    <col min="1032" max="1032" width="11" style="86" customWidth="1"/>
    <col min="1033" max="1033" width="9.7109375" style="86" customWidth="1"/>
    <col min="1034" max="1034" width="11.28515625" style="86" customWidth="1"/>
    <col min="1035" max="1035" width="10.42578125" style="86" customWidth="1"/>
    <col min="1036" max="1036" width="75.42578125" style="86" customWidth="1"/>
    <col min="1037" max="1037" width="45.28515625" style="86" customWidth="1"/>
    <col min="1038" max="1079" width="9.140625" style="86"/>
    <col min="1080" max="1080" width="62.28515625" style="86" customWidth="1"/>
    <col min="1081" max="1280" width="9.140625" style="86"/>
    <col min="1281" max="1281" width="4.42578125" style="86" customWidth="1"/>
    <col min="1282" max="1282" width="11.5703125" style="86" customWidth="1"/>
    <col min="1283" max="1283" width="40.42578125" style="86" customWidth="1"/>
    <col min="1284" max="1284" width="5.5703125" style="86" customWidth="1"/>
    <col min="1285" max="1285" width="8.5703125" style="86" customWidth="1"/>
    <col min="1286" max="1286" width="9.85546875" style="86" customWidth="1"/>
    <col min="1287" max="1287" width="13.85546875" style="86" customWidth="1"/>
    <col min="1288" max="1288" width="11" style="86" customWidth="1"/>
    <col min="1289" max="1289" width="9.7109375" style="86" customWidth="1"/>
    <col min="1290" max="1290" width="11.28515625" style="86" customWidth="1"/>
    <col min="1291" max="1291" width="10.42578125" style="86" customWidth="1"/>
    <col min="1292" max="1292" width="75.42578125" style="86" customWidth="1"/>
    <col min="1293" max="1293" width="45.28515625" style="86" customWidth="1"/>
    <col min="1294" max="1335" width="9.140625" style="86"/>
    <col min="1336" max="1336" width="62.28515625" style="86" customWidth="1"/>
    <col min="1337" max="1536" width="9.140625" style="86"/>
    <col min="1537" max="1537" width="4.42578125" style="86" customWidth="1"/>
    <col min="1538" max="1538" width="11.5703125" style="86" customWidth="1"/>
    <col min="1539" max="1539" width="40.42578125" style="86" customWidth="1"/>
    <col min="1540" max="1540" width="5.5703125" style="86" customWidth="1"/>
    <col min="1541" max="1541" width="8.5703125" style="86" customWidth="1"/>
    <col min="1542" max="1542" width="9.85546875" style="86" customWidth="1"/>
    <col min="1543" max="1543" width="13.85546875" style="86" customWidth="1"/>
    <col min="1544" max="1544" width="11" style="86" customWidth="1"/>
    <col min="1545" max="1545" width="9.7109375" style="86" customWidth="1"/>
    <col min="1546" max="1546" width="11.28515625" style="86" customWidth="1"/>
    <col min="1547" max="1547" width="10.42578125" style="86" customWidth="1"/>
    <col min="1548" max="1548" width="75.42578125" style="86" customWidth="1"/>
    <col min="1549" max="1549" width="45.28515625" style="86" customWidth="1"/>
    <col min="1550" max="1591" width="9.140625" style="86"/>
    <col min="1592" max="1592" width="62.28515625" style="86" customWidth="1"/>
    <col min="1593" max="1792" width="9.140625" style="86"/>
    <col min="1793" max="1793" width="4.42578125" style="86" customWidth="1"/>
    <col min="1794" max="1794" width="11.5703125" style="86" customWidth="1"/>
    <col min="1795" max="1795" width="40.42578125" style="86" customWidth="1"/>
    <col min="1796" max="1796" width="5.5703125" style="86" customWidth="1"/>
    <col min="1797" max="1797" width="8.5703125" style="86" customWidth="1"/>
    <col min="1798" max="1798" width="9.85546875" style="86" customWidth="1"/>
    <col min="1799" max="1799" width="13.85546875" style="86" customWidth="1"/>
    <col min="1800" max="1800" width="11" style="86" customWidth="1"/>
    <col min="1801" max="1801" width="9.7109375" style="86" customWidth="1"/>
    <col min="1802" max="1802" width="11.28515625" style="86" customWidth="1"/>
    <col min="1803" max="1803" width="10.42578125" style="86" customWidth="1"/>
    <col min="1804" max="1804" width="75.42578125" style="86" customWidth="1"/>
    <col min="1805" max="1805" width="45.28515625" style="86" customWidth="1"/>
    <col min="1806" max="1847" width="9.140625" style="86"/>
    <col min="1848" max="1848" width="62.28515625" style="86" customWidth="1"/>
    <col min="1849" max="2048" width="9.140625" style="86"/>
    <col min="2049" max="2049" width="4.42578125" style="86" customWidth="1"/>
    <col min="2050" max="2050" width="11.5703125" style="86" customWidth="1"/>
    <col min="2051" max="2051" width="40.42578125" style="86" customWidth="1"/>
    <col min="2052" max="2052" width="5.5703125" style="86" customWidth="1"/>
    <col min="2053" max="2053" width="8.5703125" style="86" customWidth="1"/>
    <col min="2054" max="2054" width="9.85546875" style="86" customWidth="1"/>
    <col min="2055" max="2055" width="13.85546875" style="86" customWidth="1"/>
    <col min="2056" max="2056" width="11" style="86" customWidth="1"/>
    <col min="2057" max="2057" width="9.7109375" style="86" customWidth="1"/>
    <col min="2058" max="2058" width="11.28515625" style="86" customWidth="1"/>
    <col min="2059" max="2059" width="10.42578125" style="86" customWidth="1"/>
    <col min="2060" max="2060" width="75.42578125" style="86" customWidth="1"/>
    <col min="2061" max="2061" width="45.28515625" style="86" customWidth="1"/>
    <col min="2062" max="2103" width="9.140625" style="86"/>
    <col min="2104" max="2104" width="62.28515625" style="86" customWidth="1"/>
    <col min="2105" max="2304" width="9.140625" style="86"/>
    <col min="2305" max="2305" width="4.42578125" style="86" customWidth="1"/>
    <col min="2306" max="2306" width="11.5703125" style="86" customWidth="1"/>
    <col min="2307" max="2307" width="40.42578125" style="86" customWidth="1"/>
    <col min="2308" max="2308" width="5.5703125" style="86" customWidth="1"/>
    <col min="2309" max="2309" width="8.5703125" style="86" customWidth="1"/>
    <col min="2310" max="2310" width="9.85546875" style="86" customWidth="1"/>
    <col min="2311" max="2311" width="13.85546875" style="86" customWidth="1"/>
    <col min="2312" max="2312" width="11" style="86" customWidth="1"/>
    <col min="2313" max="2313" width="9.7109375" style="86" customWidth="1"/>
    <col min="2314" max="2314" width="11.28515625" style="86" customWidth="1"/>
    <col min="2315" max="2315" width="10.42578125" style="86" customWidth="1"/>
    <col min="2316" max="2316" width="75.42578125" style="86" customWidth="1"/>
    <col min="2317" max="2317" width="45.28515625" style="86" customWidth="1"/>
    <col min="2318" max="2359" width="9.140625" style="86"/>
    <col min="2360" max="2360" width="62.28515625" style="86" customWidth="1"/>
    <col min="2361" max="2560" width="9.140625" style="86"/>
    <col min="2561" max="2561" width="4.42578125" style="86" customWidth="1"/>
    <col min="2562" max="2562" width="11.5703125" style="86" customWidth="1"/>
    <col min="2563" max="2563" width="40.42578125" style="86" customWidth="1"/>
    <col min="2564" max="2564" width="5.5703125" style="86" customWidth="1"/>
    <col min="2565" max="2565" width="8.5703125" style="86" customWidth="1"/>
    <col min="2566" max="2566" width="9.85546875" style="86" customWidth="1"/>
    <col min="2567" max="2567" width="13.85546875" style="86" customWidth="1"/>
    <col min="2568" max="2568" width="11" style="86" customWidth="1"/>
    <col min="2569" max="2569" width="9.7109375" style="86" customWidth="1"/>
    <col min="2570" max="2570" width="11.28515625" style="86" customWidth="1"/>
    <col min="2571" max="2571" width="10.42578125" style="86" customWidth="1"/>
    <col min="2572" max="2572" width="75.42578125" style="86" customWidth="1"/>
    <col min="2573" max="2573" width="45.28515625" style="86" customWidth="1"/>
    <col min="2574" max="2615" width="9.140625" style="86"/>
    <col min="2616" max="2616" width="62.28515625" style="86" customWidth="1"/>
    <col min="2617" max="2816" width="9.140625" style="86"/>
    <col min="2817" max="2817" width="4.42578125" style="86" customWidth="1"/>
    <col min="2818" max="2818" width="11.5703125" style="86" customWidth="1"/>
    <col min="2819" max="2819" width="40.42578125" style="86" customWidth="1"/>
    <col min="2820" max="2820" width="5.5703125" style="86" customWidth="1"/>
    <col min="2821" max="2821" width="8.5703125" style="86" customWidth="1"/>
    <col min="2822" max="2822" width="9.85546875" style="86" customWidth="1"/>
    <col min="2823" max="2823" width="13.85546875" style="86" customWidth="1"/>
    <col min="2824" max="2824" width="11" style="86" customWidth="1"/>
    <col min="2825" max="2825" width="9.7109375" style="86" customWidth="1"/>
    <col min="2826" max="2826" width="11.28515625" style="86" customWidth="1"/>
    <col min="2827" max="2827" width="10.42578125" style="86" customWidth="1"/>
    <col min="2828" max="2828" width="75.42578125" style="86" customWidth="1"/>
    <col min="2829" max="2829" width="45.28515625" style="86" customWidth="1"/>
    <col min="2830" max="2871" width="9.140625" style="86"/>
    <col min="2872" max="2872" width="62.28515625" style="86" customWidth="1"/>
    <col min="2873" max="3072" width="9.140625" style="86"/>
    <col min="3073" max="3073" width="4.42578125" style="86" customWidth="1"/>
    <col min="3074" max="3074" width="11.5703125" style="86" customWidth="1"/>
    <col min="3075" max="3075" width="40.42578125" style="86" customWidth="1"/>
    <col min="3076" max="3076" width="5.5703125" style="86" customWidth="1"/>
    <col min="3077" max="3077" width="8.5703125" style="86" customWidth="1"/>
    <col min="3078" max="3078" width="9.85546875" style="86" customWidth="1"/>
    <col min="3079" max="3079" width="13.85546875" style="86" customWidth="1"/>
    <col min="3080" max="3080" width="11" style="86" customWidth="1"/>
    <col min="3081" max="3081" width="9.7109375" style="86" customWidth="1"/>
    <col min="3082" max="3082" width="11.28515625" style="86" customWidth="1"/>
    <col min="3083" max="3083" width="10.42578125" style="86" customWidth="1"/>
    <col min="3084" max="3084" width="75.42578125" style="86" customWidth="1"/>
    <col min="3085" max="3085" width="45.28515625" style="86" customWidth="1"/>
    <col min="3086" max="3127" width="9.140625" style="86"/>
    <col min="3128" max="3128" width="62.28515625" style="86" customWidth="1"/>
    <col min="3129" max="3328" width="9.140625" style="86"/>
    <col min="3329" max="3329" width="4.42578125" style="86" customWidth="1"/>
    <col min="3330" max="3330" width="11.5703125" style="86" customWidth="1"/>
    <col min="3331" max="3331" width="40.42578125" style="86" customWidth="1"/>
    <col min="3332" max="3332" width="5.5703125" style="86" customWidth="1"/>
    <col min="3333" max="3333" width="8.5703125" style="86" customWidth="1"/>
    <col min="3334" max="3334" width="9.85546875" style="86" customWidth="1"/>
    <col min="3335" max="3335" width="13.85546875" style="86" customWidth="1"/>
    <col min="3336" max="3336" width="11" style="86" customWidth="1"/>
    <col min="3337" max="3337" width="9.7109375" style="86" customWidth="1"/>
    <col min="3338" max="3338" width="11.28515625" style="86" customWidth="1"/>
    <col min="3339" max="3339" width="10.42578125" style="86" customWidth="1"/>
    <col min="3340" max="3340" width="75.42578125" style="86" customWidth="1"/>
    <col min="3341" max="3341" width="45.28515625" style="86" customWidth="1"/>
    <col min="3342" max="3383" width="9.140625" style="86"/>
    <col min="3384" max="3384" width="62.28515625" style="86" customWidth="1"/>
    <col min="3385" max="3584" width="9.140625" style="86"/>
    <col min="3585" max="3585" width="4.42578125" style="86" customWidth="1"/>
    <col min="3586" max="3586" width="11.5703125" style="86" customWidth="1"/>
    <col min="3587" max="3587" width="40.42578125" style="86" customWidth="1"/>
    <col min="3588" max="3588" width="5.5703125" style="86" customWidth="1"/>
    <col min="3589" max="3589" width="8.5703125" style="86" customWidth="1"/>
    <col min="3590" max="3590" width="9.85546875" style="86" customWidth="1"/>
    <col min="3591" max="3591" width="13.85546875" style="86" customWidth="1"/>
    <col min="3592" max="3592" width="11" style="86" customWidth="1"/>
    <col min="3593" max="3593" width="9.7109375" style="86" customWidth="1"/>
    <col min="3594" max="3594" width="11.28515625" style="86" customWidth="1"/>
    <col min="3595" max="3595" width="10.42578125" style="86" customWidth="1"/>
    <col min="3596" max="3596" width="75.42578125" style="86" customWidth="1"/>
    <col min="3597" max="3597" width="45.28515625" style="86" customWidth="1"/>
    <col min="3598" max="3639" width="9.140625" style="86"/>
    <col min="3640" max="3640" width="62.28515625" style="86" customWidth="1"/>
    <col min="3641" max="3840" width="9.140625" style="86"/>
    <col min="3841" max="3841" width="4.42578125" style="86" customWidth="1"/>
    <col min="3842" max="3842" width="11.5703125" style="86" customWidth="1"/>
    <col min="3843" max="3843" width="40.42578125" style="86" customWidth="1"/>
    <col min="3844" max="3844" width="5.5703125" style="86" customWidth="1"/>
    <col min="3845" max="3845" width="8.5703125" style="86" customWidth="1"/>
    <col min="3846" max="3846" width="9.85546875" style="86" customWidth="1"/>
    <col min="3847" max="3847" width="13.85546875" style="86" customWidth="1"/>
    <col min="3848" max="3848" width="11" style="86" customWidth="1"/>
    <col min="3849" max="3849" width="9.7109375" style="86" customWidth="1"/>
    <col min="3850" max="3850" width="11.28515625" style="86" customWidth="1"/>
    <col min="3851" max="3851" width="10.42578125" style="86" customWidth="1"/>
    <col min="3852" max="3852" width="75.42578125" style="86" customWidth="1"/>
    <col min="3853" max="3853" width="45.28515625" style="86" customWidth="1"/>
    <col min="3854" max="3895" width="9.140625" style="86"/>
    <col min="3896" max="3896" width="62.28515625" style="86" customWidth="1"/>
    <col min="3897" max="4096" width="9.140625" style="86"/>
    <col min="4097" max="4097" width="4.42578125" style="86" customWidth="1"/>
    <col min="4098" max="4098" width="11.5703125" style="86" customWidth="1"/>
    <col min="4099" max="4099" width="40.42578125" style="86" customWidth="1"/>
    <col min="4100" max="4100" width="5.5703125" style="86" customWidth="1"/>
    <col min="4101" max="4101" width="8.5703125" style="86" customWidth="1"/>
    <col min="4102" max="4102" width="9.85546875" style="86" customWidth="1"/>
    <col min="4103" max="4103" width="13.85546875" style="86" customWidth="1"/>
    <col min="4104" max="4104" width="11" style="86" customWidth="1"/>
    <col min="4105" max="4105" width="9.7109375" style="86" customWidth="1"/>
    <col min="4106" max="4106" width="11.28515625" style="86" customWidth="1"/>
    <col min="4107" max="4107" width="10.42578125" style="86" customWidth="1"/>
    <col min="4108" max="4108" width="75.42578125" style="86" customWidth="1"/>
    <col min="4109" max="4109" width="45.28515625" style="86" customWidth="1"/>
    <col min="4110" max="4151" width="9.140625" style="86"/>
    <col min="4152" max="4152" width="62.28515625" style="86" customWidth="1"/>
    <col min="4153" max="4352" width="9.140625" style="86"/>
    <col min="4353" max="4353" width="4.42578125" style="86" customWidth="1"/>
    <col min="4354" max="4354" width="11.5703125" style="86" customWidth="1"/>
    <col min="4355" max="4355" width="40.42578125" style="86" customWidth="1"/>
    <col min="4356" max="4356" width="5.5703125" style="86" customWidth="1"/>
    <col min="4357" max="4357" width="8.5703125" style="86" customWidth="1"/>
    <col min="4358" max="4358" width="9.85546875" style="86" customWidth="1"/>
    <col min="4359" max="4359" width="13.85546875" style="86" customWidth="1"/>
    <col min="4360" max="4360" width="11" style="86" customWidth="1"/>
    <col min="4361" max="4361" width="9.7109375" style="86" customWidth="1"/>
    <col min="4362" max="4362" width="11.28515625" style="86" customWidth="1"/>
    <col min="4363" max="4363" width="10.42578125" style="86" customWidth="1"/>
    <col min="4364" max="4364" width="75.42578125" style="86" customWidth="1"/>
    <col min="4365" max="4365" width="45.28515625" style="86" customWidth="1"/>
    <col min="4366" max="4407" width="9.140625" style="86"/>
    <col min="4408" max="4408" width="62.28515625" style="86" customWidth="1"/>
    <col min="4409" max="4608" width="9.140625" style="86"/>
    <col min="4609" max="4609" width="4.42578125" style="86" customWidth="1"/>
    <col min="4610" max="4610" width="11.5703125" style="86" customWidth="1"/>
    <col min="4611" max="4611" width="40.42578125" style="86" customWidth="1"/>
    <col min="4612" max="4612" width="5.5703125" style="86" customWidth="1"/>
    <col min="4613" max="4613" width="8.5703125" style="86" customWidth="1"/>
    <col min="4614" max="4614" width="9.85546875" style="86" customWidth="1"/>
    <col min="4615" max="4615" width="13.85546875" style="86" customWidth="1"/>
    <col min="4616" max="4616" width="11" style="86" customWidth="1"/>
    <col min="4617" max="4617" width="9.7109375" style="86" customWidth="1"/>
    <col min="4618" max="4618" width="11.28515625" style="86" customWidth="1"/>
    <col min="4619" max="4619" width="10.42578125" style="86" customWidth="1"/>
    <col min="4620" max="4620" width="75.42578125" style="86" customWidth="1"/>
    <col min="4621" max="4621" width="45.28515625" style="86" customWidth="1"/>
    <col min="4622" max="4663" width="9.140625" style="86"/>
    <col min="4664" max="4664" width="62.28515625" style="86" customWidth="1"/>
    <col min="4665" max="4864" width="9.140625" style="86"/>
    <col min="4865" max="4865" width="4.42578125" style="86" customWidth="1"/>
    <col min="4866" max="4866" width="11.5703125" style="86" customWidth="1"/>
    <col min="4867" max="4867" width="40.42578125" style="86" customWidth="1"/>
    <col min="4868" max="4868" width="5.5703125" style="86" customWidth="1"/>
    <col min="4869" max="4869" width="8.5703125" style="86" customWidth="1"/>
    <col min="4870" max="4870" width="9.85546875" style="86" customWidth="1"/>
    <col min="4871" max="4871" width="13.85546875" style="86" customWidth="1"/>
    <col min="4872" max="4872" width="11" style="86" customWidth="1"/>
    <col min="4873" max="4873" width="9.7109375" style="86" customWidth="1"/>
    <col min="4874" max="4874" width="11.28515625" style="86" customWidth="1"/>
    <col min="4875" max="4875" width="10.42578125" style="86" customWidth="1"/>
    <col min="4876" max="4876" width="75.42578125" style="86" customWidth="1"/>
    <col min="4877" max="4877" width="45.28515625" style="86" customWidth="1"/>
    <col min="4878" max="4919" width="9.140625" style="86"/>
    <col min="4920" max="4920" width="62.28515625" style="86" customWidth="1"/>
    <col min="4921" max="5120" width="9.140625" style="86"/>
    <col min="5121" max="5121" width="4.42578125" style="86" customWidth="1"/>
    <col min="5122" max="5122" width="11.5703125" style="86" customWidth="1"/>
    <col min="5123" max="5123" width="40.42578125" style="86" customWidth="1"/>
    <col min="5124" max="5124" width="5.5703125" style="86" customWidth="1"/>
    <col min="5125" max="5125" width="8.5703125" style="86" customWidth="1"/>
    <col min="5126" max="5126" width="9.85546875" style="86" customWidth="1"/>
    <col min="5127" max="5127" width="13.85546875" style="86" customWidth="1"/>
    <col min="5128" max="5128" width="11" style="86" customWidth="1"/>
    <col min="5129" max="5129" width="9.7109375" style="86" customWidth="1"/>
    <col min="5130" max="5130" width="11.28515625" style="86" customWidth="1"/>
    <col min="5131" max="5131" width="10.42578125" style="86" customWidth="1"/>
    <col min="5132" max="5132" width="75.42578125" style="86" customWidth="1"/>
    <col min="5133" max="5133" width="45.28515625" style="86" customWidth="1"/>
    <col min="5134" max="5175" width="9.140625" style="86"/>
    <col min="5176" max="5176" width="62.28515625" style="86" customWidth="1"/>
    <col min="5177" max="5376" width="9.140625" style="86"/>
    <col min="5377" max="5377" width="4.42578125" style="86" customWidth="1"/>
    <col min="5378" max="5378" width="11.5703125" style="86" customWidth="1"/>
    <col min="5379" max="5379" width="40.42578125" style="86" customWidth="1"/>
    <col min="5380" max="5380" width="5.5703125" style="86" customWidth="1"/>
    <col min="5381" max="5381" width="8.5703125" style="86" customWidth="1"/>
    <col min="5382" max="5382" width="9.85546875" style="86" customWidth="1"/>
    <col min="5383" max="5383" width="13.85546875" style="86" customWidth="1"/>
    <col min="5384" max="5384" width="11" style="86" customWidth="1"/>
    <col min="5385" max="5385" width="9.7109375" style="86" customWidth="1"/>
    <col min="5386" max="5386" width="11.28515625" style="86" customWidth="1"/>
    <col min="5387" max="5387" width="10.42578125" style="86" customWidth="1"/>
    <col min="5388" max="5388" width="75.42578125" style="86" customWidth="1"/>
    <col min="5389" max="5389" width="45.28515625" style="86" customWidth="1"/>
    <col min="5390" max="5431" width="9.140625" style="86"/>
    <col min="5432" max="5432" width="62.28515625" style="86" customWidth="1"/>
    <col min="5433" max="5632" width="9.140625" style="86"/>
    <col min="5633" max="5633" width="4.42578125" style="86" customWidth="1"/>
    <col min="5634" max="5634" width="11.5703125" style="86" customWidth="1"/>
    <col min="5635" max="5635" width="40.42578125" style="86" customWidth="1"/>
    <col min="5636" max="5636" width="5.5703125" style="86" customWidth="1"/>
    <col min="5637" max="5637" width="8.5703125" style="86" customWidth="1"/>
    <col min="5638" max="5638" width="9.85546875" style="86" customWidth="1"/>
    <col min="5639" max="5639" width="13.85546875" style="86" customWidth="1"/>
    <col min="5640" max="5640" width="11" style="86" customWidth="1"/>
    <col min="5641" max="5641" width="9.7109375" style="86" customWidth="1"/>
    <col min="5642" max="5642" width="11.28515625" style="86" customWidth="1"/>
    <col min="5643" max="5643" width="10.42578125" style="86" customWidth="1"/>
    <col min="5644" max="5644" width="75.42578125" style="86" customWidth="1"/>
    <col min="5645" max="5645" width="45.28515625" style="86" customWidth="1"/>
    <col min="5646" max="5687" width="9.140625" style="86"/>
    <col min="5688" max="5688" width="62.28515625" style="86" customWidth="1"/>
    <col min="5689" max="5888" width="9.140625" style="86"/>
    <col min="5889" max="5889" width="4.42578125" style="86" customWidth="1"/>
    <col min="5890" max="5890" width="11.5703125" style="86" customWidth="1"/>
    <col min="5891" max="5891" width="40.42578125" style="86" customWidth="1"/>
    <col min="5892" max="5892" width="5.5703125" style="86" customWidth="1"/>
    <col min="5893" max="5893" width="8.5703125" style="86" customWidth="1"/>
    <col min="5894" max="5894" width="9.85546875" style="86" customWidth="1"/>
    <col min="5895" max="5895" width="13.85546875" style="86" customWidth="1"/>
    <col min="5896" max="5896" width="11" style="86" customWidth="1"/>
    <col min="5897" max="5897" width="9.7109375" style="86" customWidth="1"/>
    <col min="5898" max="5898" width="11.28515625" style="86" customWidth="1"/>
    <col min="5899" max="5899" width="10.42578125" style="86" customWidth="1"/>
    <col min="5900" max="5900" width="75.42578125" style="86" customWidth="1"/>
    <col min="5901" max="5901" width="45.28515625" style="86" customWidth="1"/>
    <col min="5902" max="5943" width="9.140625" style="86"/>
    <col min="5944" max="5944" width="62.28515625" style="86" customWidth="1"/>
    <col min="5945" max="6144" width="9.140625" style="86"/>
    <col min="6145" max="6145" width="4.42578125" style="86" customWidth="1"/>
    <col min="6146" max="6146" width="11.5703125" style="86" customWidth="1"/>
    <col min="6147" max="6147" width="40.42578125" style="86" customWidth="1"/>
    <col min="6148" max="6148" width="5.5703125" style="86" customWidth="1"/>
    <col min="6149" max="6149" width="8.5703125" style="86" customWidth="1"/>
    <col min="6150" max="6150" width="9.85546875" style="86" customWidth="1"/>
    <col min="6151" max="6151" width="13.85546875" style="86" customWidth="1"/>
    <col min="6152" max="6152" width="11" style="86" customWidth="1"/>
    <col min="6153" max="6153" width="9.7109375" style="86" customWidth="1"/>
    <col min="6154" max="6154" width="11.28515625" style="86" customWidth="1"/>
    <col min="6155" max="6155" width="10.42578125" style="86" customWidth="1"/>
    <col min="6156" max="6156" width="75.42578125" style="86" customWidth="1"/>
    <col min="6157" max="6157" width="45.28515625" style="86" customWidth="1"/>
    <col min="6158" max="6199" width="9.140625" style="86"/>
    <col min="6200" max="6200" width="62.28515625" style="86" customWidth="1"/>
    <col min="6201" max="6400" width="9.140625" style="86"/>
    <col min="6401" max="6401" width="4.42578125" style="86" customWidth="1"/>
    <col min="6402" max="6402" width="11.5703125" style="86" customWidth="1"/>
    <col min="6403" max="6403" width="40.42578125" style="86" customWidth="1"/>
    <col min="6404" max="6404" width="5.5703125" style="86" customWidth="1"/>
    <col min="6405" max="6405" width="8.5703125" style="86" customWidth="1"/>
    <col min="6406" max="6406" width="9.85546875" style="86" customWidth="1"/>
    <col min="6407" max="6407" width="13.85546875" style="86" customWidth="1"/>
    <col min="6408" max="6408" width="11" style="86" customWidth="1"/>
    <col min="6409" max="6409" width="9.7109375" style="86" customWidth="1"/>
    <col min="6410" max="6410" width="11.28515625" style="86" customWidth="1"/>
    <col min="6411" max="6411" width="10.42578125" style="86" customWidth="1"/>
    <col min="6412" max="6412" width="75.42578125" style="86" customWidth="1"/>
    <col min="6413" max="6413" width="45.28515625" style="86" customWidth="1"/>
    <col min="6414" max="6455" width="9.140625" style="86"/>
    <col min="6456" max="6456" width="62.28515625" style="86" customWidth="1"/>
    <col min="6457" max="6656" width="9.140625" style="86"/>
    <col min="6657" max="6657" width="4.42578125" style="86" customWidth="1"/>
    <col min="6658" max="6658" width="11.5703125" style="86" customWidth="1"/>
    <col min="6659" max="6659" width="40.42578125" style="86" customWidth="1"/>
    <col min="6660" max="6660" width="5.5703125" style="86" customWidth="1"/>
    <col min="6661" max="6661" width="8.5703125" style="86" customWidth="1"/>
    <col min="6662" max="6662" width="9.85546875" style="86" customWidth="1"/>
    <col min="6663" max="6663" width="13.85546875" style="86" customWidth="1"/>
    <col min="6664" max="6664" width="11" style="86" customWidth="1"/>
    <col min="6665" max="6665" width="9.7109375" style="86" customWidth="1"/>
    <col min="6666" max="6666" width="11.28515625" style="86" customWidth="1"/>
    <col min="6667" max="6667" width="10.42578125" style="86" customWidth="1"/>
    <col min="6668" max="6668" width="75.42578125" style="86" customWidth="1"/>
    <col min="6669" max="6669" width="45.28515625" style="86" customWidth="1"/>
    <col min="6670" max="6711" width="9.140625" style="86"/>
    <col min="6712" max="6712" width="62.28515625" style="86" customWidth="1"/>
    <col min="6713" max="6912" width="9.140625" style="86"/>
    <col min="6913" max="6913" width="4.42578125" style="86" customWidth="1"/>
    <col min="6914" max="6914" width="11.5703125" style="86" customWidth="1"/>
    <col min="6915" max="6915" width="40.42578125" style="86" customWidth="1"/>
    <col min="6916" max="6916" width="5.5703125" style="86" customWidth="1"/>
    <col min="6917" max="6917" width="8.5703125" style="86" customWidth="1"/>
    <col min="6918" max="6918" width="9.85546875" style="86" customWidth="1"/>
    <col min="6919" max="6919" width="13.85546875" style="86" customWidth="1"/>
    <col min="6920" max="6920" width="11" style="86" customWidth="1"/>
    <col min="6921" max="6921" width="9.7109375" style="86" customWidth="1"/>
    <col min="6922" max="6922" width="11.28515625" style="86" customWidth="1"/>
    <col min="6923" max="6923" width="10.42578125" style="86" customWidth="1"/>
    <col min="6924" max="6924" width="75.42578125" style="86" customWidth="1"/>
    <col min="6925" max="6925" width="45.28515625" style="86" customWidth="1"/>
    <col min="6926" max="6967" width="9.140625" style="86"/>
    <col min="6968" max="6968" width="62.28515625" style="86" customWidth="1"/>
    <col min="6969" max="7168" width="9.140625" style="86"/>
    <col min="7169" max="7169" width="4.42578125" style="86" customWidth="1"/>
    <col min="7170" max="7170" width="11.5703125" style="86" customWidth="1"/>
    <col min="7171" max="7171" width="40.42578125" style="86" customWidth="1"/>
    <col min="7172" max="7172" width="5.5703125" style="86" customWidth="1"/>
    <col min="7173" max="7173" width="8.5703125" style="86" customWidth="1"/>
    <col min="7174" max="7174" width="9.85546875" style="86" customWidth="1"/>
    <col min="7175" max="7175" width="13.85546875" style="86" customWidth="1"/>
    <col min="7176" max="7176" width="11" style="86" customWidth="1"/>
    <col min="7177" max="7177" width="9.7109375" style="86" customWidth="1"/>
    <col min="7178" max="7178" width="11.28515625" style="86" customWidth="1"/>
    <col min="7179" max="7179" width="10.42578125" style="86" customWidth="1"/>
    <col min="7180" max="7180" width="75.42578125" style="86" customWidth="1"/>
    <col min="7181" max="7181" width="45.28515625" style="86" customWidth="1"/>
    <col min="7182" max="7223" width="9.140625" style="86"/>
    <col min="7224" max="7224" width="62.28515625" style="86" customWidth="1"/>
    <col min="7225" max="7424" width="9.140625" style="86"/>
    <col min="7425" max="7425" width="4.42578125" style="86" customWidth="1"/>
    <col min="7426" max="7426" width="11.5703125" style="86" customWidth="1"/>
    <col min="7427" max="7427" width="40.42578125" style="86" customWidth="1"/>
    <col min="7428" max="7428" width="5.5703125" style="86" customWidth="1"/>
    <col min="7429" max="7429" width="8.5703125" style="86" customWidth="1"/>
    <col min="7430" max="7430" width="9.85546875" style="86" customWidth="1"/>
    <col min="7431" max="7431" width="13.85546875" style="86" customWidth="1"/>
    <col min="7432" max="7432" width="11" style="86" customWidth="1"/>
    <col min="7433" max="7433" width="9.7109375" style="86" customWidth="1"/>
    <col min="7434" max="7434" width="11.28515625" style="86" customWidth="1"/>
    <col min="7435" max="7435" width="10.42578125" style="86" customWidth="1"/>
    <col min="7436" max="7436" width="75.42578125" style="86" customWidth="1"/>
    <col min="7437" max="7437" width="45.28515625" style="86" customWidth="1"/>
    <col min="7438" max="7479" width="9.140625" style="86"/>
    <col min="7480" max="7480" width="62.28515625" style="86" customWidth="1"/>
    <col min="7481" max="7680" width="9.140625" style="86"/>
    <col min="7681" max="7681" width="4.42578125" style="86" customWidth="1"/>
    <col min="7682" max="7682" width="11.5703125" style="86" customWidth="1"/>
    <col min="7683" max="7683" width="40.42578125" style="86" customWidth="1"/>
    <col min="7684" max="7684" width="5.5703125" style="86" customWidth="1"/>
    <col min="7685" max="7685" width="8.5703125" style="86" customWidth="1"/>
    <col min="7686" max="7686" width="9.85546875" style="86" customWidth="1"/>
    <col min="7687" max="7687" width="13.85546875" style="86" customWidth="1"/>
    <col min="7688" max="7688" width="11" style="86" customWidth="1"/>
    <col min="7689" max="7689" width="9.7109375" style="86" customWidth="1"/>
    <col min="7690" max="7690" width="11.28515625" style="86" customWidth="1"/>
    <col min="7691" max="7691" width="10.42578125" style="86" customWidth="1"/>
    <col min="7692" max="7692" width="75.42578125" style="86" customWidth="1"/>
    <col min="7693" max="7693" width="45.28515625" style="86" customWidth="1"/>
    <col min="7694" max="7735" width="9.140625" style="86"/>
    <col min="7736" max="7736" width="62.28515625" style="86" customWidth="1"/>
    <col min="7737" max="7936" width="9.140625" style="86"/>
    <col min="7937" max="7937" width="4.42578125" style="86" customWidth="1"/>
    <col min="7938" max="7938" width="11.5703125" style="86" customWidth="1"/>
    <col min="7939" max="7939" width="40.42578125" style="86" customWidth="1"/>
    <col min="7940" max="7940" width="5.5703125" style="86" customWidth="1"/>
    <col min="7941" max="7941" width="8.5703125" style="86" customWidth="1"/>
    <col min="7942" max="7942" width="9.85546875" style="86" customWidth="1"/>
    <col min="7943" max="7943" width="13.85546875" style="86" customWidth="1"/>
    <col min="7944" max="7944" width="11" style="86" customWidth="1"/>
    <col min="7945" max="7945" width="9.7109375" style="86" customWidth="1"/>
    <col min="7946" max="7946" width="11.28515625" style="86" customWidth="1"/>
    <col min="7947" max="7947" width="10.42578125" style="86" customWidth="1"/>
    <col min="7948" max="7948" width="75.42578125" style="86" customWidth="1"/>
    <col min="7949" max="7949" width="45.28515625" style="86" customWidth="1"/>
    <col min="7950" max="7991" width="9.140625" style="86"/>
    <col min="7992" max="7992" width="62.28515625" style="86" customWidth="1"/>
    <col min="7993" max="8192" width="9.140625" style="86"/>
    <col min="8193" max="8193" width="4.42578125" style="86" customWidth="1"/>
    <col min="8194" max="8194" width="11.5703125" style="86" customWidth="1"/>
    <col min="8195" max="8195" width="40.42578125" style="86" customWidth="1"/>
    <col min="8196" max="8196" width="5.5703125" style="86" customWidth="1"/>
    <col min="8197" max="8197" width="8.5703125" style="86" customWidth="1"/>
    <col min="8198" max="8198" width="9.85546875" style="86" customWidth="1"/>
    <col min="8199" max="8199" width="13.85546875" style="86" customWidth="1"/>
    <col min="8200" max="8200" width="11" style="86" customWidth="1"/>
    <col min="8201" max="8201" width="9.7109375" style="86" customWidth="1"/>
    <col min="8202" max="8202" width="11.28515625" style="86" customWidth="1"/>
    <col min="8203" max="8203" width="10.42578125" style="86" customWidth="1"/>
    <col min="8204" max="8204" width="75.42578125" style="86" customWidth="1"/>
    <col min="8205" max="8205" width="45.28515625" style="86" customWidth="1"/>
    <col min="8206" max="8247" width="9.140625" style="86"/>
    <col min="8248" max="8248" width="62.28515625" style="86" customWidth="1"/>
    <col min="8249" max="8448" width="9.140625" style="86"/>
    <col min="8449" max="8449" width="4.42578125" style="86" customWidth="1"/>
    <col min="8450" max="8450" width="11.5703125" style="86" customWidth="1"/>
    <col min="8451" max="8451" width="40.42578125" style="86" customWidth="1"/>
    <col min="8452" max="8452" width="5.5703125" style="86" customWidth="1"/>
    <col min="8453" max="8453" width="8.5703125" style="86" customWidth="1"/>
    <col min="8454" max="8454" width="9.85546875" style="86" customWidth="1"/>
    <col min="8455" max="8455" width="13.85546875" style="86" customWidth="1"/>
    <col min="8456" max="8456" width="11" style="86" customWidth="1"/>
    <col min="8457" max="8457" width="9.7109375" style="86" customWidth="1"/>
    <col min="8458" max="8458" width="11.28515625" style="86" customWidth="1"/>
    <col min="8459" max="8459" width="10.42578125" style="86" customWidth="1"/>
    <col min="8460" max="8460" width="75.42578125" style="86" customWidth="1"/>
    <col min="8461" max="8461" width="45.28515625" style="86" customWidth="1"/>
    <col min="8462" max="8503" width="9.140625" style="86"/>
    <col min="8504" max="8504" width="62.28515625" style="86" customWidth="1"/>
    <col min="8505" max="8704" width="9.140625" style="86"/>
    <col min="8705" max="8705" width="4.42578125" style="86" customWidth="1"/>
    <col min="8706" max="8706" width="11.5703125" style="86" customWidth="1"/>
    <col min="8707" max="8707" width="40.42578125" style="86" customWidth="1"/>
    <col min="8708" max="8708" width="5.5703125" style="86" customWidth="1"/>
    <col min="8709" max="8709" width="8.5703125" style="86" customWidth="1"/>
    <col min="8710" max="8710" width="9.85546875" style="86" customWidth="1"/>
    <col min="8711" max="8711" width="13.85546875" style="86" customWidth="1"/>
    <col min="8712" max="8712" width="11" style="86" customWidth="1"/>
    <col min="8713" max="8713" width="9.7109375" style="86" customWidth="1"/>
    <col min="8714" max="8714" width="11.28515625" style="86" customWidth="1"/>
    <col min="8715" max="8715" width="10.42578125" style="86" customWidth="1"/>
    <col min="8716" max="8716" width="75.42578125" style="86" customWidth="1"/>
    <col min="8717" max="8717" width="45.28515625" style="86" customWidth="1"/>
    <col min="8718" max="8759" width="9.140625" style="86"/>
    <col min="8760" max="8760" width="62.28515625" style="86" customWidth="1"/>
    <col min="8761" max="8960" width="9.140625" style="86"/>
    <col min="8961" max="8961" width="4.42578125" style="86" customWidth="1"/>
    <col min="8962" max="8962" width="11.5703125" style="86" customWidth="1"/>
    <col min="8963" max="8963" width="40.42578125" style="86" customWidth="1"/>
    <col min="8964" max="8964" width="5.5703125" style="86" customWidth="1"/>
    <col min="8965" max="8965" width="8.5703125" style="86" customWidth="1"/>
    <col min="8966" max="8966" width="9.85546875" style="86" customWidth="1"/>
    <col min="8967" max="8967" width="13.85546875" style="86" customWidth="1"/>
    <col min="8968" max="8968" width="11" style="86" customWidth="1"/>
    <col min="8969" max="8969" width="9.7109375" style="86" customWidth="1"/>
    <col min="8970" max="8970" width="11.28515625" style="86" customWidth="1"/>
    <col min="8971" max="8971" width="10.42578125" style="86" customWidth="1"/>
    <col min="8972" max="8972" width="75.42578125" style="86" customWidth="1"/>
    <col min="8973" max="8973" width="45.28515625" style="86" customWidth="1"/>
    <col min="8974" max="9015" width="9.140625" style="86"/>
    <col min="9016" max="9016" width="62.28515625" style="86" customWidth="1"/>
    <col min="9017" max="9216" width="9.140625" style="86"/>
    <col min="9217" max="9217" width="4.42578125" style="86" customWidth="1"/>
    <col min="9218" max="9218" width="11.5703125" style="86" customWidth="1"/>
    <col min="9219" max="9219" width="40.42578125" style="86" customWidth="1"/>
    <col min="9220" max="9220" width="5.5703125" style="86" customWidth="1"/>
    <col min="9221" max="9221" width="8.5703125" style="86" customWidth="1"/>
    <col min="9222" max="9222" width="9.85546875" style="86" customWidth="1"/>
    <col min="9223" max="9223" width="13.85546875" style="86" customWidth="1"/>
    <col min="9224" max="9224" width="11" style="86" customWidth="1"/>
    <col min="9225" max="9225" width="9.7109375" style="86" customWidth="1"/>
    <col min="9226" max="9226" width="11.28515625" style="86" customWidth="1"/>
    <col min="9227" max="9227" width="10.42578125" style="86" customWidth="1"/>
    <col min="9228" max="9228" width="75.42578125" style="86" customWidth="1"/>
    <col min="9229" max="9229" width="45.28515625" style="86" customWidth="1"/>
    <col min="9230" max="9271" width="9.140625" style="86"/>
    <col min="9272" max="9272" width="62.28515625" style="86" customWidth="1"/>
    <col min="9273" max="9472" width="9.140625" style="86"/>
    <col min="9473" max="9473" width="4.42578125" style="86" customWidth="1"/>
    <col min="9474" max="9474" width="11.5703125" style="86" customWidth="1"/>
    <col min="9475" max="9475" width="40.42578125" style="86" customWidth="1"/>
    <col min="9476" max="9476" width="5.5703125" style="86" customWidth="1"/>
    <col min="9477" max="9477" width="8.5703125" style="86" customWidth="1"/>
    <col min="9478" max="9478" width="9.85546875" style="86" customWidth="1"/>
    <col min="9479" max="9479" width="13.85546875" style="86" customWidth="1"/>
    <col min="9480" max="9480" width="11" style="86" customWidth="1"/>
    <col min="9481" max="9481" width="9.7109375" style="86" customWidth="1"/>
    <col min="9482" max="9482" width="11.28515625" style="86" customWidth="1"/>
    <col min="9483" max="9483" width="10.42578125" style="86" customWidth="1"/>
    <col min="9484" max="9484" width="75.42578125" style="86" customWidth="1"/>
    <col min="9485" max="9485" width="45.28515625" style="86" customWidth="1"/>
    <col min="9486" max="9527" width="9.140625" style="86"/>
    <col min="9528" max="9528" width="62.28515625" style="86" customWidth="1"/>
    <col min="9529" max="9728" width="9.140625" style="86"/>
    <col min="9729" max="9729" width="4.42578125" style="86" customWidth="1"/>
    <col min="9730" max="9730" width="11.5703125" style="86" customWidth="1"/>
    <col min="9731" max="9731" width="40.42578125" style="86" customWidth="1"/>
    <col min="9732" max="9732" width="5.5703125" style="86" customWidth="1"/>
    <col min="9733" max="9733" width="8.5703125" style="86" customWidth="1"/>
    <col min="9734" max="9734" width="9.85546875" style="86" customWidth="1"/>
    <col min="9735" max="9735" width="13.85546875" style="86" customWidth="1"/>
    <col min="9736" max="9736" width="11" style="86" customWidth="1"/>
    <col min="9737" max="9737" width="9.7109375" style="86" customWidth="1"/>
    <col min="9738" max="9738" width="11.28515625" style="86" customWidth="1"/>
    <col min="9739" max="9739" width="10.42578125" style="86" customWidth="1"/>
    <col min="9740" max="9740" width="75.42578125" style="86" customWidth="1"/>
    <col min="9741" max="9741" width="45.28515625" style="86" customWidth="1"/>
    <col min="9742" max="9783" width="9.140625" style="86"/>
    <col min="9784" max="9784" width="62.28515625" style="86" customWidth="1"/>
    <col min="9785" max="9984" width="9.140625" style="86"/>
    <col min="9985" max="9985" width="4.42578125" style="86" customWidth="1"/>
    <col min="9986" max="9986" width="11.5703125" style="86" customWidth="1"/>
    <col min="9987" max="9987" width="40.42578125" style="86" customWidth="1"/>
    <col min="9988" max="9988" width="5.5703125" style="86" customWidth="1"/>
    <col min="9989" max="9989" width="8.5703125" style="86" customWidth="1"/>
    <col min="9990" max="9990" width="9.85546875" style="86" customWidth="1"/>
    <col min="9991" max="9991" width="13.85546875" style="86" customWidth="1"/>
    <col min="9992" max="9992" width="11" style="86" customWidth="1"/>
    <col min="9993" max="9993" width="9.7109375" style="86" customWidth="1"/>
    <col min="9994" max="9994" width="11.28515625" style="86" customWidth="1"/>
    <col min="9995" max="9995" width="10.42578125" style="86" customWidth="1"/>
    <col min="9996" max="9996" width="75.42578125" style="86" customWidth="1"/>
    <col min="9997" max="9997" width="45.28515625" style="86" customWidth="1"/>
    <col min="9998" max="10039" width="9.140625" style="86"/>
    <col min="10040" max="10040" width="62.28515625" style="86" customWidth="1"/>
    <col min="10041" max="10240" width="9.140625" style="86"/>
    <col min="10241" max="10241" width="4.42578125" style="86" customWidth="1"/>
    <col min="10242" max="10242" width="11.5703125" style="86" customWidth="1"/>
    <col min="10243" max="10243" width="40.42578125" style="86" customWidth="1"/>
    <col min="10244" max="10244" width="5.5703125" style="86" customWidth="1"/>
    <col min="10245" max="10245" width="8.5703125" style="86" customWidth="1"/>
    <col min="10246" max="10246" width="9.85546875" style="86" customWidth="1"/>
    <col min="10247" max="10247" width="13.85546875" style="86" customWidth="1"/>
    <col min="10248" max="10248" width="11" style="86" customWidth="1"/>
    <col min="10249" max="10249" width="9.7109375" style="86" customWidth="1"/>
    <col min="10250" max="10250" width="11.28515625" style="86" customWidth="1"/>
    <col min="10251" max="10251" width="10.42578125" style="86" customWidth="1"/>
    <col min="10252" max="10252" width="75.42578125" style="86" customWidth="1"/>
    <col min="10253" max="10253" width="45.28515625" style="86" customWidth="1"/>
    <col min="10254" max="10295" width="9.140625" style="86"/>
    <col min="10296" max="10296" width="62.28515625" style="86" customWidth="1"/>
    <col min="10297" max="10496" width="9.140625" style="86"/>
    <col min="10497" max="10497" width="4.42578125" style="86" customWidth="1"/>
    <col min="10498" max="10498" width="11.5703125" style="86" customWidth="1"/>
    <col min="10499" max="10499" width="40.42578125" style="86" customWidth="1"/>
    <col min="10500" max="10500" width="5.5703125" style="86" customWidth="1"/>
    <col min="10501" max="10501" width="8.5703125" style="86" customWidth="1"/>
    <col min="10502" max="10502" width="9.85546875" style="86" customWidth="1"/>
    <col min="10503" max="10503" width="13.85546875" style="86" customWidth="1"/>
    <col min="10504" max="10504" width="11" style="86" customWidth="1"/>
    <col min="10505" max="10505" width="9.7109375" style="86" customWidth="1"/>
    <col min="10506" max="10506" width="11.28515625" style="86" customWidth="1"/>
    <col min="10507" max="10507" width="10.42578125" style="86" customWidth="1"/>
    <col min="10508" max="10508" width="75.42578125" style="86" customWidth="1"/>
    <col min="10509" max="10509" width="45.28515625" style="86" customWidth="1"/>
    <col min="10510" max="10551" width="9.140625" style="86"/>
    <col min="10552" max="10552" width="62.28515625" style="86" customWidth="1"/>
    <col min="10553" max="10752" width="9.140625" style="86"/>
    <col min="10753" max="10753" width="4.42578125" style="86" customWidth="1"/>
    <col min="10754" max="10754" width="11.5703125" style="86" customWidth="1"/>
    <col min="10755" max="10755" width="40.42578125" style="86" customWidth="1"/>
    <col min="10756" max="10756" width="5.5703125" style="86" customWidth="1"/>
    <col min="10757" max="10757" width="8.5703125" style="86" customWidth="1"/>
    <col min="10758" max="10758" width="9.85546875" style="86" customWidth="1"/>
    <col min="10759" max="10759" width="13.85546875" style="86" customWidth="1"/>
    <col min="10760" max="10760" width="11" style="86" customWidth="1"/>
    <col min="10761" max="10761" width="9.7109375" style="86" customWidth="1"/>
    <col min="10762" max="10762" width="11.28515625" style="86" customWidth="1"/>
    <col min="10763" max="10763" width="10.42578125" style="86" customWidth="1"/>
    <col min="10764" max="10764" width="75.42578125" style="86" customWidth="1"/>
    <col min="10765" max="10765" width="45.28515625" style="86" customWidth="1"/>
    <col min="10766" max="10807" width="9.140625" style="86"/>
    <col min="10808" max="10808" width="62.28515625" style="86" customWidth="1"/>
    <col min="10809" max="11008" width="9.140625" style="86"/>
    <col min="11009" max="11009" width="4.42578125" style="86" customWidth="1"/>
    <col min="11010" max="11010" width="11.5703125" style="86" customWidth="1"/>
    <col min="11011" max="11011" width="40.42578125" style="86" customWidth="1"/>
    <col min="11012" max="11012" width="5.5703125" style="86" customWidth="1"/>
    <col min="11013" max="11013" width="8.5703125" style="86" customWidth="1"/>
    <col min="11014" max="11014" width="9.85546875" style="86" customWidth="1"/>
    <col min="11015" max="11015" width="13.85546875" style="86" customWidth="1"/>
    <col min="11016" max="11016" width="11" style="86" customWidth="1"/>
    <col min="11017" max="11017" width="9.7109375" style="86" customWidth="1"/>
    <col min="11018" max="11018" width="11.28515625" style="86" customWidth="1"/>
    <col min="11019" max="11019" width="10.42578125" style="86" customWidth="1"/>
    <col min="11020" max="11020" width="75.42578125" style="86" customWidth="1"/>
    <col min="11021" max="11021" width="45.28515625" style="86" customWidth="1"/>
    <col min="11022" max="11063" width="9.140625" style="86"/>
    <col min="11064" max="11064" width="62.28515625" style="86" customWidth="1"/>
    <col min="11065" max="11264" width="9.140625" style="86"/>
    <col min="11265" max="11265" width="4.42578125" style="86" customWidth="1"/>
    <col min="11266" max="11266" width="11.5703125" style="86" customWidth="1"/>
    <col min="11267" max="11267" width="40.42578125" style="86" customWidth="1"/>
    <col min="11268" max="11268" width="5.5703125" style="86" customWidth="1"/>
    <col min="11269" max="11269" width="8.5703125" style="86" customWidth="1"/>
    <col min="11270" max="11270" width="9.85546875" style="86" customWidth="1"/>
    <col min="11271" max="11271" width="13.85546875" style="86" customWidth="1"/>
    <col min="11272" max="11272" width="11" style="86" customWidth="1"/>
    <col min="11273" max="11273" width="9.7109375" style="86" customWidth="1"/>
    <col min="11274" max="11274" width="11.28515625" style="86" customWidth="1"/>
    <col min="11275" max="11275" width="10.42578125" style="86" customWidth="1"/>
    <col min="11276" max="11276" width="75.42578125" style="86" customWidth="1"/>
    <col min="11277" max="11277" width="45.28515625" style="86" customWidth="1"/>
    <col min="11278" max="11319" width="9.140625" style="86"/>
    <col min="11320" max="11320" width="62.28515625" style="86" customWidth="1"/>
    <col min="11321" max="11520" width="9.140625" style="86"/>
    <col min="11521" max="11521" width="4.42578125" style="86" customWidth="1"/>
    <col min="11522" max="11522" width="11.5703125" style="86" customWidth="1"/>
    <col min="11523" max="11523" width="40.42578125" style="86" customWidth="1"/>
    <col min="11524" max="11524" width="5.5703125" style="86" customWidth="1"/>
    <col min="11525" max="11525" width="8.5703125" style="86" customWidth="1"/>
    <col min="11526" max="11526" width="9.85546875" style="86" customWidth="1"/>
    <col min="11527" max="11527" width="13.85546875" style="86" customWidth="1"/>
    <col min="11528" max="11528" width="11" style="86" customWidth="1"/>
    <col min="11529" max="11529" width="9.7109375" style="86" customWidth="1"/>
    <col min="11530" max="11530" width="11.28515625" style="86" customWidth="1"/>
    <col min="11531" max="11531" width="10.42578125" style="86" customWidth="1"/>
    <col min="11532" max="11532" width="75.42578125" style="86" customWidth="1"/>
    <col min="11533" max="11533" width="45.28515625" style="86" customWidth="1"/>
    <col min="11534" max="11575" width="9.140625" style="86"/>
    <col min="11576" max="11576" width="62.28515625" style="86" customWidth="1"/>
    <col min="11577" max="11776" width="9.140625" style="86"/>
    <col min="11777" max="11777" width="4.42578125" style="86" customWidth="1"/>
    <col min="11778" max="11778" width="11.5703125" style="86" customWidth="1"/>
    <col min="11779" max="11779" width="40.42578125" style="86" customWidth="1"/>
    <col min="11780" max="11780" width="5.5703125" style="86" customWidth="1"/>
    <col min="11781" max="11781" width="8.5703125" style="86" customWidth="1"/>
    <col min="11782" max="11782" width="9.85546875" style="86" customWidth="1"/>
    <col min="11783" max="11783" width="13.85546875" style="86" customWidth="1"/>
    <col min="11784" max="11784" width="11" style="86" customWidth="1"/>
    <col min="11785" max="11785" width="9.7109375" style="86" customWidth="1"/>
    <col min="11786" max="11786" width="11.28515625" style="86" customWidth="1"/>
    <col min="11787" max="11787" width="10.42578125" style="86" customWidth="1"/>
    <col min="11788" max="11788" width="75.42578125" style="86" customWidth="1"/>
    <col min="11789" max="11789" width="45.28515625" style="86" customWidth="1"/>
    <col min="11790" max="11831" width="9.140625" style="86"/>
    <col min="11832" max="11832" width="62.28515625" style="86" customWidth="1"/>
    <col min="11833" max="12032" width="9.140625" style="86"/>
    <col min="12033" max="12033" width="4.42578125" style="86" customWidth="1"/>
    <col min="12034" max="12034" width="11.5703125" style="86" customWidth="1"/>
    <col min="12035" max="12035" width="40.42578125" style="86" customWidth="1"/>
    <col min="12036" max="12036" width="5.5703125" style="86" customWidth="1"/>
    <col min="12037" max="12037" width="8.5703125" style="86" customWidth="1"/>
    <col min="12038" max="12038" width="9.85546875" style="86" customWidth="1"/>
    <col min="12039" max="12039" width="13.85546875" style="86" customWidth="1"/>
    <col min="12040" max="12040" width="11" style="86" customWidth="1"/>
    <col min="12041" max="12041" width="9.7109375" style="86" customWidth="1"/>
    <col min="12042" max="12042" width="11.28515625" style="86" customWidth="1"/>
    <col min="12043" max="12043" width="10.42578125" style="86" customWidth="1"/>
    <col min="12044" max="12044" width="75.42578125" style="86" customWidth="1"/>
    <col min="12045" max="12045" width="45.28515625" style="86" customWidth="1"/>
    <col min="12046" max="12087" width="9.140625" style="86"/>
    <col min="12088" max="12088" width="62.28515625" style="86" customWidth="1"/>
    <col min="12089" max="12288" width="9.140625" style="86"/>
    <col min="12289" max="12289" width="4.42578125" style="86" customWidth="1"/>
    <col min="12290" max="12290" width="11.5703125" style="86" customWidth="1"/>
    <col min="12291" max="12291" width="40.42578125" style="86" customWidth="1"/>
    <col min="12292" max="12292" width="5.5703125" style="86" customWidth="1"/>
    <col min="12293" max="12293" width="8.5703125" style="86" customWidth="1"/>
    <col min="12294" max="12294" width="9.85546875" style="86" customWidth="1"/>
    <col min="12295" max="12295" width="13.85546875" style="86" customWidth="1"/>
    <col min="12296" max="12296" width="11" style="86" customWidth="1"/>
    <col min="12297" max="12297" width="9.7109375" style="86" customWidth="1"/>
    <col min="12298" max="12298" width="11.28515625" style="86" customWidth="1"/>
    <col min="12299" max="12299" width="10.42578125" style="86" customWidth="1"/>
    <col min="12300" max="12300" width="75.42578125" style="86" customWidth="1"/>
    <col min="12301" max="12301" width="45.28515625" style="86" customWidth="1"/>
    <col min="12302" max="12343" width="9.140625" style="86"/>
    <col min="12344" max="12344" width="62.28515625" style="86" customWidth="1"/>
    <col min="12345" max="12544" width="9.140625" style="86"/>
    <col min="12545" max="12545" width="4.42578125" style="86" customWidth="1"/>
    <col min="12546" max="12546" width="11.5703125" style="86" customWidth="1"/>
    <col min="12547" max="12547" width="40.42578125" style="86" customWidth="1"/>
    <col min="12548" max="12548" width="5.5703125" style="86" customWidth="1"/>
    <col min="12549" max="12549" width="8.5703125" style="86" customWidth="1"/>
    <col min="12550" max="12550" width="9.85546875" style="86" customWidth="1"/>
    <col min="12551" max="12551" width="13.85546875" style="86" customWidth="1"/>
    <col min="12552" max="12552" width="11" style="86" customWidth="1"/>
    <col min="12553" max="12553" width="9.7109375" style="86" customWidth="1"/>
    <col min="12554" max="12554" width="11.28515625" style="86" customWidth="1"/>
    <col min="12555" max="12555" width="10.42578125" style="86" customWidth="1"/>
    <col min="12556" max="12556" width="75.42578125" style="86" customWidth="1"/>
    <col min="12557" max="12557" width="45.28515625" style="86" customWidth="1"/>
    <col min="12558" max="12599" width="9.140625" style="86"/>
    <col min="12600" max="12600" width="62.28515625" style="86" customWidth="1"/>
    <col min="12601" max="12800" width="9.140625" style="86"/>
    <col min="12801" max="12801" width="4.42578125" style="86" customWidth="1"/>
    <col min="12802" max="12802" width="11.5703125" style="86" customWidth="1"/>
    <col min="12803" max="12803" width="40.42578125" style="86" customWidth="1"/>
    <col min="12804" max="12804" width="5.5703125" style="86" customWidth="1"/>
    <col min="12805" max="12805" width="8.5703125" style="86" customWidth="1"/>
    <col min="12806" max="12806" width="9.85546875" style="86" customWidth="1"/>
    <col min="12807" max="12807" width="13.85546875" style="86" customWidth="1"/>
    <col min="12808" max="12808" width="11" style="86" customWidth="1"/>
    <col min="12809" max="12809" width="9.7109375" style="86" customWidth="1"/>
    <col min="12810" max="12810" width="11.28515625" style="86" customWidth="1"/>
    <col min="12811" max="12811" width="10.42578125" style="86" customWidth="1"/>
    <col min="12812" max="12812" width="75.42578125" style="86" customWidth="1"/>
    <col min="12813" max="12813" width="45.28515625" style="86" customWidth="1"/>
    <col min="12814" max="12855" width="9.140625" style="86"/>
    <col min="12856" max="12856" width="62.28515625" style="86" customWidth="1"/>
    <col min="12857" max="13056" width="9.140625" style="86"/>
    <col min="13057" max="13057" width="4.42578125" style="86" customWidth="1"/>
    <col min="13058" max="13058" width="11.5703125" style="86" customWidth="1"/>
    <col min="13059" max="13059" width="40.42578125" style="86" customWidth="1"/>
    <col min="13060" max="13060" width="5.5703125" style="86" customWidth="1"/>
    <col min="13061" max="13061" width="8.5703125" style="86" customWidth="1"/>
    <col min="13062" max="13062" width="9.85546875" style="86" customWidth="1"/>
    <col min="13063" max="13063" width="13.85546875" style="86" customWidth="1"/>
    <col min="13064" max="13064" width="11" style="86" customWidth="1"/>
    <col min="13065" max="13065" width="9.7109375" style="86" customWidth="1"/>
    <col min="13066" max="13066" width="11.28515625" style="86" customWidth="1"/>
    <col min="13067" max="13067" width="10.42578125" style="86" customWidth="1"/>
    <col min="13068" max="13068" width="75.42578125" style="86" customWidth="1"/>
    <col min="13069" max="13069" width="45.28515625" style="86" customWidth="1"/>
    <col min="13070" max="13111" width="9.140625" style="86"/>
    <col min="13112" max="13112" width="62.28515625" style="86" customWidth="1"/>
    <col min="13113" max="13312" width="9.140625" style="86"/>
    <col min="13313" max="13313" width="4.42578125" style="86" customWidth="1"/>
    <col min="13314" max="13314" width="11.5703125" style="86" customWidth="1"/>
    <col min="13315" max="13315" width="40.42578125" style="86" customWidth="1"/>
    <col min="13316" max="13316" width="5.5703125" style="86" customWidth="1"/>
    <col min="13317" max="13317" width="8.5703125" style="86" customWidth="1"/>
    <col min="13318" max="13318" width="9.85546875" style="86" customWidth="1"/>
    <col min="13319" max="13319" width="13.85546875" style="86" customWidth="1"/>
    <col min="13320" max="13320" width="11" style="86" customWidth="1"/>
    <col min="13321" max="13321" width="9.7109375" style="86" customWidth="1"/>
    <col min="13322" max="13322" width="11.28515625" style="86" customWidth="1"/>
    <col min="13323" max="13323" width="10.42578125" style="86" customWidth="1"/>
    <col min="13324" max="13324" width="75.42578125" style="86" customWidth="1"/>
    <col min="13325" max="13325" width="45.28515625" style="86" customWidth="1"/>
    <col min="13326" max="13367" width="9.140625" style="86"/>
    <col min="13368" max="13368" width="62.28515625" style="86" customWidth="1"/>
    <col min="13369" max="13568" width="9.140625" style="86"/>
    <col min="13569" max="13569" width="4.42578125" style="86" customWidth="1"/>
    <col min="13570" max="13570" width="11.5703125" style="86" customWidth="1"/>
    <col min="13571" max="13571" width="40.42578125" style="86" customWidth="1"/>
    <col min="13572" max="13572" width="5.5703125" style="86" customWidth="1"/>
    <col min="13573" max="13573" width="8.5703125" style="86" customWidth="1"/>
    <col min="13574" max="13574" width="9.85546875" style="86" customWidth="1"/>
    <col min="13575" max="13575" width="13.85546875" style="86" customWidth="1"/>
    <col min="13576" max="13576" width="11" style="86" customWidth="1"/>
    <col min="13577" max="13577" width="9.7109375" style="86" customWidth="1"/>
    <col min="13578" max="13578" width="11.28515625" style="86" customWidth="1"/>
    <col min="13579" max="13579" width="10.42578125" style="86" customWidth="1"/>
    <col min="13580" max="13580" width="75.42578125" style="86" customWidth="1"/>
    <col min="13581" max="13581" width="45.28515625" style="86" customWidth="1"/>
    <col min="13582" max="13623" width="9.140625" style="86"/>
    <col min="13624" max="13624" width="62.28515625" style="86" customWidth="1"/>
    <col min="13625" max="13824" width="9.140625" style="86"/>
    <col min="13825" max="13825" width="4.42578125" style="86" customWidth="1"/>
    <col min="13826" max="13826" width="11.5703125" style="86" customWidth="1"/>
    <col min="13827" max="13827" width="40.42578125" style="86" customWidth="1"/>
    <col min="13828" max="13828" width="5.5703125" style="86" customWidth="1"/>
    <col min="13829" max="13829" width="8.5703125" style="86" customWidth="1"/>
    <col min="13830" max="13830" width="9.85546875" style="86" customWidth="1"/>
    <col min="13831" max="13831" width="13.85546875" style="86" customWidth="1"/>
    <col min="13832" max="13832" width="11" style="86" customWidth="1"/>
    <col min="13833" max="13833" width="9.7109375" style="86" customWidth="1"/>
    <col min="13834" max="13834" width="11.28515625" style="86" customWidth="1"/>
    <col min="13835" max="13835" width="10.42578125" style="86" customWidth="1"/>
    <col min="13836" max="13836" width="75.42578125" style="86" customWidth="1"/>
    <col min="13837" max="13837" width="45.28515625" style="86" customWidth="1"/>
    <col min="13838" max="13879" width="9.140625" style="86"/>
    <col min="13880" max="13880" width="62.28515625" style="86" customWidth="1"/>
    <col min="13881" max="14080" width="9.140625" style="86"/>
    <col min="14081" max="14081" width="4.42578125" style="86" customWidth="1"/>
    <col min="14082" max="14082" width="11.5703125" style="86" customWidth="1"/>
    <col min="14083" max="14083" width="40.42578125" style="86" customWidth="1"/>
    <col min="14084" max="14084" width="5.5703125" style="86" customWidth="1"/>
    <col min="14085" max="14085" width="8.5703125" style="86" customWidth="1"/>
    <col min="14086" max="14086" width="9.85546875" style="86" customWidth="1"/>
    <col min="14087" max="14087" width="13.85546875" style="86" customWidth="1"/>
    <col min="14088" max="14088" width="11" style="86" customWidth="1"/>
    <col min="14089" max="14089" width="9.7109375" style="86" customWidth="1"/>
    <col min="14090" max="14090" width="11.28515625" style="86" customWidth="1"/>
    <col min="14091" max="14091" width="10.42578125" style="86" customWidth="1"/>
    <col min="14092" max="14092" width="75.42578125" style="86" customWidth="1"/>
    <col min="14093" max="14093" width="45.28515625" style="86" customWidth="1"/>
    <col min="14094" max="14135" width="9.140625" style="86"/>
    <col min="14136" max="14136" width="62.28515625" style="86" customWidth="1"/>
    <col min="14137" max="14336" width="9.140625" style="86"/>
    <col min="14337" max="14337" width="4.42578125" style="86" customWidth="1"/>
    <col min="14338" max="14338" width="11.5703125" style="86" customWidth="1"/>
    <col min="14339" max="14339" width="40.42578125" style="86" customWidth="1"/>
    <col min="14340" max="14340" width="5.5703125" style="86" customWidth="1"/>
    <col min="14341" max="14341" width="8.5703125" style="86" customWidth="1"/>
    <col min="14342" max="14342" width="9.85546875" style="86" customWidth="1"/>
    <col min="14343" max="14343" width="13.85546875" style="86" customWidth="1"/>
    <col min="14344" max="14344" width="11" style="86" customWidth="1"/>
    <col min="14345" max="14345" width="9.7109375" style="86" customWidth="1"/>
    <col min="14346" max="14346" width="11.28515625" style="86" customWidth="1"/>
    <col min="14347" max="14347" width="10.42578125" style="86" customWidth="1"/>
    <col min="14348" max="14348" width="75.42578125" style="86" customWidth="1"/>
    <col min="14349" max="14349" width="45.28515625" style="86" customWidth="1"/>
    <col min="14350" max="14391" width="9.140625" style="86"/>
    <col min="14392" max="14392" width="62.28515625" style="86" customWidth="1"/>
    <col min="14393" max="14592" width="9.140625" style="86"/>
    <col min="14593" max="14593" width="4.42578125" style="86" customWidth="1"/>
    <col min="14594" max="14594" width="11.5703125" style="86" customWidth="1"/>
    <col min="14595" max="14595" width="40.42578125" style="86" customWidth="1"/>
    <col min="14596" max="14596" width="5.5703125" style="86" customWidth="1"/>
    <col min="14597" max="14597" width="8.5703125" style="86" customWidth="1"/>
    <col min="14598" max="14598" width="9.85546875" style="86" customWidth="1"/>
    <col min="14599" max="14599" width="13.85546875" style="86" customWidth="1"/>
    <col min="14600" max="14600" width="11" style="86" customWidth="1"/>
    <col min="14601" max="14601" width="9.7109375" style="86" customWidth="1"/>
    <col min="14602" max="14602" width="11.28515625" style="86" customWidth="1"/>
    <col min="14603" max="14603" width="10.42578125" style="86" customWidth="1"/>
    <col min="14604" max="14604" width="75.42578125" style="86" customWidth="1"/>
    <col min="14605" max="14605" width="45.28515625" style="86" customWidth="1"/>
    <col min="14606" max="14647" width="9.140625" style="86"/>
    <col min="14648" max="14648" width="62.28515625" style="86" customWidth="1"/>
    <col min="14649" max="14848" width="9.140625" style="86"/>
    <col min="14849" max="14849" width="4.42578125" style="86" customWidth="1"/>
    <col min="14850" max="14850" width="11.5703125" style="86" customWidth="1"/>
    <col min="14851" max="14851" width="40.42578125" style="86" customWidth="1"/>
    <col min="14852" max="14852" width="5.5703125" style="86" customWidth="1"/>
    <col min="14853" max="14853" width="8.5703125" style="86" customWidth="1"/>
    <col min="14854" max="14854" width="9.85546875" style="86" customWidth="1"/>
    <col min="14855" max="14855" width="13.85546875" style="86" customWidth="1"/>
    <col min="14856" max="14856" width="11" style="86" customWidth="1"/>
    <col min="14857" max="14857" width="9.7109375" style="86" customWidth="1"/>
    <col min="14858" max="14858" width="11.28515625" style="86" customWidth="1"/>
    <col min="14859" max="14859" width="10.42578125" style="86" customWidth="1"/>
    <col min="14860" max="14860" width="75.42578125" style="86" customWidth="1"/>
    <col min="14861" max="14861" width="45.28515625" style="86" customWidth="1"/>
    <col min="14862" max="14903" width="9.140625" style="86"/>
    <col min="14904" max="14904" width="62.28515625" style="86" customWidth="1"/>
    <col min="14905" max="15104" width="9.140625" style="86"/>
    <col min="15105" max="15105" width="4.42578125" style="86" customWidth="1"/>
    <col min="15106" max="15106" width="11.5703125" style="86" customWidth="1"/>
    <col min="15107" max="15107" width="40.42578125" style="86" customWidth="1"/>
    <col min="15108" max="15108" width="5.5703125" style="86" customWidth="1"/>
    <col min="15109" max="15109" width="8.5703125" style="86" customWidth="1"/>
    <col min="15110" max="15110" width="9.85546875" style="86" customWidth="1"/>
    <col min="15111" max="15111" width="13.85546875" style="86" customWidth="1"/>
    <col min="15112" max="15112" width="11" style="86" customWidth="1"/>
    <col min="15113" max="15113" width="9.7109375" style="86" customWidth="1"/>
    <col min="15114" max="15114" width="11.28515625" style="86" customWidth="1"/>
    <col min="15115" max="15115" width="10.42578125" style="86" customWidth="1"/>
    <col min="15116" max="15116" width="75.42578125" style="86" customWidth="1"/>
    <col min="15117" max="15117" width="45.28515625" style="86" customWidth="1"/>
    <col min="15118" max="15159" width="9.140625" style="86"/>
    <col min="15160" max="15160" width="62.28515625" style="86" customWidth="1"/>
    <col min="15161" max="15360" width="9.140625" style="86"/>
    <col min="15361" max="15361" width="4.42578125" style="86" customWidth="1"/>
    <col min="15362" max="15362" width="11.5703125" style="86" customWidth="1"/>
    <col min="15363" max="15363" width="40.42578125" style="86" customWidth="1"/>
    <col min="15364" max="15364" width="5.5703125" style="86" customWidth="1"/>
    <col min="15365" max="15365" width="8.5703125" style="86" customWidth="1"/>
    <col min="15366" max="15366" width="9.85546875" style="86" customWidth="1"/>
    <col min="15367" max="15367" width="13.85546875" style="86" customWidth="1"/>
    <col min="15368" max="15368" width="11" style="86" customWidth="1"/>
    <col min="15369" max="15369" width="9.7109375" style="86" customWidth="1"/>
    <col min="15370" max="15370" width="11.28515625" style="86" customWidth="1"/>
    <col min="15371" max="15371" width="10.42578125" style="86" customWidth="1"/>
    <col min="15372" max="15372" width="75.42578125" style="86" customWidth="1"/>
    <col min="15373" max="15373" width="45.28515625" style="86" customWidth="1"/>
    <col min="15374" max="15415" width="9.140625" style="86"/>
    <col min="15416" max="15416" width="62.28515625" style="86" customWidth="1"/>
    <col min="15417" max="15616" width="9.140625" style="86"/>
    <col min="15617" max="15617" width="4.42578125" style="86" customWidth="1"/>
    <col min="15618" max="15618" width="11.5703125" style="86" customWidth="1"/>
    <col min="15619" max="15619" width="40.42578125" style="86" customWidth="1"/>
    <col min="15620" max="15620" width="5.5703125" style="86" customWidth="1"/>
    <col min="15621" max="15621" width="8.5703125" style="86" customWidth="1"/>
    <col min="15622" max="15622" width="9.85546875" style="86" customWidth="1"/>
    <col min="15623" max="15623" width="13.85546875" style="86" customWidth="1"/>
    <col min="15624" max="15624" width="11" style="86" customWidth="1"/>
    <col min="15625" max="15625" width="9.7109375" style="86" customWidth="1"/>
    <col min="15626" max="15626" width="11.28515625" style="86" customWidth="1"/>
    <col min="15627" max="15627" width="10.42578125" style="86" customWidth="1"/>
    <col min="15628" max="15628" width="75.42578125" style="86" customWidth="1"/>
    <col min="15629" max="15629" width="45.28515625" style="86" customWidth="1"/>
    <col min="15630" max="15671" width="9.140625" style="86"/>
    <col min="15672" max="15672" width="62.28515625" style="86" customWidth="1"/>
    <col min="15673" max="15872" width="9.140625" style="86"/>
    <col min="15873" max="15873" width="4.42578125" style="86" customWidth="1"/>
    <col min="15874" max="15874" width="11.5703125" style="86" customWidth="1"/>
    <col min="15875" max="15875" width="40.42578125" style="86" customWidth="1"/>
    <col min="15876" max="15876" width="5.5703125" style="86" customWidth="1"/>
    <col min="15877" max="15877" width="8.5703125" style="86" customWidth="1"/>
    <col min="15878" max="15878" width="9.85546875" style="86" customWidth="1"/>
    <col min="15879" max="15879" width="13.85546875" style="86" customWidth="1"/>
    <col min="15880" max="15880" width="11" style="86" customWidth="1"/>
    <col min="15881" max="15881" width="9.7109375" style="86" customWidth="1"/>
    <col min="15882" max="15882" width="11.28515625" style="86" customWidth="1"/>
    <col min="15883" max="15883" width="10.42578125" style="86" customWidth="1"/>
    <col min="15884" max="15884" width="75.42578125" style="86" customWidth="1"/>
    <col min="15885" max="15885" width="45.28515625" style="86" customWidth="1"/>
    <col min="15886" max="15927" width="9.140625" style="86"/>
    <col min="15928" max="15928" width="62.28515625" style="86" customWidth="1"/>
    <col min="15929" max="16128" width="9.140625" style="86"/>
    <col min="16129" max="16129" width="4.42578125" style="86" customWidth="1"/>
    <col min="16130" max="16130" width="11.5703125" style="86" customWidth="1"/>
    <col min="16131" max="16131" width="40.42578125" style="86" customWidth="1"/>
    <col min="16132" max="16132" width="5.5703125" style="86" customWidth="1"/>
    <col min="16133" max="16133" width="8.5703125" style="86" customWidth="1"/>
    <col min="16134" max="16134" width="9.85546875" style="86" customWidth="1"/>
    <col min="16135" max="16135" width="13.85546875" style="86" customWidth="1"/>
    <col min="16136" max="16136" width="11" style="86" customWidth="1"/>
    <col min="16137" max="16137" width="9.7109375" style="86" customWidth="1"/>
    <col min="16138" max="16138" width="11.28515625" style="86" customWidth="1"/>
    <col min="16139" max="16139" width="10.42578125" style="86" customWidth="1"/>
    <col min="16140" max="16140" width="75.42578125" style="86" customWidth="1"/>
    <col min="16141" max="16141" width="45.28515625" style="86" customWidth="1"/>
    <col min="16142" max="16183" width="9.140625" style="86"/>
    <col min="16184" max="16184" width="62.28515625" style="86" customWidth="1"/>
    <col min="16185" max="16384" width="9.140625" style="86"/>
  </cols>
  <sheetData>
    <row r="1" spans="1:104" ht="15" customHeight="1" x14ac:dyDescent="0.25">
      <c r="A1" s="85" t="s">
        <v>315</v>
      </c>
      <c r="B1" s="85"/>
      <c r="C1" s="85"/>
      <c r="D1" s="85"/>
      <c r="E1" s="85"/>
      <c r="F1" s="85"/>
      <c r="G1" s="85"/>
    </row>
    <row r="2" spans="1:104" ht="3" customHeight="1" thickBot="1" x14ac:dyDescent="0.25">
      <c r="B2" s="87"/>
      <c r="C2" s="88"/>
      <c r="D2" s="88"/>
      <c r="E2" s="89"/>
      <c r="F2" s="88"/>
      <c r="G2" s="88"/>
    </row>
    <row r="3" spans="1:104" ht="13.5" customHeight="1" thickTop="1" x14ac:dyDescent="0.2">
      <c r="A3" s="90" t="s">
        <v>19</v>
      </c>
      <c r="B3" s="91"/>
      <c r="C3" s="92"/>
      <c r="D3" s="93" t="s">
        <v>304</v>
      </c>
      <c r="E3" s="94"/>
      <c r="F3" s="95"/>
      <c r="G3" s="96"/>
    </row>
    <row r="4" spans="1:104" ht="13.5" customHeight="1" thickBot="1" x14ac:dyDescent="0.25">
      <c r="A4" s="97" t="s">
        <v>20</v>
      </c>
      <c r="B4" s="98"/>
      <c r="C4" s="99"/>
      <c r="D4" s="100" t="s">
        <v>305</v>
      </c>
      <c r="E4" s="101"/>
      <c r="F4" s="102"/>
      <c r="G4" s="103"/>
    </row>
    <row r="5" spans="1:104" ht="13.5" thickTop="1" x14ac:dyDescent="0.2">
      <c r="A5" s="104"/>
    </row>
    <row r="6" spans="1:104" s="110" customFormat="1" ht="26.25" customHeight="1" x14ac:dyDescent="0.2">
      <c r="A6" s="106" t="s">
        <v>21</v>
      </c>
      <c r="B6" s="107" t="s">
        <v>22</v>
      </c>
      <c r="C6" s="107" t="s">
        <v>23</v>
      </c>
      <c r="D6" s="107" t="s">
        <v>24</v>
      </c>
      <c r="E6" s="107" t="s">
        <v>25</v>
      </c>
      <c r="F6" s="107" t="s">
        <v>26</v>
      </c>
      <c r="G6" s="108" t="s">
        <v>27</v>
      </c>
      <c r="H6" s="109" t="s">
        <v>28</v>
      </c>
      <c r="I6" s="109" t="s">
        <v>29</v>
      </c>
      <c r="J6" s="109" t="s">
        <v>30</v>
      </c>
      <c r="K6" s="109" t="s">
        <v>31</v>
      </c>
    </row>
    <row r="7" spans="1:104" ht="14.25" customHeight="1" x14ac:dyDescent="0.2">
      <c r="A7" s="111" t="s">
        <v>32</v>
      </c>
      <c r="B7" s="112" t="s">
        <v>33</v>
      </c>
      <c r="C7" s="113" t="s">
        <v>34</v>
      </c>
      <c r="D7" s="114"/>
      <c r="E7" s="115"/>
      <c r="F7" s="115"/>
      <c r="G7" s="116"/>
      <c r="H7" s="117"/>
      <c r="I7" s="118"/>
      <c r="J7" s="117"/>
      <c r="K7" s="118"/>
      <c r="O7" s="119"/>
    </row>
    <row r="8" spans="1:104" x14ac:dyDescent="0.2">
      <c r="A8" s="120">
        <v>1</v>
      </c>
      <c r="B8" s="121" t="s">
        <v>271</v>
      </c>
      <c r="C8" s="122" t="s">
        <v>272</v>
      </c>
      <c r="D8" s="123" t="s">
        <v>129</v>
      </c>
      <c r="E8" s="124">
        <v>28.105</v>
      </c>
      <c r="F8" s="125"/>
      <c r="G8" s="126">
        <f>E8*F8</f>
        <v>0</v>
      </c>
      <c r="H8" s="127">
        <v>0</v>
      </c>
      <c r="I8" s="128">
        <f>E8*H8</f>
        <v>0</v>
      </c>
      <c r="J8" s="127">
        <v>0</v>
      </c>
      <c r="K8" s="128">
        <f>E8*J8</f>
        <v>0</v>
      </c>
      <c r="O8" s="119"/>
      <c r="Z8" s="129"/>
      <c r="AA8" s="129">
        <v>1</v>
      </c>
      <c r="AB8" s="129">
        <v>1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</v>
      </c>
      <c r="CB8" s="129">
        <v>1</v>
      </c>
      <c r="CZ8" s="86">
        <v>1</v>
      </c>
    </row>
    <row r="9" spans="1:104" x14ac:dyDescent="0.2">
      <c r="A9" s="120">
        <v>2</v>
      </c>
      <c r="B9" s="121" t="s">
        <v>273</v>
      </c>
      <c r="C9" s="122" t="s">
        <v>274</v>
      </c>
      <c r="D9" s="123" t="s">
        <v>129</v>
      </c>
      <c r="E9" s="124">
        <v>28.105</v>
      </c>
      <c r="F9" s="125"/>
      <c r="G9" s="126">
        <f>E9*F9</f>
        <v>0</v>
      </c>
      <c r="H9" s="127">
        <v>0</v>
      </c>
      <c r="I9" s="128">
        <f>E9*H9</f>
        <v>0</v>
      </c>
      <c r="J9" s="127">
        <v>0</v>
      </c>
      <c r="K9" s="128">
        <f>E9*J9</f>
        <v>0</v>
      </c>
      <c r="O9" s="119"/>
      <c r="Z9" s="129"/>
      <c r="AA9" s="129">
        <v>1</v>
      </c>
      <c r="AB9" s="129">
        <v>1</v>
      </c>
      <c r="AC9" s="129">
        <v>1</v>
      </c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CA9" s="129">
        <v>1</v>
      </c>
      <c r="CB9" s="129">
        <v>1</v>
      </c>
      <c r="CZ9" s="86">
        <v>1</v>
      </c>
    </row>
    <row r="10" spans="1:104" x14ac:dyDescent="0.2">
      <c r="A10" s="130"/>
      <c r="B10" s="131"/>
      <c r="C10" s="137" t="s">
        <v>275</v>
      </c>
      <c r="D10" s="138"/>
      <c r="E10" s="139">
        <v>11.55</v>
      </c>
      <c r="F10" s="140"/>
      <c r="G10" s="141"/>
      <c r="H10" s="142"/>
      <c r="I10" s="135"/>
      <c r="K10" s="135"/>
      <c r="M10" s="143" t="s">
        <v>275</v>
      </c>
      <c r="O10" s="11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44" t="str">
        <f>C9</f>
        <v>Hloubení rýh š.do 60 cm v hor.3 do 50 m3, RUČNĚ</v>
      </c>
      <c r="BE10" s="129"/>
      <c r="BF10" s="129"/>
      <c r="BG10" s="129"/>
      <c r="BH10" s="129"/>
      <c r="BI10" s="129"/>
      <c r="BJ10" s="129"/>
      <c r="BK10" s="129"/>
    </row>
    <row r="11" spans="1:104" x14ac:dyDescent="0.2">
      <c r="A11" s="130"/>
      <c r="B11" s="131"/>
      <c r="C11" s="137" t="s">
        <v>276</v>
      </c>
      <c r="D11" s="138"/>
      <c r="E11" s="139">
        <v>11.935</v>
      </c>
      <c r="F11" s="140"/>
      <c r="G11" s="141"/>
      <c r="H11" s="142"/>
      <c r="I11" s="135"/>
      <c r="K11" s="135"/>
      <c r="M11" s="143" t="s">
        <v>276</v>
      </c>
      <c r="O11" s="11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44" t="str">
        <f>C10</f>
        <v>dodatečná ochrana Vodafone:30*0,35*1,1</v>
      </c>
      <c r="BE11" s="129"/>
      <c r="BF11" s="129"/>
      <c r="BG11" s="129"/>
      <c r="BH11" s="129"/>
      <c r="BI11" s="129"/>
      <c r="BJ11" s="129"/>
      <c r="BK11" s="129"/>
    </row>
    <row r="12" spans="1:104" x14ac:dyDescent="0.2">
      <c r="A12" s="130"/>
      <c r="B12" s="131"/>
      <c r="C12" s="137" t="s">
        <v>277</v>
      </c>
      <c r="D12" s="138"/>
      <c r="E12" s="139">
        <v>4.62</v>
      </c>
      <c r="F12" s="140"/>
      <c r="G12" s="141"/>
      <c r="H12" s="142"/>
      <c r="I12" s="135"/>
      <c r="K12" s="135"/>
      <c r="M12" s="143" t="s">
        <v>277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4" t="str">
        <f>C11</f>
        <v>VO-rezerva:31*0,35*1,1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278</v>
      </c>
      <c r="C13" s="122" t="s">
        <v>279</v>
      </c>
      <c r="D13" s="123" t="s">
        <v>129</v>
      </c>
      <c r="E13" s="124">
        <v>28.105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6">
        <v>1</v>
      </c>
    </row>
    <row r="14" spans="1:104" x14ac:dyDescent="0.2">
      <c r="A14" s="120">
        <v>4</v>
      </c>
      <c r="B14" s="121" t="s">
        <v>280</v>
      </c>
      <c r="C14" s="122" t="s">
        <v>281</v>
      </c>
      <c r="D14" s="123" t="s">
        <v>129</v>
      </c>
      <c r="E14" s="124">
        <v>28.105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6">
        <v>1</v>
      </c>
    </row>
    <row r="15" spans="1:104" x14ac:dyDescent="0.2">
      <c r="A15" s="120">
        <v>5</v>
      </c>
      <c r="B15" s="121" t="s">
        <v>140</v>
      </c>
      <c r="C15" s="122" t="s">
        <v>141</v>
      </c>
      <c r="D15" s="123" t="s">
        <v>129</v>
      </c>
      <c r="E15" s="124">
        <v>28.105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6">
        <v>1</v>
      </c>
    </row>
    <row r="16" spans="1:104" x14ac:dyDescent="0.2">
      <c r="A16" s="145" t="s">
        <v>36</v>
      </c>
      <c r="B16" s="146" t="s">
        <v>33</v>
      </c>
      <c r="C16" s="147" t="s">
        <v>34</v>
      </c>
      <c r="D16" s="148"/>
      <c r="E16" s="149"/>
      <c r="F16" s="149"/>
      <c r="G16" s="150">
        <f>SUM(G7:G15)</f>
        <v>0</v>
      </c>
      <c r="H16" s="151"/>
      <c r="I16" s="152">
        <f>SUM(I7:I15)</f>
        <v>0</v>
      </c>
      <c r="J16" s="153"/>
      <c r="K16" s="152">
        <f>SUM(K7:K15)</f>
        <v>0</v>
      </c>
      <c r="O16" s="119"/>
      <c r="X16" s="154">
        <f>K16</f>
        <v>0</v>
      </c>
      <c r="Y16" s="154">
        <f>I16</f>
        <v>0</v>
      </c>
      <c r="Z16" s="155">
        <f>G16</f>
        <v>0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56"/>
      <c r="BB16" s="156"/>
      <c r="BC16" s="156"/>
      <c r="BD16" s="156"/>
      <c r="BE16" s="156"/>
      <c r="BF16" s="156"/>
      <c r="BG16" s="129"/>
      <c r="BH16" s="129"/>
      <c r="BI16" s="129"/>
      <c r="BJ16" s="129"/>
      <c r="BK16" s="129"/>
    </row>
    <row r="17" spans="1:104" ht="14.25" customHeight="1" x14ac:dyDescent="0.2">
      <c r="A17" s="111" t="s">
        <v>32</v>
      </c>
      <c r="B17" s="112" t="s">
        <v>282</v>
      </c>
      <c r="C17" s="113" t="s">
        <v>283</v>
      </c>
      <c r="D17" s="114"/>
      <c r="E17" s="115"/>
      <c r="F17" s="115"/>
      <c r="G17" s="116"/>
      <c r="H17" s="117"/>
      <c r="I17" s="118"/>
      <c r="J17" s="117"/>
      <c r="K17" s="118"/>
      <c r="O17" s="119"/>
    </row>
    <row r="18" spans="1:104" ht="22.5" x14ac:dyDescent="0.2">
      <c r="A18" s="120">
        <v>6</v>
      </c>
      <c r="B18" s="121" t="s">
        <v>284</v>
      </c>
      <c r="C18" s="122" t="s">
        <v>285</v>
      </c>
      <c r="D18" s="123" t="s">
        <v>179</v>
      </c>
      <c r="E18" s="124">
        <v>30</v>
      </c>
      <c r="F18" s="125"/>
      <c r="G18" s="126">
        <f>E18*F18</f>
        <v>0</v>
      </c>
      <c r="H18" s="127">
        <v>0</v>
      </c>
      <c r="I18" s="128">
        <f>E18*H18</f>
        <v>0</v>
      </c>
      <c r="J18" s="127"/>
      <c r="K18" s="128">
        <f>E18*J18</f>
        <v>0</v>
      </c>
      <c r="O18" s="119"/>
      <c r="Z18" s="129"/>
      <c r="AA18" s="129">
        <v>12</v>
      </c>
      <c r="AB18" s="129">
        <v>0</v>
      </c>
      <c r="AC18" s="129">
        <v>1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12</v>
      </c>
      <c r="CB18" s="129">
        <v>0</v>
      </c>
      <c r="CZ18" s="86">
        <v>4</v>
      </c>
    </row>
    <row r="19" spans="1:104" x14ac:dyDescent="0.2">
      <c r="A19" s="130"/>
      <c r="B19" s="131"/>
      <c r="C19" s="132" t="s">
        <v>286</v>
      </c>
      <c r="D19" s="133"/>
      <c r="E19" s="133"/>
      <c r="F19" s="133"/>
      <c r="G19" s="134"/>
      <c r="I19" s="135"/>
      <c r="K19" s="135"/>
      <c r="L19" s="136" t="s">
        <v>286</v>
      </c>
      <c r="O19" s="11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</row>
    <row r="20" spans="1:104" x14ac:dyDescent="0.2">
      <c r="A20" s="145" t="s">
        <v>36</v>
      </c>
      <c r="B20" s="146" t="s">
        <v>282</v>
      </c>
      <c r="C20" s="147" t="s">
        <v>283</v>
      </c>
      <c r="D20" s="148"/>
      <c r="E20" s="149"/>
      <c r="F20" s="149"/>
      <c r="G20" s="150">
        <f>SUM(G17:G19)</f>
        <v>0</v>
      </c>
      <c r="H20" s="151"/>
      <c r="I20" s="152">
        <f>SUM(I17:I19)</f>
        <v>0</v>
      </c>
      <c r="J20" s="153"/>
      <c r="K20" s="152">
        <f>SUM(K17:K19)</f>
        <v>0</v>
      </c>
      <c r="O20" s="119"/>
      <c r="X20" s="154">
        <f>K20</f>
        <v>0</v>
      </c>
      <c r="Y20" s="154">
        <f>I20</f>
        <v>0</v>
      </c>
      <c r="Z20" s="155">
        <f>G20</f>
        <v>0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56"/>
      <c r="BB20" s="156"/>
      <c r="BC20" s="156"/>
      <c r="BD20" s="156"/>
      <c r="BE20" s="156"/>
      <c r="BF20" s="156"/>
      <c r="BG20" s="129"/>
      <c r="BH20" s="129"/>
      <c r="BI20" s="129"/>
      <c r="BJ20" s="129"/>
      <c r="BK20" s="129"/>
    </row>
    <row r="21" spans="1:104" ht="14.25" customHeight="1" x14ac:dyDescent="0.2">
      <c r="A21" s="111" t="s">
        <v>32</v>
      </c>
      <c r="B21" s="112" t="s">
        <v>287</v>
      </c>
      <c r="C21" s="113" t="s">
        <v>288</v>
      </c>
      <c r="D21" s="114"/>
      <c r="E21" s="115"/>
      <c r="F21" s="115"/>
      <c r="G21" s="116"/>
      <c r="H21" s="117"/>
      <c r="I21" s="118"/>
      <c r="J21" s="117"/>
      <c r="K21" s="118"/>
      <c r="O21" s="119"/>
    </row>
    <row r="22" spans="1:104" x14ac:dyDescent="0.2">
      <c r="A22" s="120">
        <v>7</v>
      </c>
      <c r="B22" s="121" t="s">
        <v>289</v>
      </c>
      <c r="C22" s="122" t="s">
        <v>290</v>
      </c>
      <c r="D22" s="123" t="s">
        <v>179</v>
      </c>
      <c r="E22" s="124">
        <v>31</v>
      </c>
      <c r="F22" s="125"/>
      <c r="G22" s="126">
        <f>E22*F22</f>
        <v>0</v>
      </c>
      <c r="H22" s="127">
        <v>0</v>
      </c>
      <c r="I22" s="128">
        <f>E22*H22</f>
        <v>0</v>
      </c>
      <c r="J22" s="127">
        <v>0</v>
      </c>
      <c r="K22" s="128">
        <f>E22*J22</f>
        <v>0</v>
      </c>
      <c r="O22" s="119"/>
      <c r="Z22" s="129"/>
      <c r="AA22" s="129">
        <v>1</v>
      </c>
      <c r="AB22" s="129">
        <v>9</v>
      </c>
      <c r="AC22" s="129">
        <v>9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9</v>
      </c>
      <c r="CZ22" s="86">
        <v>4</v>
      </c>
    </row>
    <row r="23" spans="1:104" x14ac:dyDescent="0.2">
      <c r="A23" s="120">
        <v>8</v>
      </c>
      <c r="B23" s="121" t="s">
        <v>291</v>
      </c>
      <c r="C23" s="122" t="s">
        <v>292</v>
      </c>
      <c r="D23" s="123" t="s">
        <v>179</v>
      </c>
      <c r="E23" s="124">
        <v>12</v>
      </c>
      <c r="F23" s="125"/>
      <c r="G23" s="126">
        <f>E23*F23</f>
        <v>0</v>
      </c>
      <c r="H23" s="127">
        <v>0</v>
      </c>
      <c r="I23" s="128">
        <f>E23*H23</f>
        <v>0</v>
      </c>
      <c r="J23" s="127">
        <v>0</v>
      </c>
      <c r="K23" s="128">
        <f>E23*J23</f>
        <v>0</v>
      </c>
      <c r="O23" s="119"/>
      <c r="Z23" s="129"/>
      <c r="AA23" s="129">
        <v>1</v>
      </c>
      <c r="AB23" s="129">
        <v>9</v>
      </c>
      <c r="AC23" s="129">
        <v>9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9</v>
      </c>
      <c r="CZ23" s="86">
        <v>4</v>
      </c>
    </row>
    <row r="24" spans="1:104" x14ac:dyDescent="0.2">
      <c r="A24" s="120">
        <v>9</v>
      </c>
      <c r="B24" s="121" t="s">
        <v>293</v>
      </c>
      <c r="C24" s="122" t="s">
        <v>294</v>
      </c>
      <c r="D24" s="123" t="s">
        <v>179</v>
      </c>
      <c r="E24" s="124">
        <v>73</v>
      </c>
      <c r="F24" s="125"/>
      <c r="G24" s="126">
        <f>E24*F24</f>
        <v>0</v>
      </c>
      <c r="H24" s="127">
        <v>3.0999999999980999E-4</v>
      </c>
      <c r="I24" s="128">
        <f>E24*H24</f>
        <v>2.262999999998613E-2</v>
      </c>
      <c r="J24" s="127">
        <v>0</v>
      </c>
      <c r="K24" s="128">
        <f>E24*J24</f>
        <v>0</v>
      </c>
      <c r="O24" s="119"/>
      <c r="Z24" s="129"/>
      <c r="AA24" s="129">
        <v>1</v>
      </c>
      <c r="AB24" s="129">
        <v>9</v>
      </c>
      <c r="AC24" s="129">
        <v>9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9</v>
      </c>
      <c r="CZ24" s="86">
        <v>4</v>
      </c>
    </row>
    <row r="25" spans="1:104" x14ac:dyDescent="0.2">
      <c r="A25" s="130"/>
      <c r="B25" s="131"/>
      <c r="C25" s="137" t="s">
        <v>295</v>
      </c>
      <c r="D25" s="138"/>
      <c r="E25" s="139">
        <v>43</v>
      </c>
      <c r="F25" s="140"/>
      <c r="G25" s="141"/>
      <c r="H25" s="142"/>
      <c r="I25" s="135"/>
      <c r="K25" s="135"/>
      <c r="M25" s="143" t="s">
        <v>295</v>
      </c>
      <c r="O25" s="11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44" t="str">
        <f>C24</f>
        <v>Fólie výstražná z PVC, šířka 33 cm vč. dodávky fólie</v>
      </c>
      <c r="BE25" s="129"/>
      <c r="BF25" s="129"/>
      <c r="BG25" s="129"/>
      <c r="BH25" s="129"/>
      <c r="BI25" s="129"/>
      <c r="BJ25" s="129"/>
      <c r="BK25" s="129"/>
    </row>
    <row r="26" spans="1:104" x14ac:dyDescent="0.2">
      <c r="A26" s="130"/>
      <c r="B26" s="131"/>
      <c r="C26" s="137" t="s">
        <v>296</v>
      </c>
      <c r="D26" s="138"/>
      <c r="E26" s="139">
        <v>30</v>
      </c>
      <c r="F26" s="140"/>
      <c r="G26" s="141"/>
      <c r="H26" s="142"/>
      <c r="I26" s="135"/>
      <c r="K26" s="135"/>
      <c r="M26" s="143">
        <v>30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4" t="str">
        <f>C25</f>
        <v>31+6+6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20">
        <v>10</v>
      </c>
      <c r="B27" s="121" t="s">
        <v>297</v>
      </c>
      <c r="C27" s="122" t="s">
        <v>298</v>
      </c>
      <c r="D27" s="123" t="s">
        <v>179</v>
      </c>
      <c r="E27" s="124">
        <v>31</v>
      </c>
      <c r="F27" s="125"/>
      <c r="G27" s="126">
        <f>E27*F27</f>
        <v>0</v>
      </c>
      <c r="H27" s="127">
        <v>3.0999999999980999E-4</v>
      </c>
      <c r="I27" s="128">
        <f>E27*H27</f>
        <v>9.6099999999941094E-3</v>
      </c>
      <c r="J27" s="127"/>
      <c r="K27" s="128">
        <f>E27*J27</f>
        <v>0</v>
      </c>
      <c r="O27" s="119"/>
      <c r="Z27" s="129"/>
      <c r="AA27" s="129">
        <v>3</v>
      </c>
      <c r="AB27" s="129">
        <v>9</v>
      </c>
      <c r="AC27" s="129">
        <v>3457114702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3</v>
      </c>
      <c r="CB27" s="129">
        <v>9</v>
      </c>
      <c r="CZ27" s="86">
        <v>3</v>
      </c>
    </row>
    <row r="28" spans="1:104" x14ac:dyDescent="0.2">
      <c r="A28" s="130"/>
      <c r="B28" s="131"/>
      <c r="C28" s="132" t="s">
        <v>299</v>
      </c>
      <c r="D28" s="133"/>
      <c r="E28" s="133"/>
      <c r="F28" s="133"/>
      <c r="G28" s="134"/>
      <c r="I28" s="135"/>
      <c r="K28" s="135"/>
      <c r="L28" s="136" t="s">
        <v>299</v>
      </c>
      <c r="O28" s="11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</row>
    <row r="29" spans="1:104" x14ac:dyDescent="0.2">
      <c r="A29" s="120">
        <v>11</v>
      </c>
      <c r="B29" s="121" t="s">
        <v>300</v>
      </c>
      <c r="C29" s="122" t="s">
        <v>301</v>
      </c>
      <c r="D29" s="123" t="s">
        <v>179</v>
      </c>
      <c r="E29" s="124">
        <v>12</v>
      </c>
      <c r="F29" s="125"/>
      <c r="G29" s="126">
        <f>E29*F29</f>
        <v>0</v>
      </c>
      <c r="H29" s="127">
        <v>6.8999999999963502E-4</v>
      </c>
      <c r="I29" s="128">
        <f>E29*H29</f>
        <v>8.2799999999956207E-3</v>
      </c>
      <c r="J29" s="127"/>
      <c r="K29" s="128">
        <f>E29*J29</f>
        <v>0</v>
      </c>
      <c r="O29" s="119"/>
      <c r="Z29" s="129"/>
      <c r="AA29" s="129">
        <v>3</v>
      </c>
      <c r="AB29" s="129">
        <v>9</v>
      </c>
      <c r="AC29" s="129">
        <v>3457114705</v>
      </c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CA29" s="129">
        <v>3</v>
      </c>
      <c r="CB29" s="129">
        <v>9</v>
      </c>
      <c r="CZ29" s="86">
        <v>3</v>
      </c>
    </row>
    <row r="30" spans="1:104" x14ac:dyDescent="0.2">
      <c r="A30" s="145" t="s">
        <v>36</v>
      </c>
      <c r="B30" s="146" t="s">
        <v>287</v>
      </c>
      <c r="C30" s="147" t="s">
        <v>288</v>
      </c>
      <c r="D30" s="148"/>
      <c r="E30" s="149"/>
      <c r="F30" s="149"/>
      <c r="G30" s="150">
        <f>SUM(G21:G29)</f>
        <v>0</v>
      </c>
      <c r="H30" s="151"/>
      <c r="I30" s="152">
        <f>SUM(I21:I29)</f>
        <v>4.0519999999975867E-2</v>
      </c>
      <c r="J30" s="153"/>
      <c r="K30" s="152">
        <f>SUM(K21:K29)</f>
        <v>0</v>
      </c>
      <c r="O30" s="119"/>
      <c r="X30" s="154">
        <f>K30</f>
        <v>0</v>
      </c>
      <c r="Y30" s="154">
        <f>I30</f>
        <v>4.0519999999975867E-2</v>
      </c>
      <c r="Z30" s="155">
        <f>G30</f>
        <v>0</v>
      </c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56"/>
      <c r="BB30" s="156"/>
      <c r="BC30" s="156"/>
      <c r="BD30" s="156"/>
      <c r="BE30" s="156"/>
      <c r="BF30" s="156"/>
      <c r="BG30" s="129"/>
      <c r="BH30" s="129"/>
      <c r="BI30" s="129"/>
      <c r="BJ30" s="129"/>
      <c r="BK30" s="129"/>
    </row>
    <row r="31" spans="1:104" x14ac:dyDescent="0.2">
      <c r="A31" s="157" t="s">
        <v>37</v>
      </c>
      <c r="B31" s="158" t="s">
        <v>38</v>
      </c>
      <c r="C31" s="159"/>
      <c r="D31" s="160"/>
      <c r="E31" s="161"/>
      <c r="F31" s="161"/>
      <c r="G31" s="162">
        <f>SUM(Z7:Z31)</f>
        <v>0</v>
      </c>
      <c r="H31" s="163"/>
      <c r="I31" s="164">
        <f>SUM(Y7:Y31)</f>
        <v>4.0519999999975867E-2</v>
      </c>
      <c r="J31" s="163"/>
      <c r="K31" s="164">
        <f>SUM(X7:X31)</f>
        <v>0</v>
      </c>
      <c r="O31" s="119"/>
      <c r="BA31" s="165"/>
      <c r="BB31" s="165"/>
      <c r="BC31" s="165"/>
      <c r="BD31" s="165"/>
      <c r="BE31" s="165"/>
      <c r="BF31" s="165"/>
    </row>
    <row r="32" spans="1:104" x14ac:dyDescent="0.2">
      <c r="E32" s="86"/>
    </row>
    <row r="33" spans="1:5" x14ac:dyDescent="0.2">
      <c r="A33" s="166"/>
      <c r="E33" s="86"/>
    </row>
    <row r="34" spans="1:5" x14ac:dyDescent="0.2">
      <c r="E34" s="86"/>
    </row>
    <row r="35" spans="1:5" x14ac:dyDescent="0.2">
      <c r="E35" s="86"/>
    </row>
    <row r="36" spans="1:5" x14ac:dyDescent="0.2">
      <c r="E36" s="86"/>
    </row>
    <row r="37" spans="1:5" x14ac:dyDescent="0.2">
      <c r="E37" s="86"/>
    </row>
    <row r="38" spans="1:5" x14ac:dyDescent="0.2">
      <c r="E38" s="86"/>
    </row>
    <row r="39" spans="1:5" x14ac:dyDescent="0.2">
      <c r="E39" s="86"/>
    </row>
    <row r="40" spans="1:5" x14ac:dyDescent="0.2">
      <c r="E40" s="86"/>
    </row>
    <row r="41" spans="1:5" x14ac:dyDescent="0.2">
      <c r="E41" s="86"/>
    </row>
    <row r="42" spans="1:5" x14ac:dyDescent="0.2">
      <c r="E42" s="86"/>
    </row>
    <row r="43" spans="1:5" x14ac:dyDescent="0.2">
      <c r="E43" s="86"/>
    </row>
    <row r="44" spans="1:5" x14ac:dyDescent="0.2">
      <c r="E44" s="86"/>
    </row>
    <row r="45" spans="1:5" x14ac:dyDescent="0.2">
      <c r="E45" s="86"/>
    </row>
    <row r="46" spans="1:5" x14ac:dyDescent="0.2">
      <c r="E46" s="86"/>
    </row>
    <row r="47" spans="1:5" x14ac:dyDescent="0.2">
      <c r="E47" s="86"/>
    </row>
    <row r="48" spans="1:5" x14ac:dyDescent="0.2">
      <c r="E48" s="86"/>
    </row>
    <row r="49" spans="5:5" x14ac:dyDescent="0.2">
      <c r="E49" s="86"/>
    </row>
    <row r="50" spans="5:5" x14ac:dyDescent="0.2">
      <c r="E50" s="86"/>
    </row>
    <row r="51" spans="5:5" x14ac:dyDescent="0.2">
      <c r="E51" s="86"/>
    </row>
    <row r="52" spans="5:5" x14ac:dyDescent="0.2">
      <c r="E52" s="86"/>
    </row>
    <row r="53" spans="5:5" x14ac:dyDescent="0.2">
      <c r="E53" s="86"/>
    </row>
    <row r="54" spans="5:5" x14ac:dyDescent="0.2">
      <c r="E54" s="86"/>
    </row>
    <row r="55" spans="5:5" x14ac:dyDescent="0.2">
      <c r="E55" s="86"/>
    </row>
    <row r="56" spans="5:5" x14ac:dyDescent="0.2">
      <c r="E56" s="86"/>
    </row>
    <row r="57" spans="5:5" x14ac:dyDescent="0.2">
      <c r="E57" s="86"/>
    </row>
    <row r="58" spans="5:5" x14ac:dyDescent="0.2">
      <c r="E58" s="86"/>
    </row>
    <row r="59" spans="5:5" x14ac:dyDescent="0.2">
      <c r="E59" s="86"/>
    </row>
    <row r="60" spans="5:5" x14ac:dyDescent="0.2">
      <c r="E60" s="86"/>
    </row>
    <row r="61" spans="5:5" x14ac:dyDescent="0.2">
      <c r="E61" s="86"/>
    </row>
    <row r="62" spans="5:5" x14ac:dyDescent="0.2">
      <c r="E62" s="86"/>
    </row>
    <row r="63" spans="5:5" x14ac:dyDescent="0.2">
      <c r="E63" s="86"/>
    </row>
    <row r="64" spans="5:5" x14ac:dyDescent="0.2"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69" spans="5:5" x14ac:dyDescent="0.2">
      <c r="E69" s="86"/>
    </row>
    <row r="70" spans="5:5" x14ac:dyDescent="0.2">
      <c r="E70" s="86"/>
    </row>
    <row r="71" spans="5:5" x14ac:dyDescent="0.2">
      <c r="E71" s="86"/>
    </row>
    <row r="72" spans="5:5" x14ac:dyDescent="0.2">
      <c r="E72" s="86"/>
    </row>
    <row r="73" spans="5:5" x14ac:dyDescent="0.2">
      <c r="E73" s="86"/>
    </row>
    <row r="74" spans="5:5" x14ac:dyDescent="0.2">
      <c r="E74" s="86"/>
    </row>
    <row r="75" spans="5:5" x14ac:dyDescent="0.2">
      <c r="E75" s="86"/>
    </row>
    <row r="76" spans="5:5" x14ac:dyDescent="0.2">
      <c r="E76" s="86"/>
    </row>
    <row r="77" spans="5:5" x14ac:dyDescent="0.2">
      <c r="E77" s="86"/>
    </row>
    <row r="78" spans="5:5" x14ac:dyDescent="0.2">
      <c r="E78" s="86"/>
    </row>
    <row r="79" spans="5:5" x14ac:dyDescent="0.2">
      <c r="E79" s="86"/>
    </row>
    <row r="80" spans="5:5" x14ac:dyDescent="0.2">
      <c r="E80" s="86"/>
    </row>
    <row r="81" spans="1:7" x14ac:dyDescent="0.2">
      <c r="E81" s="86"/>
    </row>
    <row r="82" spans="1:7" x14ac:dyDescent="0.2">
      <c r="E82" s="86"/>
    </row>
    <row r="83" spans="1:7" x14ac:dyDescent="0.2">
      <c r="E83" s="86"/>
    </row>
    <row r="84" spans="1:7" x14ac:dyDescent="0.2">
      <c r="E84" s="86"/>
    </row>
    <row r="85" spans="1:7" x14ac:dyDescent="0.2">
      <c r="E85" s="86"/>
    </row>
    <row r="86" spans="1:7" x14ac:dyDescent="0.2">
      <c r="A86" s="167"/>
      <c r="B86" s="167"/>
    </row>
    <row r="87" spans="1:7" x14ac:dyDescent="0.2">
      <c r="C87" s="168"/>
      <c r="D87" s="168"/>
      <c r="E87" s="169"/>
      <c r="F87" s="168"/>
      <c r="G87" s="170"/>
    </row>
    <row r="88" spans="1:7" x14ac:dyDescent="0.2">
      <c r="A88" s="167"/>
      <c r="B88" s="167"/>
    </row>
    <row r="1005" spans="1:7" x14ac:dyDescent="0.2">
      <c r="A1005" s="171"/>
      <c r="B1005" s="172"/>
      <c r="C1005" s="173" t="s">
        <v>40</v>
      </c>
      <c r="D1005" s="174"/>
      <c r="F1005" s="105"/>
      <c r="G1005" s="135">
        <v>100000</v>
      </c>
    </row>
    <row r="1006" spans="1:7" x14ac:dyDescent="0.2">
      <c r="A1006" s="171"/>
      <c r="B1006" s="172"/>
      <c r="C1006" s="173" t="s">
        <v>41</v>
      </c>
      <c r="D1006" s="174"/>
      <c r="F1006" s="105"/>
      <c r="G1006" s="135">
        <v>100000</v>
      </c>
    </row>
    <row r="1007" spans="1:7" x14ac:dyDescent="0.2">
      <c r="A1007" s="171"/>
      <c r="B1007" s="172"/>
      <c r="C1007" s="173" t="s">
        <v>42</v>
      </c>
      <c r="D1007" s="174"/>
      <c r="F1007" s="105"/>
      <c r="G1007" s="135">
        <v>100000</v>
      </c>
    </row>
    <row r="1008" spans="1:7" x14ac:dyDescent="0.2">
      <c r="A1008" s="171"/>
      <c r="B1008" s="172"/>
      <c r="C1008" s="173" t="s">
        <v>43</v>
      </c>
      <c r="D1008" s="174"/>
      <c r="F1008" s="105"/>
      <c r="G1008" s="135">
        <v>100000</v>
      </c>
    </row>
    <row r="1009" spans="1:7" x14ac:dyDescent="0.2">
      <c r="A1009" s="171"/>
      <c r="B1009" s="172"/>
      <c r="C1009" s="173" t="s">
        <v>44</v>
      </c>
      <c r="D1009" s="174"/>
      <c r="F1009" s="105"/>
      <c r="G1009" s="135">
        <v>100000</v>
      </c>
    </row>
    <row r="1010" spans="1:7" x14ac:dyDescent="0.2">
      <c r="A1010" s="171"/>
      <c r="B1010" s="172"/>
      <c r="C1010" s="173" t="s">
        <v>45</v>
      </c>
      <c r="D1010" s="174"/>
      <c r="F1010" s="105"/>
      <c r="G1010" s="135">
        <v>100000</v>
      </c>
    </row>
    <row r="1011" spans="1:7" x14ac:dyDescent="0.2">
      <c r="A1011" s="171"/>
      <c r="B1011" s="172"/>
      <c r="C1011" s="173" t="s">
        <v>46</v>
      </c>
      <c r="D1011" s="174"/>
      <c r="F1011" s="105"/>
      <c r="G1011" s="135">
        <v>100000</v>
      </c>
    </row>
  </sheetData>
  <mergeCells count="8">
    <mergeCell ref="C19:G19"/>
    <mergeCell ref="C25:D25"/>
    <mergeCell ref="C26:D26"/>
    <mergeCell ref="C28:G28"/>
    <mergeCell ref="A1:G1"/>
    <mergeCell ref="C10:D10"/>
    <mergeCell ref="C11:D11"/>
    <mergeCell ref="C12:D12"/>
  </mergeCells>
  <printOptions gridLinesSet="0"/>
  <pageMargins left="0.59055118110236227" right="0.19685039370078741" top="0.39370078740157483" bottom="0.39370078740157483" header="0" footer="0.19685039370078741"/>
  <pageSetup paperSize="9" orientation="portrait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76</vt:i4>
      </vt:variant>
    </vt:vector>
  </HeadingPairs>
  <TitlesOfParts>
    <vt:vector size="81" baseType="lpstr">
      <vt:lpstr>Stavba</vt:lpstr>
      <vt:lpstr>100 23-459-0.1 </vt:lpstr>
      <vt:lpstr>100 23-459-0.2 </vt:lpstr>
      <vt:lpstr>101 23-459-101 </vt:lpstr>
      <vt:lpstr>102 23-459-102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'100 23-459-0.1 '!Názvy_tisku</vt:lpstr>
      <vt:lpstr>'100 23-459-0.2 '!Názvy_tisku</vt:lpstr>
      <vt:lpstr>'101 23-459-101 '!Názvy_tisku</vt:lpstr>
      <vt:lpstr>'102 23-459-102 '!Názvy_tisku</vt:lpstr>
      <vt:lpstr>Stavba!Objednatel</vt:lpstr>
      <vt:lpstr>Stavba!Objekt</vt:lpstr>
      <vt:lpstr>'100 23-459-0.1 '!Oblast_tisku</vt:lpstr>
      <vt:lpstr>'100 23-459-0.2 '!Oblast_tisku</vt:lpstr>
      <vt:lpstr>'101 23-459-101 '!Oblast_tisku</vt:lpstr>
      <vt:lpstr>'102 23-459-102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'100 23-459-0.2 '!SloupecCC</vt:lpstr>
      <vt:lpstr>'101 23-459-101 '!SloupecCC</vt:lpstr>
      <vt:lpstr>'102 23-459-102 '!SloupecCC</vt:lpstr>
      <vt:lpstr>SloupecCC</vt:lpstr>
      <vt:lpstr>'100 23-459-0.2 '!SloupecCDH</vt:lpstr>
      <vt:lpstr>'101 23-459-101 '!SloupecCDH</vt:lpstr>
      <vt:lpstr>'102 23-459-102 '!SloupecCDH</vt:lpstr>
      <vt:lpstr>SloupecCDH</vt:lpstr>
      <vt:lpstr>'100 23-459-0.2 '!SloupecCisloPol</vt:lpstr>
      <vt:lpstr>'101 23-459-101 '!SloupecCisloPol</vt:lpstr>
      <vt:lpstr>'102 23-459-102 '!SloupecCisloPol</vt:lpstr>
      <vt:lpstr>SloupecCisloPol</vt:lpstr>
      <vt:lpstr>'100 23-459-0.2 '!SloupecCH</vt:lpstr>
      <vt:lpstr>'101 23-459-101 '!SloupecCH</vt:lpstr>
      <vt:lpstr>'102 23-459-102 '!SloupecCH</vt:lpstr>
      <vt:lpstr>SloupecCH</vt:lpstr>
      <vt:lpstr>'100 23-459-0.2 '!SloupecJC</vt:lpstr>
      <vt:lpstr>'101 23-459-101 '!SloupecJC</vt:lpstr>
      <vt:lpstr>'102 23-459-102 '!SloupecJC</vt:lpstr>
      <vt:lpstr>SloupecJC</vt:lpstr>
      <vt:lpstr>'100 23-459-0.2 '!SloupecJDH</vt:lpstr>
      <vt:lpstr>'101 23-459-101 '!SloupecJDH</vt:lpstr>
      <vt:lpstr>'102 23-459-102 '!SloupecJDH</vt:lpstr>
      <vt:lpstr>SloupecJDH</vt:lpstr>
      <vt:lpstr>'100 23-459-0.2 '!SloupecJDM</vt:lpstr>
      <vt:lpstr>'101 23-459-101 '!SloupecJDM</vt:lpstr>
      <vt:lpstr>'102 23-459-102 '!SloupecJDM</vt:lpstr>
      <vt:lpstr>SloupecJDM</vt:lpstr>
      <vt:lpstr>'100 23-459-0.2 '!SloupecJH</vt:lpstr>
      <vt:lpstr>'101 23-459-101 '!SloupecJH</vt:lpstr>
      <vt:lpstr>'102 23-459-102 '!SloupecJH</vt:lpstr>
      <vt:lpstr>SloupecJH</vt:lpstr>
      <vt:lpstr>'100 23-459-0.2 '!SloupecMJ</vt:lpstr>
      <vt:lpstr>'101 23-459-101 '!SloupecMJ</vt:lpstr>
      <vt:lpstr>'102 23-459-102 '!SloupecMJ</vt:lpstr>
      <vt:lpstr>SloupecMJ</vt:lpstr>
      <vt:lpstr>'100 23-459-0.2 '!SloupecMnozstvi</vt:lpstr>
      <vt:lpstr>'101 23-459-101 '!SloupecMnozstvi</vt:lpstr>
      <vt:lpstr>'102 23-459-102 '!SloupecMnozstvi</vt:lpstr>
      <vt:lpstr>SloupecMnozstvi</vt:lpstr>
      <vt:lpstr>'100 23-459-0.2 '!SloupecNazPol</vt:lpstr>
      <vt:lpstr>'101 23-459-101 '!SloupecNazPol</vt:lpstr>
      <vt:lpstr>'102 23-459-102 '!SloupecNazPol</vt:lpstr>
      <vt:lpstr>SloupecNazPol</vt:lpstr>
      <vt:lpstr>'100 23-459-0.2 '!SloupecPC</vt:lpstr>
      <vt:lpstr>'101 23-459-101 '!SloupecPC</vt:lpstr>
      <vt:lpstr>'102 23-459-102 '!SloupecPC</vt:lpstr>
      <vt:lpstr>SloupecPC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cp:lastPrinted>2023-06-01T06:43:54Z</cp:lastPrinted>
  <dcterms:created xsi:type="dcterms:W3CDTF">2023-06-01T06:19:14Z</dcterms:created>
  <dcterms:modified xsi:type="dcterms:W3CDTF">2023-06-01T06:44:44Z</dcterms:modified>
</cp:coreProperties>
</file>