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ropbox\WORK\PROJEKTY\Projekty 2022\22-448 - SP+ÚR - Parkování na ulici SNP, Kroměříž\Rozpočty a výkazy výměr\"/>
    </mc:Choice>
  </mc:AlternateContent>
  <xr:revisionPtr revIDLastSave="0" documentId="13_ncr:1_{DE6AA9CB-5B00-44F2-9F54-BC7074D93AAC}" xr6:coauthVersionLast="47" xr6:coauthVersionMax="47" xr10:uidLastSave="{00000000-0000-0000-0000-000000000000}"/>
  <workbookProtection workbookAlgorithmName="SHA-512" workbookHashValue="DqjONM9e8sC0FA8KCCP9uV+zM73/zmXIAn2RZcckYkGhnx054czK/aRfwQnBKrtt9pmkl2C5FKAjn07VHwTkQw==" workbookSaltValue="1cFaxn9lQq+F6583e6u6wQ==" workbookSpinCount="100000" lockStructure="1"/>
  <bookViews>
    <workbookView xWindow="-120" yWindow="-120" windowWidth="25440" windowHeight="15390" firstSheet="3" activeTab="7" xr2:uid="{8DA50488-F5E0-43E2-AFD9-F6094E57878D}"/>
  </bookViews>
  <sheets>
    <sheet name="Stavba" sheetId="1" r:id="rId1"/>
    <sheet name="100 22-448-0.1 " sheetId="2" r:id="rId2"/>
    <sheet name="100 22-448-0.2 " sheetId="3" r:id="rId3"/>
    <sheet name="100 22-448-0.3 " sheetId="4" r:id="rId4"/>
    <sheet name="101 22-448-1.1 " sheetId="5" r:id="rId5"/>
    <sheet name="101 22-448-1.2 " sheetId="6" r:id="rId6"/>
    <sheet name="101 22-448-1.3 " sheetId="7" r:id="rId7"/>
    <sheet name="102 22-448-102 " sheetId="8" r:id="rId8"/>
    <sheet name="103 22-448-103 " sheetId="9" r:id="rId9"/>
  </sheets>
  <externalReferences>
    <externalReference r:id="rId10"/>
  </externalReferences>
  <definedNames>
    <definedName name="AAA" localSheetId="2">'100 22-448-0.2 '!#REF!</definedName>
    <definedName name="AAA" localSheetId="3">'100 22-448-0.3 '!#REF!</definedName>
    <definedName name="AAA" localSheetId="4">'101 22-448-1.1 '!#REF!</definedName>
    <definedName name="AAA" localSheetId="5">'101 22-448-1.2 '!#REF!</definedName>
    <definedName name="AAA" localSheetId="6">'101 22-448-1.3 '!#REF!</definedName>
    <definedName name="AAA" localSheetId="7">'102 22-448-102 '!#REF!</definedName>
    <definedName name="AAA" localSheetId="8">'103 22-448-103 '!#REF!</definedName>
    <definedName name="AAA">'100 22-448-0.1 '!#REF!</definedName>
    <definedName name="cisloobjektu">#REF!</definedName>
    <definedName name="CisloStavby" localSheetId="0">Stavba!$D$5</definedName>
    <definedName name="cislostavby">#REF!</definedName>
    <definedName name="dadresa" localSheetId="0">Stavba!$D$8</definedName>
    <definedName name="dadresa">#REF!</definedName>
    <definedName name="Datum">#REF!</definedName>
    <definedName name="DIČ" localSheetId="0">Stavba!$J$8</definedName>
    <definedName name="DIČ">#REF!</definedName>
    <definedName name="Dil">#REF!</definedName>
    <definedName name="dmisto" localSheetId="0">Stavba!$D$9</definedName>
    <definedName name="dmisto">#REF!</definedName>
    <definedName name="Dodavka">#REF!</definedName>
    <definedName name="Dodavka0" localSheetId="2">'100 22-448-0.2 '!#REF!</definedName>
    <definedName name="Dodavka0" localSheetId="3">'100 22-448-0.3 '!#REF!</definedName>
    <definedName name="Dodavka0" localSheetId="4">'101 22-448-1.1 '!#REF!</definedName>
    <definedName name="Dodavka0" localSheetId="5">'101 22-448-1.2 '!#REF!</definedName>
    <definedName name="Dodavka0" localSheetId="6">'101 22-448-1.3 '!#REF!</definedName>
    <definedName name="Dodavka0" localSheetId="7">'102 22-448-102 '!#REF!</definedName>
    <definedName name="Dodavka0" localSheetId="8">'103 22-448-103 '!#REF!</definedName>
    <definedName name="Dodavka0">'100 22-448-0.1 '!#REF!</definedName>
    <definedName name="dpsc" localSheetId="0">Stavba!$C$9</definedName>
    <definedName name="dpsc">#REF!</definedName>
    <definedName name="HSV">#REF!</definedName>
    <definedName name="HSV_" localSheetId="2">'100 22-448-0.2 '!#REF!</definedName>
    <definedName name="HSV_" localSheetId="3">'100 22-448-0.3 '!#REF!</definedName>
    <definedName name="HSV_" localSheetId="4">'101 22-448-1.1 '!#REF!</definedName>
    <definedName name="HSV_" localSheetId="5">'101 22-448-1.2 '!#REF!</definedName>
    <definedName name="HSV_" localSheetId="6">'101 22-448-1.3 '!#REF!</definedName>
    <definedName name="HSV_" localSheetId="7">'102 22-448-102 '!#REF!</definedName>
    <definedName name="HSV_" localSheetId="8">'103 22-448-103 '!#REF!</definedName>
    <definedName name="HSV_">'100 22-448-0.1 '!#REF!</definedName>
    <definedName name="HSV0" localSheetId="2">'100 22-448-0.2 '!#REF!</definedName>
    <definedName name="HSV0" localSheetId="3">'100 22-448-0.3 '!#REF!</definedName>
    <definedName name="HSV0" localSheetId="4">'101 22-448-1.1 '!#REF!</definedName>
    <definedName name="HSV0" localSheetId="5">'101 22-448-1.2 '!#REF!</definedName>
    <definedName name="HSV0" localSheetId="6">'101 22-448-1.3 '!#REF!</definedName>
    <definedName name="HSV0" localSheetId="7">'102 22-448-102 '!#REF!</definedName>
    <definedName name="HSV0" localSheetId="8">'103 22-448-103 '!#REF!</definedName>
    <definedName name="HSV0">'100 22-448-0.1 '!#REF!</definedName>
    <definedName name="HZS">#REF!</definedName>
    <definedName name="HZS0" localSheetId="2">'100 22-448-0.2 '!#REF!</definedName>
    <definedName name="HZS0" localSheetId="3">'100 22-448-0.3 '!#REF!</definedName>
    <definedName name="HZS0" localSheetId="4">'101 22-448-1.1 '!#REF!</definedName>
    <definedName name="HZS0" localSheetId="5">'101 22-448-1.2 '!#REF!</definedName>
    <definedName name="HZS0" localSheetId="6">'101 22-448-1.3 '!#REF!</definedName>
    <definedName name="HZS0" localSheetId="7">'102 22-448-102 '!#REF!</definedName>
    <definedName name="HZS0" localSheetId="8">'103 22-448-103 '!#REF!</definedName>
    <definedName name="HZS0">'100 22-448-0.1 '!#REF!</definedName>
    <definedName name="IČO" localSheetId="0">Stavba!$J$7</definedName>
    <definedName name="IČO">#REF!</definedName>
    <definedName name="JKSO">#REF!</definedName>
    <definedName name="MJ">#REF!</definedName>
    <definedName name="Mont">#REF!</definedName>
    <definedName name="Mont_" localSheetId="2">'100 22-448-0.2 '!#REF!</definedName>
    <definedName name="Mont_" localSheetId="3">'100 22-448-0.3 '!#REF!</definedName>
    <definedName name="Mont_" localSheetId="4">'101 22-448-1.1 '!#REF!</definedName>
    <definedName name="Mont_" localSheetId="5">'101 22-448-1.2 '!#REF!</definedName>
    <definedName name="Mont_" localSheetId="6">'101 22-448-1.3 '!#REF!</definedName>
    <definedName name="Mont_" localSheetId="7">'102 22-448-102 '!#REF!</definedName>
    <definedName name="Mont_" localSheetId="8">'103 22-448-103 '!#REF!</definedName>
    <definedName name="Mont_">'100 22-448-0.1 '!#REF!</definedName>
    <definedName name="Montaz0" localSheetId="2">'100 22-448-0.2 '!#REF!</definedName>
    <definedName name="Montaz0" localSheetId="3">'100 22-448-0.3 '!#REF!</definedName>
    <definedName name="Montaz0" localSheetId="4">'101 22-448-1.1 '!#REF!</definedName>
    <definedName name="Montaz0" localSheetId="5">'101 22-448-1.2 '!#REF!</definedName>
    <definedName name="Montaz0" localSheetId="6">'101 22-448-1.3 '!#REF!</definedName>
    <definedName name="Montaz0" localSheetId="7">'102 22-448-102 '!#REF!</definedName>
    <definedName name="Montaz0" localSheetId="8">'103 22-448-103 '!#REF!</definedName>
    <definedName name="Montaz0">'100 22-448-0.1 '!#REF!</definedName>
    <definedName name="NazevDilu">#REF!</definedName>
    <definedName name="NazevObjektu" localSheetId="0">Stavba!$C$29</definedName>
    <definedName name="nazevobjektu">#REF!</definedName>
    <definedName name="NazevStavby" localSheetId="0">Stavba!$E$5</definedName>
    <definedName name="nazevstavby">#REF!</definedName>
    <definedName name="_xlnm.Print_Titles" localSheetId="1">'100 22-448-0.1 '!$1:$6</definedName>
    <definedName name="_xlnm.Print_Titles" localSheetId="2">'100 22-448-0.2 '!$1:$6</definedName>
    <definedName name="_xlnm.Print_Titles" localSheetId="3">'100 22-448-0.3 '!$1:$6</definedName>
    <definedName name="_xlnm.Print_Titles" localSheetId="4">'101 22-448-1.1 '!$1:$6</definedName>
    <definedName name="_xlnm.Print_Titles" localSheetId="5">'101 22-448-1.2 '!$1:$6</definedName>
    <definedName name="_xlnm.Print_Titles" localSheetId="6">'101 22-448-1.3 '!$1:$6</definedName>
    <definedName name="_xlnm.Print_Titles" localSheetId="7">'102 22-448-102 '!$1:$6</definedName>
    <definedName name="_xlnm.Print_Titles" localSheetId="8">'103 22-448-103 '!$1:$6</definedName>
    <definedName name="Objednatel" localSheetId="0">Stavba!$D$11</definedName>
    <definedName name="Objednatel">#REF!</definedName>
    <definedName name="Objekt" localSheetId="0">Stavba!$B$29</definedName>
    <definedName name="Objekt">#REF!</definedName>
    <definedName name="_xlnm.Print_Area" localSheetId="1">'100 22-448-0.1 '!$A$1:$K$39</definedName>
    <definedName name="_xlnm.Print_Area" localSheetId="2">'100 22-448-0.2 '!$A$1:$K$74</definedName>
    <definedName name="_xlnm.Print_Area" localSheetId="3">'100 22-448-0.3 '!$A$1:$K$73</definedName>
    <definedName name="_xlnm.Print_Area" localSheetId="4">'101 22-448-1.1 '!$A$1:$K$160</definedName>
    <definedName name="_xlnm.Print_Area" localSheetId="5">'101 22-448-1.2 '!$A$1:$K$137</definedName>
    <definedName name="_xlnm.Print_Area" localSheetId="6">'101 22-448-1.3 '!$A$1:$K$132</definedName>
    <definedName name="_xlnm.Print_Area" localSheetId="7">'102 22-448-102 '!$A$1:$K$80</definedName>
    <definedName name="_xlnm.Print_Area" localSheetId="8">'103 22-448-103 '!$A$1:$K$40</definedName>
    <definedName name="_xlnm.Print_Area" localSheetId="0">Stavba!$A$1:$I$48</definedName>
    <definedName name="odic" localSheetId="0">Stavba!$J$12</definedName>
    <definedName name="odic">#REF!</definedName>
    <definedName name="oico" localSheetId="0">Stavba!$J$11</definedName>
    <definedName name="oico">#REF!</definedName>
    <definedName name="omisto" localSheetId="0">Stavba!$D$13</definedName>
    <definedName name="omisto">#REF!</definedName>
    <definedName name="onazev" localSheetId="0">Stavba!$D$12</definedName>
    <definedName name="onazev">#REF!</definedName>
    <definedName name="opsc" localSheetId="0">Stavba!$C$13</definedName>
    <definedName name="opsc">#REF!</definedName>
    <definedName name="PocetMJ">#REF!</definedName>
    <definedName name="Poznamka">#REF!</definedName>
    <definedName name="Projektant">#REF!</definedName>
    <definedName name="PSV">#REF!</definedName>
    <definedName name="PSV_" localSheetId="2">'100 22-448-0.2 '!#REF!</definedName>
    <definedName name="PSV_" localSheetId="3">'100 22-448-0.3 '!#REF!</definedName>
    <definedName name="PSV_" localSheetId="4">'101 22-448-1.1 '!#REF!</definedName>
    <definedName name="PSV_" localSheetId="5">'101 22-448-1.2 '!#REF!</definedName>
    <definedName name="PSV_" localSheetId="6">'101 22-448-1.3 '!#REF!</definedName>
    <definedName name="PSV_" localSheetId="7">'102 22-448-102 '!#REF!</definedName>
    <definedName name="PSV_" localSheetId="8">'103 22-448-103 '!#REF!</definedName>
    <definedName name="PSV_">'100 22-448-0.1 '!#REF!</definedName>
    <definedName name="PSV0" localSheetId="2">'100 22-448-0.2 '!#REF!</definedName>
    <definedName name="PSV0" localSheetId="3">'100 22-448-0.3 '!#REF!</definedName>
    <definedName name="PSV0" localSheetId="4">'101 22-448-1.1 '!#REF!</definedName>
    <definedName name="PSV0" localSheetId="5">'101 22-448-1.2 '!#REF!</definedName>
    <definedName name="PSV0" localSheetId="6">'101 22-448-1.3 '!#REF!</definedName>
    <definedName name="PSV0" localSheetId="7">'102 22-448-102 '!#REF!</definedName>
    <definedName name="PSV0" localSheetId="8">'103 22-448-103 '!#REF!</definedName>
    <definedName name="PSV0">'100 22-448-0.1 '!#REF!</definedName>
    <definedName name="SazbaDPH1" localSheetId="2">[1]Stavba!$D$19</definedName>
    <definedName name="SazbaDPH1" localSheetId="3">[1]Stavba!$D$19</definedName>
    <definedName name="SazbaDPH1" localSheetId="4">[1]Stavba!$D$19</definedName>
    <definedName name="SazbaDPH1" localSheetId="5">[1]Stavba!$D$19</definedName>
    <definedName name="SazbaDPH1" localSheetId="6">[1]Stavba!$D$19</definedName>
    <definedName name="SazbaDPH1" localSheetId="7">[1]Stavba!$D$19</definedName>
    <definedName name="SazbaDPH1" localSheetId="8">[1]Stavba!$D$19</definedName>
    <definedName name="SazbaDPH1">Stavba!$D$19</definedName>
    <definedName name="SazbaDPH2" localSheetId="2">[1]Stavba!$D$21</definedName>
    <definedName name="SazbaDPH2" localSheetId="3">[1]Stavba!$D$21</definedName>
    <definedName name="SazbaDPH2" localSheetId="4">[1]Stavba!$D$21</definedName>
    <definedName name="SazbaDPH2" localSheetId="5">[1]Stavba!$D$21</definedName>
    <definedName name="SazbaDPH2" localSheetId="6">[1]Stavba!$D$21</definedName>
    <definedName name="SazbaDPH2" localSheetId="7">[1]Stavba!$D$21</definedName>
    <definedName name="SazbaDPH2" localSheetId="8">[1]Stavba!$D$21</definedName>
    <definedName name="SazbaDPH2">Stavba!$D$21</definedName>
    <definedName name="SloupecCC" localSheetId="2">'100 22-448-0.2 '!$G$6</definedName>
    <definedName name="SloupecCC" localSheetId="3">'100 22-448-0.3 '!$G$6</definedName>
    <definedName name="SloupecCC" localSheetId="4">'101 22-448-1.1 '!$G$6</definedName>
    <definedName name="SloupecCC" localSheetId="5">'101 22-448-1.2 '!$G$6</definedName>
    <definedName name="SloupecCC" localSheetId="6">'101 22-448-1.3 '!$G$6</definedName>
    <definedName name="SloupecCC" localSheetId="7">'102 22-448-102 '!$G$6</definedName>
    <definedName name="SloupecCC" localSheetId="8">'103 22-448-103 '!$G$6</definedName>
    <definedName name="SloupecCC">'100 22-448-0.1 '!$G$6</definedName>
    <definedName name="SloupecCDH" localSheetId="2">'100 22-448-0.2 '!$K$6</definedName>
    <definedName name="SloupecCDH" localSheetId="3">'100 22-448-0.3 '!$K$6</definedName>
    <definedName name="SloupecCDH" localSheetId="4">'101 22-448-1.1 '!$K$6</definedName>
    <definedName name="SloupecCDH" localSheetId="5">'101 22-448-1.2 '!$K$6</definedName>
    <definedName name="SloupecCDH" localSheetId="6">'101 22-448-1.3 '!$K$6</definedName>
    <definedName name="SloupecCDH" localSheetId="7">'102 22-448-102 '!$K$6</definedName>
    <definedName name="SloupecCDH" localSheetId="8">'103 22-448-103 '!$K$6</definedName>
    <definedName name="SloupecCDH">'100 22-448-0.1 '!$K$6</definedName>
    <definedName name="SloupecCisloPol" localSheetId="2">'100 22-448-0.2 '!$B$6</definedName>
    <definedName name="SloupecCisloPol" localSheetId="3">'100 22-448-0.3 '!$B$6</definedName>
    <definedName name="SloupecCisloPol" localSheetId="4">'101 22-448-1.1 '!$B$6</definedName>
    <definedName name="SloupecCisloPol" localSheetId="5">'101 22-448-1.2 '!$B$6</definedName>
    <definedName name="SloupecCisloPol" localSheetId="6">'101 22-448-1.3 '!$B$6</definedName>
    <definedName name="SloupecCisloPol" localSheetId="7">'102 22-448-102 '!$B$6</definedName>
    <definedName name="SloupecCisloPol" localSheetId="8">'103 22-448-103 '!$B$6</definedName>
    <definedName name="SloupecCisloPol">'100 22-448-0.1 '!$B$6</definedName>
    <definedName name="SloupecCH" localSheetId="2">'100 22-448-0.2 '!$I$6</definedName>
    <definedName name="SloupecCH" localSheetId="3">'100 22-448-0.3 '!$I$6</definedName>
    <definedName name="SloupecCH" localSheetId="4">'101 22-448-1.1 '!$I$6</definedName>
    <definedName name="SloupecCH" localSheetId="5">'101 22-448-1.2 '!$I$6</definedName>
    <definedName name="SloupecCH" localSheetId="6">'101 22-448-1.3 '!$I$6</definedName>
    <definedName name="SloupecCH" localSheetId="7">'102 22-448-102 '!$I$6</definedName>
    <definedName name="SloupecCH" localSheetId="8">'103 22-448-103 '!$I$6</definedName>
    <definedName name="SloupecCH">'100 22-448-0.1 '!$I$6</definedName>
    <definedName name="SloupecJC" localSheetId="2">'100 22-448-0.2 '!$F$6</definedName>
    <definedName name="SloupecJC" localSheetId="3">'100 22-448-0.3 '!$F$6</definedName>
    <definedName name="SloupecJC" localSheetId="4">'101 22-448-1.1 '!$F$6</definedName>
    <definedName name="SloupecJC" localSheetId="5">'101 22-448-1.2 '!$F$6</definedName>
    <definedName name="SloupecJC" localSheetId="6">'101 22-448-1.3 '!$F$6</definedName>
    <definedName name="SloupecJC" localSheetId="7">'102 22-448-102 '!$F$6</definedName>
    <definedName name="SloupecJC" localSheetId="8">'103 22-448-103 '!$F$6</definedName>
    <definedName name="SloupecJC">'100 22-448-0.1 '!$F$6</definedName>
    <definedName name="SloupecJDH" localSheetId="2">'100 22-448-0.2 '!$J$6</definedName>
    <definedName name="SloupecJDH" localSheetId="3">'100 22-448-0.3 '!$J$6</definedName>
    <definedName name="SloupecJDH" localSheetId="4">'101 22-448-1.1 '!$J$6</definedName>
    <definedName name="SloupecJDH" localSheetId="5">'101 22-448-1.2 '!$J$6</definedName>
    <definedName name="SloupecJDH" localSheetId="6">'101 22-448-1.3 '!$J$6</definedName>
    <definedName name="SloupecJDH" localSheetId="7">'102 22-448-102 '!$J$6</definedName>
    <definedName name="SloupecJDH" localSheetId="8">'103 22-448-103 '!$J$6</definedName>
    <definedName name="SloupecJDH">'100 22-448-0.1 '!$J$6</definedName>
    <definedName name="SloupecJDM" localSheetId="2">'100 22-448-0.2 '!$J$6</definedName>
    <definedName name="SloupecJDM" localSheetId="3">'100 22-448-0.3 '!$J$6</definedName>
    <definedName name="SloupecJDM" localSheetId="4">'101 22-448-1.1 '!$J$6</definedName>
    <definedName name="SloupecJDM" localSheetId="5">'101 22-448-1.2 '!$J$6</definedName>
    <definedName name="SloupecJDM" localSheetId="6">'101 22-448-1.3 '!$J$6</definedName>
    <definedName name="SloupecJDM" localSheetId="7">'102 22-448-102 '!$J$6</definedName>
    <definedName name="SloupecJDM" localSheetId="8">'103 22-448-103 '!$J$6</definedName>
    <definedName name="SloupecJDM">'100 22-448-0.1 '!$J$6</definedName>
    <definedName name="SloupecJH" localSheetId="2">'100 22-448-0.2 '!$H$6</definedName>
    <definedName name="SloupecJH" localSheetId="3">'100 22-448-0.3 '!$H$6</definedName>
    <definedName name="SloupecJH" localSheetId="4">'101 22-448-1.1 '!$H$6</definedName>
    <definedName name="SloupecJH" localSheetId="5">'101 22-448-1.2 '!$H$6</definedName>
    <definedName name="SloupecJH" localSheetId="6">'101 22-448-1.3 '!$H$6</definedName>
    <definedName name="SloupecJH" localSheetId="7">'102 22-448-102 '!$H$6</definedName>
    <definedName name="SloupecJH" localSheetId="8">'103 22-448-103 '!$H$6</definedName>
    <definedName name="SloupecJH">'100 22-448-0.1 '!$H$6</definedName>
    <definedName name="SloupecMJ" localSheetId="2">'100 22-448-0.2 '!$D$6</definedName>
    <definedName name="SloupecMJ" localSheetId="3">'100 22-448-0.3 '!$D$6</definedName>
    <definedName name="SloupecMJ" localSheetId="4">'101 22-448-1.1 '!$D$6</definedName>
    <definedName name="SloupecMJ" localSheetId="5">'101 22-448-1.2 '!$D$6</definedName>
    <definedName name="SloupecMJ" localSheetId="6">'101 22-448-1.3 '!$D$6</definedName>
    <definedName name="SloupecMJ" localSheetId="7">'102 22-448-102 '!$D$6</definedName>
    <definedName name="SloupecMJ" localSheetId="8">'103 22-448-103 '!$D$6</definedName>
    <definedName name="SloupecMJ">'100 22-448-0.1 '!$D$6</definedName>
    <definedName name="SloupecMnozstvi" localSheetId="2">'100 22-448-0.2 '!$E$6</definedName>
    <definedName name="SloupecMnozstvi" localSheetId="3">'100 22-448-0.3 '!$E$6</definedName>
    <definedName name="SloupecMnozstvi" localSheetId="4">'101 22-448-1.1 '!$E$6</definedName>
    <definedName name="SloupecMnozstvi" localSheetId="5">'101 22-448-1.2 '!$E$6</definedName>
    <definedName name="SloupecMnozstvi" localSheetId="6">'101 22-448-1.3 '!$E$6</definedName>
    <definedName name="SloupecMnozstvi" localSheetId="7">'102 22-448-102 '!$E$6</definedName>
    <definedName name="SloupecMnozstvi" localSheetId="8">'103 22-448-103 '!$E$6</definedName>
    <definedName name="SloupecMnozstvi">'100 22-448-0.1 '!$E$6</definedName>
    <definedName name="SloupecNazPol" localSheetId="2">'100 22-448-0.2 '!$C$6</definedName>
    <definedName name="SloupecNazPol" localSheetId="3">'100 22-448-0.3 '!$C$6</definedName>
    <definedName name="SloupecNazPol" localSheetId="4">'101 22-448-1.1 '!$C$6</definedName>
    <definedName name="SloupecNazPol" localSheetId="5">'101 22-448-1.2 '!$C$6</definedName>
    <definedName name="SloupecNazPol" localSheetId="6">'101 22-448-1.3 '!$C$6</definedName>
    <definedName name="SloupecNazPol" localSheetId="7">'102 22-448-102 '!$C$6</definedName>
    <definedName name="SloupecNazPol" localSheetId="8">'103 22-448-103 '!$C$6</definedName>
    <definedName name="SloupecNazPol">'100 22-448-0.1 '!$C$6</definedName>
    <definedName name="SloupecPC" localSheetId="2">'100 22-448-0.2 '!$A$6</definedName>
    <definedName name="SloupecPC" localSheetId="3">'100 22-448-0.3 '!$A$6</definedName>
    <definedName name="SloupecPC" localSheetId="4">'101 22-448-1.1 '!$A$6</definedName>
    <definedName name="SloupecPC" localSheetId="5">'101 22-448-1.2 '!$A$6</definedName>
    <definedName name="SloupecPC" localSheetId="6">'101 22-448-1.3 '!$A$6</definedName>
    <definedName name="SloupecPC" localSheetId="7">'102 22-448-102 '!$A$6</definedName>
    <definedName name="SloupecPC" localSheetId="8">'103 22-448-103 '!$A$6</definedName>
    <definedName name="SloupecPC">'100 22-448-0.1 '!$A$6</definedName>
    <definedName name="solver_lin" localSheetId="1" hidden="1">0</definedName>
    <definedName name="solver_lin" localSheetId="2" hidden="1">0</definedName>
    <definedName name="solver_lin" localSheetId="3" hidden="1">0</definedName>
    <definedName name="solver_lin" localSheetId="4" hidden="1">0</definedName>
    <definedName name="solver_lin" localSheetId="5" hidden="1">0</definedName>
    <definedName name="solver_lin" localSheetId="6" hidden="1">0</definedName>
    <definedName name="solver_lin" localSheetId="7" hidden="1">0</definedName>
    <definedName name="solver_lin" localSheetId="8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1" hidden="1">'100 22-448-0.1 '!#REF!</definedName>
    <definedName name="solver_opt" localSheetId="2" hidden="1">'100 22-448-0.2 '!#REF!</definedName>
    <definedName name="solver_opt" localSheetId="3" hidden="1">'100 22-448-0.3 '!#REF!</definedName>
    <definedName name="solver_opt" localSheetId="4" hidden="1">'101 22-448-1.1 '!#REF!</definedName>
    <definedName name="solver_opt" localSheetId="5" hidden="1">'101 22-448-1.2 '!#REF!</definedName>
    <definedName name="solver_opt" localSheetId="6" hidden="1">'101 22-448-1.3 '!#REF!</definedName>
    <definedName name="solver_opt" localSheetId="7" hidden="1">'102 22-448-102 '!#REF!</definedName>
    <definedName name="solver_opt" localSheetId="8" hidden="1">'103 22-448-103 '!#REF!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typ" localSheetId="5" hidden="1">1</definedName>
    <definedName name="solver_typ" localSheetId="6" hidden="1">1</definedName>
    <definedName name="solver_typ" localSheetId="7" hidden="1">1</definedName>
    <definedName name="solver_typ" localSheetId="8" hidden="1">1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tavbaCelkem" localSheetId="0">Stavba!$F$38</definedName>
    <definedName name="StavbaCelkem">#REF!</definedName>
    <definedName name="Typ" localSheetId="2">'100 22-448-0.2 '!#REF!</definedName>
    <definedName name="Typ" localSheetId="3">'100 22-448-0.3 '!#REF!</definedName>
    <definedName name="Typ" localSheetId="4">'101 22-448-1.1 '!#REF!</definedName>
    <definedName name="Typ" localSheetId="5">'101 22-448-1.2 '!#REF!</definedName>
    <definedName name="Typ" localSheetId="6">'101 22-448-1.3 '!#REF!</definedName>
    <definedName name="Typ" localSheetId="7">'102 22-448-102 '!#REF!</definedName>
    <definedName name="Typ" localSheetId="8">'103 22-448-103 '!#REF!</definedName>
    <definedName name="Typ">'100 22-448-0.1 '!#REF!</definedName>
    <definedName name="VRN" localSheetId="2">'100 22-448-0.2 '!$G$74</definedName>
    <definedName name="VRN" localSheetId="3">'100 22-448-0.3 '!$G$73</definedName>
    <definedName name="VRN" localSheetId="4">'101 22-448-1.1 '!$G$160</definedName>
    <definedName name="VRN" localSheetId="5">'101 22-448-1.2 '!$G$137</definedName>
    <definedName name="VRN" localSheetId="6">'101 22-448-1.3 '!$G$132</definedName>
    <definedName name="VRN" localSheetId="7">'102 22-448-102 '!$G$80</definedName>
    <definedName name="VRN" localSheetId="8">'103 22-448-103 '!$G$40</definedName>
    <definedName name="VRN">'100 22-448-0.1 '!$G$39</definedName>
    <definedName name="VRNKc">#REF!</definedName>
    <definedName name="VRNNazev" localSheetId="2">'100 22-448-0.2 '!#REF!</definedName>
    <definedName name="VRNNazev" localSheetId="3">'100 22-448-0.3 '!#REF!</definedName>
    <definedName name="VRNNazev" localSheetId="4">'101 22-448-1.1 '!#REF!</definedName>
    <definedName name="VRNNazev" localSheetId="5">'101 22-448-1.2 '!#REF!</definedName>
    <definedName name="VRNNazev" localSheetId="6">'101 22-448-1.3 '!#REF!</definedName>
    <definedName name="VRNNazev" localSheetId="7">'102 22-448-102 '!#REF!</definedName>
    <definedName name="VRNNazev" localSheetId="8">'103 22-448-103 '!#REF!</definedName>
    <definedName name="VRNNazev">'100 22-448-0.1 '!#REF!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0">Stavba!$D$7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9" l="1"/>
  <c r="K25" i="9"/>
  <c r="I25" i="9"/>
  <c r="G25" i="9"/>
  <c r="K24" i="9"/>
  <c r="I24" i="9"/>
  <c r="G24" i="9"/>
  <c r="K23" i="9"/>
  <c r="I23" i="9"/>
  <c r="I27" i="9" s="1"/>
  <c r="Y27" i="9" s="1"/>
  <c r="G23" i="9"/>
  <c r="K22" i="9"/>
  <c r="I22" i="9"/>
  <c r="G22" i="9"/>
  <c r="G27" i="9" s="1"/>
  <c r="Z27" i="9" s="1"/>
  <c r="K27" i="9"/>
  <c r="X27" i="9" s="1"/>
  <c r="K19" i="9"/>
  <c r="I19" i="9"/>
  <c r="G19" i="9"/>
  <c r="BD18" i="9"/>
  <c r="K17" i="9"/>
  <c r="I17" i="9"/>
  <c r="G17" i="9"/>
  <c r="BD16" i="9"/>
  <c r="K15" i="9"/>
  <c r="I15" i="9"/>
  <c r="G15" i="9"/>
  <c r="K14" i="9"/>
  <c r="I14" i="9"/>
  <c r="G14" i="9"/>
  <c r="BD13" i="9"/>
  <c r="K12" i="9"/>
  <c r="K20" i="9" s="1"/>
  <c r="X20" i="9" s="1"/>
  <c r="K28" i="9" s="1"/>
  <c r="I12" i="9"/>
  <c r="G12" i="9"/>
  <c r="K11" i="9"/>
  <c r="I11" i="9"/>
  <c r="G11" i="9"/>
  <c r="BD10" i="9"/>
  <c r="K9" i="9"/>
  <c r="I9" i="9"/>
  <c r="G9" i="9"/>
  <c r="K8" i="9"/>
  <c r="I8" i="9"/>
  <c r="I20" i="9" s="1"/>
  <c r="Y20" i="9" s="1"/>
  <c r="I28" i="9" s="1"/>
  <c r="G8" i="9"/>
  <c r="G80" i="8"/>
  <c r="K66" i="8"/>
  <c r="I66" i="8"/>
  <c r="I67" i="8" s="1"/>
  <c r="Y67" i="8" s="1"/>
  <c r="G66" i="8"/>
  <c r="G67" i="8" s="1"/>
  <c r="Z67" i="8" s="1"/>
  <c r="K67" i="8"/>
  <c r="X67" i="8" s="1"/>
  <c r="BD63" i="8"/>
  <c r="K62" i="8"/>
  <c r="I62" i="8"/>
  <c r="G62" i="8"/>
  <c r="BD61" i="8"/>
  <c r="K60" i="8"/>
  <c r="I60" i="8"/>
  <c r="G60" i="8"/>
  <c r="BD59" i="8"/>
  <c r="K58" i="8"/>
  <c r="I58" i="8"/>
  <c r="G58" i="8"/>
  <c r="K56" i="8"/>
  <c r="I56" i="8"/>
  <c r="G56" i="8"/>
  <c r="K54" i="8"/>
  <c r="I54" i="8"/>
  <c r="G54" i="8"/>
  <c r="K51" i="8"/>
  <c r="I51" i="8"/>
  <c r="G51" i="8"/>
  <c r="K48" i="8"/>
  <c r="I48" i="8"/>
  <c r="G48" i="8"/>
  <c r="K45" i="8"/>
  <c r="I45" i="8"/>
  <c r="G45" i="8"/>
  <c r="K44" i="8"/>
  <c r="I44" i="8"/>
  <c r="G44" i="8"/>
  <c r="BD43" i="8"/>
  <c r="K42" i="8"/>
  <c r="I42" i="8"/>
  <c r="G42" i="8"/>
  <c r="K41" i="8"/>
  <c r="I41" i="8"/>
  <c r="G41" i="8"/>
  <c r="K40" i="8"/>
  <c r="I40" i="8"/>
  <c r="G40" i="8"/>
  <c r="K39" i="8"/>
  <c r="I39" i="8"/>
  <c r="G39" i="8"/>
  <c r="BD38" i="8"/>
  <c r="BD37" i="8"/>
  <c r="K36" i="8"/>
  <c r="I36" i="8"/>
  <c r="G36" i="8"/>
  <c r="K35" i="8"/>
  <c r="I35" i="8"/>
  <c r="G35" i="8"/>
  <c r="K34" i="8"/>
  <c r="I34" i="8"/>
  <c r="G34" i="8"/>
  <c r="K33" i="8"/>
  <c r="I33" i="8"/>
  <c r="G33" i="8"/>
  <c r="K31" i="8"/>
  <c r="I31" i="8"/>
  <c r="G31" i="8"/>
  <c r="K30" i="8"/>
  <c r="K64" i="8" s="1"/>
  <c r="X64" i="8" s="1"/>
  <c r="I30" i="8"/>
  <c r="I64" i="8" s="1"/>
  <c r="Y64" i="8" s="1"/>
  <c r="G30" i="8"/>
  <c r="K27" i="8"/>
  <c r="K28" i="8" s="1"/>
  <c r="X28" i="8" s="1"/>
  <c r="I27" i="8"/>
  <c r="I28" i="8" s="1"/>
  <c r="Y28" i="8" s="1"/>
  <c r="G27" i="8"/>
  <c r="G28" i="8" s="1"/>
  <c r="Z28" i="8" s="1"/>
  <c r="K24" i="8"/>
  <c r="K25" i="8" s="1"/>
  <c r="X25" i="8" s="1"/>
  <c r="I24" i="8"/>
  <c r="G24" i="8"/>
  <c r="K23" i="8"/>
  <c r="I23" i="8"/>
  <c r="G23" i="8"/>
  <c r="G25" i="8" s="1"/>
  <c r="Z25" i="8" s="1"/>
  <c r="I25" i="8"/>
  <c r="Y25" i="8" s="1"/>
  <c r="K20" i="8"/>
  <c r="I20" i="8"/>
  <c r="G20" i="8"/>
  <c r="BD19" i="8"/>
  <c r="K18" i="8"/>
  <c r="K21" i="8" s="1"/>
  <c r="X21" i="8" s="1"/>
  <c r="I18" i="8"/>
  <c r="G18" i="8"/>
  <c r="I21" i="8"/>
  <c r="Y21" i="8" s="1"/>
  <c r="K15" i="8"/>
  <c r="I15" i="8"/>
  <c r="G15" i="8"/>
  <c r="BD14" i="8"/>
  <c r="K13" i="8"/>
  <c r="I13" i="8"/>
  <c r="G13" i="8"/>
  <c r="BD12" i="8"/>
  <c r="K11" i="8"/>
  <c r="I11" i="8"/>
  <c r="G11" i="8"/>
  <c r="K10" i="8"/>
  <c r="I10" i="8"/>
  <c r="G10" i="8"/>
  <c r="BD9" i="8"/>
  <c r="K8" i="8"/>
  <c r="K16" i="8" s="1"/>
  <c r="X16" i="8" s="1"/>
  <c r="I8" i="8"/>
  <c r="G8" i="8"/>
  <c r="I16" i="8"/>
  <c r="Y16" i="8" s="1"/>
  <c r="I68" i="8" s="1"/>
  <c r="G132" i="7"/>
  <c r="K118" i="7"/>
  <c r="I118" i="7"/>
  <c r="G118" i="7"/>
  <c r="BD117" i="7"/>
  <c r="BD116" i="7"/>
  <c r="BD115" i="7"/>
  <c r="K114" i="7"/>
  <c r="I114" i="7"/>
  <c r="G114" i="7"/>
  <c r="BD113" i="7"/>
  <c r="K112" i="7"/>
  <c r="K119" i="7" s="1"/>
  <c r="X119" i="7" s="1"/>
  <c r="I112" i="7"/>
  <c r="I119" i="7" s="1"/>
  <c r="Y119" i="7" s="1"/>
  <c r="G112" i="7"/>
  <c r="K108" i="7"/>
  <c r="I108" i="7"/>
  <c r="G108" i="7"/>
  <c r="BD107" i="7"/>
  <c r="BD106" i="7"/>
  <c r="K104" i="7"/>
  <c r="I104" i="7"/>
  <c r="G104" i="7"/>
  <c r="K102" i="7"/>
  <c r="K110" i="7" s="1"/>
  <c r="X110" i="7" s="1"/>
  <c r="I102" i="7"/>
  <c r="G102" i="7"/>
  <c r="K101" i="7"/>
  <c r="I101" i="7"/>
  <c r="G101" i="7"/>
  <c r="I110" i="7"/>
  <c r="Y110" i="7" s="1"/>
  <c r="K98" i="7"/>
  <c r="I98" i="7"/>
  <c r="I99" i="7" s="1"/>
  <c r="Y99" i="7" s="1"/>
  <c r="G98" i="7"/>
  <c r="G99" i="7" s="1"/>
  <c r="Z99" i="7" s="1"/>
  <c r="K99" i="7"/>
  <c r="X99" i="7" s="1"/>
  <c r="K95" i="7"/>
  <c r="I95" i="7"/>
  <c r="G95" i="7"/>
  <c r="BD94" i="7"/>
  <c r="K92" i="7"/>
  <c r="I92" i="7"/>
  <c r="I96" i="7" s="1"/>
  <c r="Y96" i="7" s="1"/>
  <c r="G92" i="7"/>
  <c r="K96" i="7"/>
  <c r="X96" i="7" s="1"/>
  <c r="K89" i="7"/>
  <c r="I89" i="7"/>
  <c r="G89" i="7"/>
  <c r="K88" i="7"/>
  <c r="I88" i="7"/>
  <c r="G88" i="7"/>
  <c r="K87" i="7"/>
  <c r="I87" i="7"/>
  <c r="G87" i="7"/>
  <c r="K86" i="7"/>
  <c r="I86" i="7"/>
  <c r="G86" i="7"/>
  <c r="K85" i="7"/>
  <c r="I85" i="7"/>
  <c r="G85" i="7"/>
  <c r="K83" i="7"/>
  <c r="I83" i="7"/>
  <c r="G83" i="7"/>
  <c r="K82" i="7"/>
  <c r="I82" i="7"/>
  <c r="G82" i="7"/>
  <c r="K81" i="7"/>
  <c r="K90" i="7" s="1"/>
  <c r="X90" i="7" s="1"/>
  <c r="I81" i="7"/>
  <c r="I90" i="7" s="1"/>
  <c r="Y90" i="7" s="1"/>
  <c r="G81" i="7"/>
  <c r="K78" i="7"/>
  <c r="I78" i="7"/>
  <c r="G78" i="7"/>
  <c r="K77" i="7"/>
  <c r="I77" i="7"/>
  <c r="G77" i="7"/>
  <c r="K76" i="7"/>
  <c r="K79" i="7" s="1"/>
  <c r="X79" i="7" s="1"/>
  <c r="I76" i="7"/>
  <c r="I79" i="7" s="1"/>
  <c r="Y79" i="7" s="1"/>
  <c r="G76" i="7"/>
  <c r="BD73" i="7"/>
  <c r="K72" i="7"/>
  <c r="I72" i="7"/>
  <c r="G72" i="7"/>
  <c r="BD71" i="7"/>
  <c r="K70" i="7"/>
  <c r="I70" i="7"/>
  <c r="G70" i="7"/>
  <c r="K69" i="7"/>
  <c r="I69" i="7"/>
  <c r="G69" i="7"/>
  <c r="K68" i="7"/>
  <c r="I68" i="7"/>
  <c r="G68" i="7"/>
  <c r="BD67" i="7"/>
  <c r="K65" i="7"/>
  <c r="I65" i="7"/>
  <c r="G65" i="7"/>
  <c r="BD64" i="7"/>
  <c r="K63" i="7"/>
  <c r="I63" i="7"/>
  <c r="G63" i="7"/>
  <c r="K62" i="7"/>
  <c r="I62" i="7"/>
  <c r="G62" i="7"/>
  <c r="BD61" i="7"/>
  <c r="BD60" i="7"/>
  <c r="K58" i="7"/>
  <c r="K74" i="7" s="1"/>
  <c r="X74" i="7" s="1"/>
  <c r="I58" i="7"/>
  <c r="G58" i="7"/>
  <c r="BD57" i="7"/>
  <c r="K55" i="7"/>
  <c r="I55" i="7"/>
  <c r="G55" i="7"/>
  <c r="K54" i="7"/>
  <c r="I54" i="7"/>
  <c r="I74" i="7" s="1"/>
  <c r="Y74" i="7" s="1"/>
  <c r="G54" i="7"/>
  <c r="BD51" i="7"/>
  <c r="K50" i="7"/>
  <c r="I50" i="7"/>
  <c r="G50" i="7"/>
  <c r="K49" i="7"/>
  <c r="I49" i="7"/>
  <c r="G49" i="7"/>
  <c r="K48" i="7"/>
  <c r="I48" i="7"/>
  <c r="G48" i="7"/>
  <c r="K46" i="7"/>
  <c r="I46" i="7"/>
  <c r="G46" i="7"/>
  <c r="K44" i="7"/>
  <c r="I44" i="7"/>
  <c r="G44" i="7"/>
  <c r="K42" i="7"/>
  <c r="I42" i="7"/>
  <c r="G42" i="7"/>
  <c r="BD41" i="7"/>
  <c r="BD40" i="7"/>
  <c r="K37" i="7"/>
  <c r="K52" i="7" s="1"/>
  <c r="X52" i="7" s="1"/>
  <c r="I37" i="7"/>
  <c r="I52" i="7" s="1"/>
  <c r="Y52" i="7" s="1"/>
  <c r="G37" i="7"/>
  <c r="K34" i="7"/>
  <c r="I34" i="7"/>
  <c r="G34" i="7"/>
  <c r="BD33" i="7"/>
  <c r="BD32" i="7"/>
  <c r="K31" i="7"/>
  <c r="I31" i="7"/>
  <c r="G31" i="7"/>
  <c r="K30" i="7"/>
  <c r="I30" i="7"/>
  <c r="G30" i="7"/>
  <c r="K29" i="7"/>
  <c r="I29" i="7"/>
  <c r="G29" i="7"/>
  <c r="K28" i="7"/>
  <c r="I28" i="7"/>
  <c r="G28" i="7"/>
  <c r="K27" i="7"/>
  <c r="I27" i="7"/>
  <c r="I35" i="7" s="1"/>
  <c r="Y35" i="7" s="1"/>
  <c r="G27" i="7"/>
  <c r="K26" i="7"/>
  <c r="I26" i="7"/>
  <c r="G26" i="7"/>
  <c r="BD25" i="7"/>
  <c r="K24" i="7"/>
  <c r="K35" i="7" s="1"/>
  <c r="X35" i="7" s="1"/>
  <c r="I24" i="7"/>
  <c r="G24" i="7"/>
  <c r="BD21" i="7"/>
  <c r="K20" i="7"/>
  <c r="I20" i="7"/>
  <c r="G20" i="7"/>
  <c r="BD19" i="7"/>
  <c r="K18" i="7"/>
  <c r="I18" i="7"/>
  <c r="G18" i="7"/>
  <c r="BD17" i="7"/>
  <c r="K16" i="7"/>
  <c r="I16" i="7"/>
  <c r="G16" i="7"/>
  <c r="BD15" i="7"/>
  <c r="BD14" i="7"/>
  <c r="K13" i="7"/>
  <c r="I13" i="7"/>
  <c r="G13" i="7"/>
  <c r="K12" i="7"/>
  <c r="I12" i="7"/>
  <c r="G12" i="7"/>
  <c r="K11" i="7"/>
  <c r="I11" i="7"/>
  <c r="I22" i="7" s="1"/>
  <c r="Y22" i="7" s="1"/>
  <c r="G11" i="7"/>
  <c r="G22" i="7" s="1"/>
  <c r="Z22" i="7" s="1"/>
  <c r="BD10" i="7"/>
  <c r="BD9" i="7"/>
  <c r="K8" i="7"/>
  <c r="K22" i="7" s="1"/>
  <c r="X22" i="7" s="1"/>
  <c r="I8" i="7"/>
  <c r="G8" i="7"/>
  <c r="G137" i="6"/>
  <c r="K123" i="6"/>
  <c r="I123" i="6"/>
  <c r="G123" i="6"/>
  <c r="BD122" i="6"/>
  <c r="BD121" i="6"/>
  <c r="BD120" i="6"/>
  <c r="K119" i="6"/>
  <c r="I119" i="6"/>
  <c r="G119" i="6"/>
  <c r="BD118" i="6"/>
  <c r="K117" i="6"/>
  <c r="I117" i="6"/>
  <c r="I124" i="6" s="1"/>
  <c r="Y124" i="6" s="1"/>
  <c r="G117" i="6"/>
  <c r="K124" i="6"/>
  <c r="X124" i="6" s="1"/>
  <c r="K113" i="6"/>
  <c r="I113" i="6"/>
  <c r="G113" i="6"/>
  <c r="BD112" i="6"/>
  <c r="BD111" i="6"/>
  <c r="K109" i="6"/>
  <c r="I109" i="6"/>
  <c r="G109" i="6"/>
  <c r="K107" i="6"/>
  <c r="I107" i="6"/>
  <c r="G107" i="6"/>
  <c r="K106" i="6"/>
  <c r="K115" i="6" s="1"/>
  <c r="X115" i="6" s="1"/>
  <c r="I106" i="6"/>
  <c r="I115" i="6" s="1"/>
  <c r="Y115" i="6" s="1"/>
  <c r="G106" i="6"/>
  <c r="K103" i="6"/>
  <c r="K104" i="6" s="1"/>
  <c r="X104" i="6" s="1"/>
  <c r="I103" i="6"/>
  <c r="I104" i="6" s="1"/>
  <c r="Y104" i="6" s="1"/>
  <c r="G103" i="6"/>
  <c r="G104" i="6" s="1"/>
  <c r="Z104" i="6" s="1"/>
  <c r="K100" i="6"/>
  <c r="K101" i="6" s="1"/>
  <c r="X101" i="6" s="1"/>
  <c r="I100" i="6"/>
  <c r="G100" i="6"/>
  <c r="BD99" i="6"/>
  <c r="K97" i="6"/>
  <c r="I97" i="6"/>
  <c r="G97" i="6"/>
  <c r="I101" i="6"/>
  <c r="Y101" i="6" s="1"/>
  <c r="K94" i="6"/>
  <c r="I94" i="6"/>
  <c r="G94" i="6"/>
  <c r="K93" i="6"/>
  <c r="I93" i="6"/>
  <c r="G93" i="6"/>
  <c r="K92" i="6"/>
  <c r="I92" i="6"/>
  <c r="G92" i="6"/>
  <c r="K91" i="6"/>
  <c r="I91" i="6"/>
  <c r="G91" i="6"/>
  <c r="K90" i="6"/>
  <c r="K95" i="6" s="1"/>
  <c r="X95" i="6" s="1"/>
  <c r="I90" i="6"/>
  <c r="G90" i="6"/>
  <c r="K88" i="6"/>
  <c r="I88" i="6"/>
  <c r="G88" i="6"/>
  <c r="K87" i="6"/>
  <c r="I87" i="6"/>
  <c r="G87" i="6"/>
  <c r="K86" i="6"/>
  <c r="I86" i="6"/>
  <c r="I95" i="6" s="1"/>
  <c r="Y95" i="6" s="1"/>
  <c r="G86" i="6"/>
  <c r="K83" i="6"/>
  <c r="I83" i="6"/>
  <c r="G83" i="6"/>
  <c r="K82" i="6"/>
  <c r="I82" i="6"/>
  <c r="G82" i="6"/>
  <c r="K81" i="6"/>
  <c r="I81" i="6"/>
  <c r="G81" i="6"/>
  <c r="K79" i="6"/>
  <c r="I79" i="6"/>
  <c r="G79" i="6"/>
  <c r="K78" i="6"/>
  <c r="I78" i="6"/>
  <c r="G78" i="6"/>
  <c r="K77" i="6"/>
  <c r="I77" i="6"/>
  <c r="G77" i="6"/>
  <c r="K76" i="6"/>
  <c r="I76" i="6"/>
  <c r="I84" i="6" s="1"/>
  <c r="Y84" i="6" s="1"/>
  <c r="G76" i="6"/>
  <c r="K84" i="6"/>
  <c r="X84" i="6" s="1"/>
  <c r="BD73" i="6"/>
  <c r="K72" i="6"/>
  <c r="I72" i="6"/>
  <c r="G72" i="6"/>
  <c r="BD71" i="6"/>
  <c r="K70" i="6"/>
  <c r="I70" i="6"/>
  <c r="G70" i="6"/>
  <c r="K69" i="6"/>
  <c r="I69" i="6"/>
  <c r="G69" i="6"/>
  <c r="K68" i="6"/>
  <c r="I68" i="6"/>
  <c r="G68" i="6"/>
  <c r="BD67" i="6"/>
  <c r="K65" i="6"/>
  <c r="I65" i="6"/>
  <c r="G65" i="6"/>
  <c r="BD64" i="6"/>
  <c r="K63" i="6"/>
  <c r="I63" i="6"/>
  <c r="G63" i="6"/>
  <c r="K62" i="6"/>
  <c r="I62" i="6"/>
  <c r="G62" i="6"/>
  <c r="BD61" i="6"/>
  <c r="BD60" i="6"/>
  <c r="K58" i="6"/>
  <c r="I58" i="6"/>
  <c r="G58" i="6"/>
  <c r="BD57" i="6"/>
  <c r="K55" i="6"/>
  <c r="I55" i="6"/>
  <c r="G55" i="6"/>
  <c r="K54" i="6"/>
  <c r="K74" i="6" s="1"/>
  <c r="X74" i="6" s="1"/>
  <c r="I54" i="6"/>
  <c r="I74" i="6" s="1"/>
  <c r="Y74" i="6" s="1"/>
  <c r="G54" i="6"/>
  <c r="BD51" i="6"/>
  <c r="K50" i="6"/>
  <c r="I50" i="6"/>
  <c r="G50" i="6"/>
  <c r="K49" i="6"/>
  <c r="I49" i="6"/>
  <c r="G49" i="6"/>
  <c r="K48" i="6"/>
  <c r="I48" i="6"/>
  <c r="G48" i="6"/>
  <c r="K46" i="6"/>
  <c r="I46" i="6"/>
  <c r="G46" i="6"/>
  <c r="K44" i="6"/>
  <c r="I44" i="6"/>
  <c r="G44" i="6"/>
  <c r="K42" i="6"/>
  <c r="I42" i="6"/>
  <c r="G42" i="6"/>
  <c r="BD41" i="6"/>
  <c r="BD40" i="6"/>
  <c r="K37" i="6"/>
  <c r="K52" i="6" s="1"/>
  <c r="X52" i="6" s="1"/>
  <c r="I37" i="6"/>
  <c r="I52" i="6" s="1"/>
  <c r="Y52" i="6" s="1"/>
  <c r="G37" i="6"/>
  <c r="K34" i="6"/>
  <c r="I34" i="6"/>
  <c r="G34" i="6"/>
  <c r="BD33" i="6"/>
  <c r="BD32" i="6"/>
  <c r="K31" i="6"/>
  <c r="I31" i="6"/>
  <c r="G31" i="6"/>
  <c r="K30" i="6"/>
  <c r="I30" i="6"/>
  <c r="G30" i="6"/>
  <c r="K29" i="6"/>
  <c r="I29" i="6"/>
  <c r="G29" i="6"/>
  <c r="K28" i="6"/>
  <c r="I28" i="6"/>
  <c r="G28" i="6"/>
  <c r="K27" i="6"/>
  <c r="I27" i="6"/>
  <c r="G27" i="6"/>
  <c r="K26" i="6"/>
  <c r="I26" i="6"/>
  <c r="G26" i="6"/>
  <c r="BD25" i="6"/>
  <c r="K24" i="6"/>
  <c r="K35" i="6" s="1"/>
  <c r="X35" i="6" s="1"/>
  <c r="I24" i="6"/>
  <c r="I35" i="6" s="1"/>
  <c r="Y35" i="6" s="1"/>
  <c r="G24" i="6"/>
  <c r="BD21" i="6"/>
  <c r="K20" i="6"/>
  <c r="I20" i="6"/>
  <c r="G20" i="6"/>
  <c r="BD19" i="6"/>
  <c r="K18" i="6"/>
  <c r="I18" i="6"/>
  <c r="G18" i="6"/>
  <c r="BD17" i="6"/>
  <c r="K16" i="6"/>
  <c r="I16" i="6"/>
  <c r="G16" i="6"/>
  <c r="BD15" i="6"/>
  <c r="BD14" i="6"/>
  <c r="K13" i="6"/>
  <c r="I13" i="6"/>
  <c r="G13" i="6"/>
  <c r="K12" i="6"/>
  <c r="I12" i="6"/>
  <c r="G12" i="6"/>
  <c r="K11" i="6"/>
  <c r="I11" i="6"/>
  <c r="G11" i="6"/>
  <c r="BD10" i="6"/>
  <c r="BD9" i="6"/>
  <c r="K8" i="6"/>
  <c r="K22" i="6" s="1"/>
  <c r="X22" i="6" s="1"/>
  <c r="K125" i="6" s="1"/>
  <c r="I8" i="6"/>
  <c r="G8" i="6"/>
  <c r="I22" i="6"/>
  <c r="Y22" i="6" s="1"/>
  <c r="G160" i="5"/>
  <c r="K146" i="5"/>
  <c r="I146" i="5"/>
  <c r="G146" i="5"/>
  <c r="BD145" i="5"/>
  <c r="BD144" i="5"/>
  <c r="BD143" i="5"/>
  <c r="K142" i="5"/>
  <c r="I142" i="5"/>
  <c r="G142" i="5"/>
  <c r="BD141" i="5"/>
  <c r="K140" i="5"/>
  <c r="K147" i="5" s="1"/>
  <c r="X147" i="5" s="1"/>
  <c r="I140" i="5"/>
  <c r="I147" i="5" s="1"/>
  <c r="Y147" i="5" s="1"/>
  <c r="G140" i="5"/>
  <c r="K136" i="5"/>
  <c r="I136" i="5"/>
  <c r="G136" i="5"/>
  <c r="BD135" i="5"/>
  <c r="BD134" i="5"/>
  <c r="K132" i="5"/>
  <c r="I132" i="5"/>
  <c r="G132" i="5"/>
  <c r="K130" i="5"/>
  <c r="K138" i="5" s="1"/>
  <c r="X138" i="5" s="1"/>
  <c r="I130" i="5"/>
  <c r="G130" i="5"/>
  <c r="K129" i="5"/>
  <c r="I129" i="5"/>
  <c r="G129" i="5"/>
  <c r="I138" i="5"/>
  <c r="Y138" i="5" s="1"/>
  <c r="K126" i="5"/>
  <c r="I126" i="5"/>
  <c r="I127" i="5" s="1"/>
  <c r="Y127" i="5" s="1"/>
  <c r="G126" i="5"/>
  <c r="G127" i="5" s="1"/>
  <c r="Z127" i="5" s="1"/>
  <c r="K127" i="5"/>
  <c r="X127" i="5" s="1"/>
  <c r="K123" i="5"/>
  <c r="I123" i="5"/>
  <c r="G123" i="5"/>
  <c r="BD122" i="5"/>
  <c r="K120" i="5"/>
  <c r="I120" i="5"/>
  <c r="I124" i="5" s="1"/>
  <c r="Y124" i="5" s="1"/>
  <c r="G120" i="5"/>
  <c r="K124" i="5"/>
  <c r="X124" i="5" s="1"/>
  <c r="BD117" i="5"/>
  <c r="K116" i="5"/>
  <c r="I116" i="5"/>
  <c r="G116" i="5"/>
  <c r="K115" i="5"/>
  <c r="I115" i="5"/>
  <c r="G115" i="5"/>
  <c r="K114" i="5"/>
  <c r="I114" i="5"/>
  <c r="G114" i="5"/>
  <c r="K113" i="5"/>
  <c r="I113" i="5"/>
  <c r="G113" i="5"/>
  <c r="K112" i="5"/>
  <c r="I112" i="5"/>
  <c r="G112" i="5"/>
  <c r="K111" i="5"/>
  <c r="I111" i="5"/>
  <c r="G111" i="5"/>
  <c r="BD110" i="5"/>
  <c r="K108" i="5"/>
  <c r="I108" i="5"/>
  <c r="G108" i="5"/>
  <c r="K107" i="5"/>
  <c r="I107" i="5"/>
  <c r="G107" i="5"/>
  <c r="BD106" i="5"/>
  <c r="K105" i="5"/>
  <c r="K118" i="5" s="1"/>
  <c r="X118" i="5" s="1"/>
  <c r="I105" i="5"/>
  <c r="I118" i="5" s="1"/>
  <c r="Y118" i="5" s="1"/>
  <c r="G105" i="5"/>
  <c r="K102" i="5"/>
  <c r="I102" i="5"/>
  <c r="G102" i="5"/>
  <c r="K101" i="5"/>
  <c r="I101" i="5"/>
  <c r="G101" i="5"/>
  <c r="K100" i="5"/>
  <c r="I100" i="5"/>
  <c r="G100" i="5"/>
  <c r="K98" i="5"/>
  <c r="I98" i="5"/>
  <c r="I103" i="5" s="1"/>
  <c r="Y103" i="5" s="1"/>
  <c r="G98" i="5"/>
  <c r="K97" i="5"/>
  <c r="I97" i="5"/>
  <c r="G97" i="5"/>
  <c r="K96" i="5"/>
  <c r="I96" i="5"/>
  <c r="G96" i="5"/>
  <c r="K95" i="5"/>
  <c r="K103" i="5" s="1"/>
  <c r="X103" i="5" s="1"/>
  <c r="I95" i="5"/>
  <c r="G95" i="5"/>
  <c r="BD92" i="5"/>
  <c r="K91" i="5"/>
  <c r="I91" i="5"/>
  <c r="G91" i="5"/>
  <c r="BD90" i="5"/>
  <c r="K89" i="5"/>
  <c r="I89" i="5"/>
  <c r="G89" i="5"/>
  <c r="BD88" i="5"/>
  <c r="K86" i="5"/>
  <c r="I86" i="5"/>
  <c r="G86" i="5"/>
  <c r="BD85" i="5"/>
  <c r="K84" i="5"/>
  <c r="I84" i="5"/>
  <c r="G84" i="5"/>
  <c r="K83" i="5"/>
  <c r="I83" i="5"/>
  <c r="G83" i="5"/>
  <c r="K82" i="5"/>
  <c r="I82" i="5"/>
  <c r="G82" i="5"/>
  <c r="K81" i="5"/>
  <c r="I81" i="5"/>
  <c r="G81" i="5"/>
  <c r="K80" i="5"/>
  <c r="I80" i="5"/>
  <c r="G80" i="5"/>
  <c r="K79" i="5"/>
  <c r="I79" i="5"/>
  <c r="G79" i="5"/>
  <c r="BD78" i="5"/>
  <c r="K76" i="5"/>
  <c r="I76" i="5"/>
  <c r="G76" i="5"/>
  <c r="BD75" i="5"/>
  <c r="BD74" i="5"/>
  <c r="K73" i="5"/>
  <c r="I73" i="5"/>
  <c r="G73" i="5"/>
  <c r="K72" i="5"/>
  <c r="I72" i="5"/>
  <c r="G72" i="5"/>
  <c r="K71" i="5"/>
  <c r="I71" i="5"/>
  <c r="G71" i="5"/>
  <c r="BD70" i="5"/>
  <c r="BD69" i="5"/>
  <c r="K67" i="5"/>
  <c r="I67" i="5"/>
  <c r="G67" i="5"/>
  <c r="BD66" i="5"/>
  <c r="BD65" i="5"/>
  <c r="K62" i="5"/>
  <c r="I62" i="5"/>
  <c r="I93" i="5" s="1"/>
  <c r="Y93" i="5" s="1"/>
  <c r="G62" i="5"/>
  <c r="BD61" i="5"/>
  <c r="K59" i="5"/>
  <c r="K93" i="5" s="1"/>
  <c r="X93" i="5" s="1"/>
  <c r="I59" i="5"/>
  <c r="G59" i="5"/>
  <c r="BD56" i="5"/>
  <c r="K55" i="5"/>
  <c r="I55" i="5"/>
  <c r="G55" i="5"/>
  <c r="K54" i="5"/>
  <c r="I54" i="5"/>
  <c r="G54" i="5"/>
  <c r="K53" i="5"/>
  <c r="I53" i="5"/>
  <c r="G53" i="5"/>
  <c r="K51" i="5"/>
  <c r="I51" i="5"/>
  <c r="G51" i="5"/>
  <c r="K49" i="5"/>
  <c r="I49" i="5"/>
  <c r="G49" i="5"/>
  <c r="K47" i="5"/>
  <c r="I47" i="5"/>
  <c r="G47" i="5"/>
  <c r="K45" i="5"/>
  <c r="I45" i="5"/>
  <c r="G45" i="5"/>
  <c r="K43" i="5"/>
  <c r="I43" i="5"/>
  <c r="G43" i="5"/>
  <c r="BD42" i="5"/>
  <c r="BD41" i="5"/>
  <c r="K38" i="5"/>
  <c r="K57" i="5" s="1"/>
  <c r="X57" i="5" s="1"/>
  <c r="I38" i="5"/>
  <c r="I57" i="5" s="1"/>
  <c r="Y57" i="5" s="1"/>
  <c r="G38" i="5"/>
  <c r="K35" i="5"/>
  <c r="I35" i="5"/>
  <c r="G35" i="5"/>
  <c r="BD34" i="5"/>
  <c r="BD33" i="5"/>
  <c r="K32" i="5"/>
  <c r="I32" i="5"/>
  <c r="G32" i="5"/>
  <c r="K31" i="5"/>
  <c r="I31" i="5"/>
  <c r="G31" i="5"/>
  <c r="K30" i="5"/>
  <c r="I30" i="5"/>
  <c r="G30" i="5"/>
  <c r="K29" i="5"/>
  <c r="I29" i="5"/>
  <c r="G29" i="5"/>
  <c r="K28" i="5"/>
  <c r="I28" i="5"/>
  <c r="G28" i="5"/>
  <c r="K27" i="5"/>
  <c r="I27" i="5"/>
  <c r="G27" i="5"/>
  <c r="BD26" i="5"/>
  <c r="K25" i="5"/>
  <c r="K36" i="5" s="1"/>
  <c r="X36" i="5" s="1"/>
  <c r="I25" i="5"/>
  <c r="I36" i="5" s="1"/>
  <c r="Y36" i="5" s="1"/>
  <c r="G25" i="5"/>
  <c r="BD22" i="5"/>
  <c r="K21" i="5"/>
  <c r="I21" i="5"/>
  <c r="G21" i="5"/>
  <c r="BD20" i="5"/>
  <c r="K19" i="5"/>
  <c r="I19" i="5"/>
  <c r="G19" i="5"/>
  <c r="BD18" i="5"/>
  <c r="K17" i="5"/>
  <c r="I17" i="5"/>
  <c r="G17" i="5"/>
  <c r="BD16" i="5"/>
  <c r="BD15" i="5"/>
  <c r="K14" i="5"/>
  <c r="I14" i="5"/>
  <c r="G14" i="5"/>
  <c r="K13" i="5"/>
  <c r="I13" i="5"/>
  <c r="G13" i="5"/>
  <c r="K12" i="5"/>
  <c r="I12" i="5"/>
  <c r="I23" i="5" s="1"/>
  <c r="Y23" i="5" s="1"/>
  <c r="G12" i="5"/>
  <c r="BD11" i="5"/>
  <c r="BD10" i="5"/>
  <c r="BD9" i="5"/>
  <c r="K8" i="5"/>
  <c r="K23" i="5" s="1"/>
  <c r="X23" i="5" s="1"/>
  <c r="I8" i="5"/>
  <c r="G8" i="5"/>
  <c r="G73" i="4"/>
  <c r="K59" i="4"/>
  <c r="I59" i="4"/>
  <c r="G59" i="4"/>
  <c r="BD58" i="4"/>
  <c r="K57" i="4"/>
  <c r="I57" i="4"/>
  <c r="G57" i="4"/>
  <c r="BD56" i="4"/>
  <c r="K55" i="4"/>
  <c r="I55" i="4"/>
  <c r="G55" i="4"/>
  <c r="BD54" i="4"/>
  <c r="K53" i="4"/>
  <c r="I53" i="4"/>
  <c r="G53" i="4"/>
  <c r="BD52" i="4"/>
  <c r="K51" i="4"/>
  <c r="I51" i="4"/>
  <c r="G51" i="4"/>
  <c r="BD50" i="4"/>
  <c r="K49" i="4"/>
  <c r="I49" i="4"/>
  <c r="G49" i="4"/>
  <c r="BD48" i="4"/>
  <c r="K47" i="4"/>
  <c r="I47" i="4"/>
  <c r="G47" i="4"/>
  <c r="K45" i="4"/>
  <c r="I45" i="4"/>
  <c r="G45" i="4"/>
  <c r="K43" i="4"/>
  <c r="I43" i="4"/>
  <c r="G43" i="4"/>
  <c r="K41" i="4"/>
  <c r="I41" i="4"/>
  <c r="G41" i="4"/>
  <c r="K39" i="4"/>
  <c r="I39" i="4"/>
  <c r="G39" i="4"/>
  <c r="BD38" i="4"/>
  <c r="K37" i="4"/>
  <c r="I37" i="4"/>
  <c r="G37" i="4"/>
  <c r="K36" i="4"/>
  <c r="I36" i="4"/>
  <c r="G36" i="4"/>
  <c r="BD35" i="4"/>
  <c r="K29" i="4"/>
  <c r="I29" i="4"/>
  <c r="G29" i="4"/>
  <c r="K28" i="4"/>
  <c r="I28" i="4"/>
  <c r="G28" i="4"/>
  <c r="BD27" i="4"/>
  <c r="K26" i="4"/>
  <c r="I26" i="4"/>
  <c r="G26" i="4"/>
  <c r="K25" i="4"/>
  <c r="I25" i="4"/>
  <c r="G25" i="4"/>
  <c r="K24" i="4"/>
  <c r="I24" i="4"/>
  <c r="G24" i="4"/>
  <c r="BD23" i="4"/>
  <c r="K22" i="4"/>
  <c r="I22" i="4"/>
  <c r="G22" i="4"/>
  <c r="BD21" i="4"/>
  <c r="K20" i="4"/>
  <c r="I20" i="4"/>
  <c r="G20" i="4"/>
  <c r="K19" i="4"/>
  <c r="I19" i="4"/>
  <c r="G19" i="4"/>
  <c r="K18" i="4"/>
  <c r="I18" i="4"/>
  <c r="G18" i="4"/>
  <c r="K16" i="4"/>
  <c r="I16" i="4"/>
  <c r="G16" i="4"/>
  <c r="K15" i="4"/>
  <c r="I15" i="4"/>
  <c r="G15" i="4"/>
  <c r="K13" i="4"/>
  <c r="I13" i="4"/>
  <c r="G13" i="4"/>
  <c r="K11" i="4"/>
  <c r="I11" i="4"/>
  <c r="G11" i="4"/>
  <c r="BD10" i="4"/>
  <c r="K8" i="4"/>
  <c r="I8" i="4"/>
  <c r="I60" i="4" s="1"/>
  <c r="Y60" i="4" s="1"/>
  <c r="I61" i="4" s="1"/>
  <c r="G8" i="4"/>
  <c r="K60" i="4"/>
  <c r="X60" i="4" s="1"/>
  <c r="K61" i="4" s="1"/>
  <c r="G74" i="3"/>
  <c r="K60" i="3"/>
  <c r="I60" i="3"/>
  <c r="G60" i="3"/>
  <c r="BD59" i="3"/>
  <c r="K58" i="3"/>
  <c r="I58" i="3"/>
  <c r="G58" i="3"/>
  <c r="K57" i="3"/>
  <c r="K61" i="3" s="1"/>
  <c r="X61" i="3" s="1"/>
  <c r="I57" i="3"/>
  <c r="I61" i="3" s="1"/>
  <c r="Y61" i="3" s="1"/>
  <c r="G57" i="3"/>
  <c r="G61" i="3" s="1"/>
  <c r="Z61" i="3" s="1"/>
  <c r="K53" i="3"/>
  <c r="K55" i="3" s="1"/>
  <c r="X55" i="3" s="1"/>
  <c r="I53" i="3"/>
  <c r="I55" i="3" s="1"/>
  <c r="Y55" i="3" s="1"/>
  <c r="G53" i="3"/>
  <c r="G55" i="3" s="1"/>
  <c r="Z55" i="3" s="1"/>
  <c r="K50" i="3"/>
  <c r="K51" i="3" s="1"/>
  <c r="X51" i="3" s="1"/>
  <c r="I50" i="3"/>
  <c r="I51" i="3" s="1"/>
  <c r="Y51" i="3" s="1"/>
  <c r="G50" i="3"/>
  <c r="G51" i="3" s="1"/>
  <c r="Z51" i="3" s="1"/>
  <c r="BD47" i="3"/>
  <c r="BD46" i="3"/>
  <c r="K44" i="3"/>
  <c r="I44" i="3"/>
  <c r="G44" i="3"/>
  <c r="BD43" i="3"/>
  <c r="BD42" i="3"/>
  <c r="K41" i="3"/>
  <c r="I41" i="3"/>
  <c r="G41" i="3"/>
  <c r="BD40" i="3"/>
  <c r="K38" i="3"/>
  <c r="I38" i="3"/>
  <c r="G38" i="3"/>
  <c r="BD37" i="3"/>
  <c r="K36" i="3"/>
  <c r="I36" i="3"/>
  <c r="G36" i="3"/>
  <c r="BD35" i="3"/>
  <c r="BD34" i="3"/>
  <c r="K33" i="3"/>
  <c r="I33" i="3"/>
  <c r="G33" i="3"/>
  <c r="BD32" i="3"/>
  <c r="K31" i="3"/>
  <c r="I31" i="3"/>
  <c r="G31" i="3"/>
  <c r="BD30" i="3"/>
  <c r="K29" i="3"/>
  <c r="I29" i="3"/>
  <c r="G29" i="3"/>
  <c r="BD28" i="3"/>
  <c r="K27" i="3"/>
  <c r="I27" i="3"/>
  <c r="G27" i="3"/>
  <c r="K26" i="3"/>
  <c r="I26" i="3"/>
  <c r="G26" i="3"/>
  <c r="K25" i="3"/>
  <c r="I25" i="3"/>
  <c r="G25" i="3"/>
  <c r="K23" i="3"/>
  <c r="I23" i="3"/>
  <c r="G23" i="3"/>
  <c r="K22" i="3"/>
  <c r="I22" i="3"/>
  <c r="G22" i="3"/>
  <c r="K21" i="3"/>
  <c r="I21" i="3"/>
  <c r="I48" i="3" s="1"/>
  <c r="Y48" i="3" s="1"/>
  <c r="G21" i="3"/>
  <c r="K20" i="3"/>
  <c r="K48" i="3" s="1"/>
  <c r="X48" i="3" s="1"/>
  <c r="I20" i="3"/>
  <c r="G20" i="3"/>
  <c r="K17" i="3"/>
  <c r="I17" i="3"/>
  <c r="G17" i="3"/>
  <c r="K16" i="3"/>
  <c r="I16" i="3"/>
  <c r="G16" i="3"/>
  <c r="K15" i="3"/>
  <c r="I15" i="3"/>
  <c r="I18" i="3" s="1"/>
  <c r="Y18" i="3" s="1"/>
  <c r="G15" i="3"/>
  <c r="BD14" i="3"/>
  <c r="BD13" i="3"/>
  <c r="BD12" i="3"/>
  <c r="K11" i="3"/>
  <c r="I11" i="3"/>
  <c r="G11" i="3"/>
  <c r="K10" i="3"/>
  <c r="K18" i="3" s="1"/>
  <c r="X18" i="3" s="1"/>
  <c r="I10" i="3"/>
  <c r="G10" i="3"/>
  <c r="BD9" i="3"/>
  <c r="K8" i="3"/>
  <c r="I8" i="3"/>
  <c r="G8" i="3"/>
  <c r="G18" i="3" s="1"/>
  <c r="Z18" i="3" s="1"/>
  <c r="G39" i="2"/>
  <c r="K24" i="2"/>
  <c r="I24" i="2"/>
  <c r="G24" i="2"/>
  <c r="K23" i="2"/>
  <c r="I23" i="2"/>
  <c r="G23" i="2"/>
  <c r="K22" i="2"/>
  <c r="I22" i="2"/>
  <c r="G22" i="2"/>
  <c r="K21" i="2"/>
  <c r="I21" i="2"/>
  <c r="G21" i="2"/>
  <c r="K18" i="2"/>
  <c r="I18" i="2"/>
  <c r="G18" i="2"/>
  <c r="K17" i="2"/>
  <c r="K26" i="2" s="1"/>
  <c r="X26" i="2" s="1"/>
  <c r="K27" i="2" s="1"/>
  <c r="I17" i="2"/>
  <c r="G17" i="2"/>
  <c r="K16" i="2"/>
  <c r="I16" i="2"/>
  <c r="G16" i="2"/>
  <c r="K15" i="2"/>
  <c r="I15" i="2"/>
  <c r="G15" i="2"/>
  <c r="K14" i="2"/>
  <c r="I14" i="2"/>
  <c r="G14" i="2"/>
  <c r="K13" i="2"/>
  <c r="I13" i="2"/>
  <c r="G13" i="2"/>
  <c r="K12" i="2"/>
  <c r="I12" i="2"/>
  <c r="G12" i="2"/>
  <c r="K10" i="2"/>
  <c r="I10" i="2"/>
  <c r="G10" i="2"/>
  <c r="K8" i="2"/>
  <c r="I8" i="2"/>
  <c r="I26" i="2" s="1"/>
  <c r="Y26" i="2" s="1"/>
  <c r="I27" i="2" s="1"/>
  <c r="G8" i="2"/>
  <c r="G38" i="1"/>
  <c r="H19" i="1" s="1"/>
  <c r="H29" i="1"/>
  <c r="G29" i="1"/>
  <c r="D22" i="1"/>
  <c r="D20" i="1"/>
  <c r="G16" i="8" l="1"/>
  <c r="Z16" i="8" s="1"/>
  <c r="G20" i="9"/>
  <c r="Z20" i="9" s="1"/>
  <c r="G28" i="9" s="1"/>
  <c r="H37" i="1" s="1"/>
  <c r="I37" i="1" s="1"/>
  <c r="F37" i="1" s="1"/>
  <c r="G26" i="2"/>
  <c r="Z26" i="2" s="1"/>
  <c r="G27" i="2" s="1"/>
  <c r="H30" i="1" s="1"/>
  <c r="I30" i="1" s="1"/>
  <c r="G48" i="3"/>
  <c r="Z48" i="3" s="1"/>
  <c r="G62" i="3" s="1"/>
  <c r="H31" i="1" s="1"/>
  <c r="I31" i="1" s="1"/>
  <c r="F31" i="1" s="1"/>
  <c r="G60" i="4"/>
  <c r="Z60" i="4" s="1"/>
  <c r="G61" i="4" s="1"/>
  <c r="H32" i="1" s="1"/>
  <c r="I32" i="1" s="1"/>
  <c r="F32" i="1" s="1"/>
  <c r="G147" i="5"/>
  <c r="Z147" i="5" s="1"/>
  <c r="G138" i="5"/>
  <c r="Z138" i="5" s="1"/>
  <c r="G124" i="5"/>
  <c r="Z124" i="5" s="1"/>
  <c r="G118" i="5"/>
  <c r="Z118" i="5" s="1"/>
  <c r="G103" i="5"/>
  <c r="Z103" i="5" s="1"/>
  <c r="G93" i="5"/>
  <c r="Z93" i="5" s="1"/>
  <c r="G57" i="5"/>
  <c r="Z57" i="5" s="1"/>
  <c r="G36" i="5"/>
  <c r="Z36" i="5" s="1"/>
  <c r="G23" i="5"/>
  <c r="Z23" i="5" s="1"/>
  <c r="G124" i="6"/>
  <c r="Z124" i="6" s="1"/>
  <c r="G115" i="6"/>
  <c r="Z115" i="6" s="1"/>
  <c r="G101" i="6"/>
  <c r="Z101" i="6" s="1"/>
  <c r="G95" i="6"/>
  <c r="Z95" i="6" s="1"/>
  <c r="G84" i="6"/>
  <c r="Z84" i="6" s="1"/>
  <c r="G74" i="6"/>
  <c r="Z74" i="6" s="1"/>
  <c r="G52" i="6"/>
  <c r="Z52" i="6" s="1"/>
  <c r="G35" i="6"/>
  <c r="Z35" i="6" s="1"/>
  <c r="G22" i="6"/>
  <c r="Z22" i="6" s="1"/>
  <c r="G119" i="7"/>
  <c r="Z119" i="7" s="1"/>
  <c r="G110" i="7"/>
  <c r="Z110" i="7" s="1"/>
  <c r="G96" i="7"/>
  <c r="Z96" i="7" s="1"/>
  <c r="G90" i="7"/>
  <c r="Z90" i="7" s="1"/>
  <c r="G79" i="7"/>
  <c r="Z79" i="7" s="1"/>
  <c r="G74" i="7"/>
  <c r="Z74" i="7" s="1"/>
  <c r="G52" i="7"/>
  <c r="Z52" i="7" s="1"/>
  <c r="G35" i="7"/>
  <c r="Z35" i="7" s="1"/>
  <c r="G64" i="8"/>
  <c r="Z64" i="8" s="1"/>
  <c r="G21" i="8"/>
  <c r="Z21" i="8" s="1"/>
  <c r="K148" i="5"/>
  <c r="I120" i="7"/>
  <c r="K120" i="7"/>
  <c r="I148" i="5"/>
  <c r="K68" i="8"/>
  <c r="K62" i="3"/>
  <c r="I62" i="3"/>
  <c r="I125" i="6"/>
  <c r="H20" i="1"/>
  <c r="F30" i="1" l="1"/>
  <c r="G148" i="5"/>
  <c r="H33" i="1" s="1"/>
  <c r="I33" i="1" s="1"/>
  <c r="F33" i="1" s="1"/>
  <c r="G125" i="6"/>
  <c r="H34" i="1" s="1"/>
  <c r="I34" i="1" s="1"/>
  <c r="F34" i="1" s="1"/>
  <c r="G120" i="7"/>
  <c r="H35" i="1" s="1"/>
  <c r="I35" i="1" s="1"/>
  <c r="F35" i="1" s="1"/>
  <c r="G68" i="8"/>
  <c r="H36" i="1" s="1"/>
  <c r="I36" i="1" s="1"/>
  <c r="F36" i="1" s="1"/>
  <c r="F38" i="1" l="1"/>
  <c r="H38" i="1"/>
  <c r="H21" i="1" s="1"/>
  <c r="H22" i="1" s="1"/>
  <c r="I38" i="1"/>
  <c r="H23" i="1" l="1"/>
</calcChain>
</file>

<file path=xl/sharedStrings.xml><?xml version="1.0" encoding="utf-8"?>
<sst xmlns="http://schemas.openxmlformats.org/spreadsheetml/2006/main" count="1854" uniqueCount="617">
  <si>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</si>
  <si>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</si>
  <si>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</si>
  <si>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</si>
  <si>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</si>
  <si>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</si>
  <si>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</si>
  <si>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</si>
  <si>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</si>
  <si>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</si>
  <si>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</si>
  <si>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</si>
  <si>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</si>
  <si>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</si>
  <si>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</si>
  <si>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</si>
  <si>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</si>
  <si>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Za zhotovitele</t>
  </si>
  <si>
    <t>Za objednatele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</si>
  <si>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</si>
  <si>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</si>
  <si>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</si>
  <si>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</si>
  <si>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</si>
  <si>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</si>
  <si>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</si>
  <si>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</si>
  <si>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</si>
  <si>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</si>
  <si>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</si>
  <si>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</si>
  <si>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</si>
  <si>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</si>
  <si>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</si>
  <si>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</si>
  <si>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</si>
  <si>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y</t>
  </si>
  <si>
    <t>z</t>
  </si>
  <si>
    <t>Celkem za objekt</t>
  </si>
  <si>
    <t>Vedlejší rozpočtové náklady</t>
  </si>
  <si>
    <t>Celkem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</si>
  <si>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</si>
  <si>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</si>
  <si>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</si>
  <si>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</si>
  <si>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</si>
  <si>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</si>
  <si>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</si>
  <si>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VRN0</t>
  </si>
  <si>
    <t>004111020R</t>
  </si>
  <si>
    <t>Vypracování projektové dokumentace přechodné DZ a uzavírky</t>
  </si>
  <si>
    <t>kpl</t>
  </si>
  <si>
    <t>Návrh, projednání a zajištění vydání stanovení přechodného DZ a vydání rozhodnutí o případné uzavírce</t>
  </si>
  <si>
    <t>005111020R</t>
  </si>
  <si>
    <t>Vytyčení stavby</t>
  </si>
  <si>
    <t>005111021R</t>
  </si>
  <si>
    <t>Vytyčení inženýrských sítí</t>
  </si>
  <si>
    <t>005121010R</t>
  </si>
  <si>
    <t>Vybudování zařízení staveniště</t>
  </si>
  <si>
    <t>005121020R</t>
  </si>
  <si>
    <t>Provoz zařízení staveniště</t>
  </si>
  <si>
    <t>005121030R</t>
  </si>
  <si>
    <t>Odstranění zařízení staveniště</t>
  </si>
  <si>
    <t>005211010R</t>
  </si>
  <si>
    <t>Předání a převzetí staveniště</t>
  </si>
  <si>
    <t>005211020R</t>
  </si>
  <si>
    <t>Ochrana stávaj. inženýrských sítí na staveništi</t>
  </si>
  <si>
    <t>005211030Ra</t>
  </si>
  <si>
    <t>Přechodné dopravní značení osazení, demontáž, pronájem</t>
  </si>
  <si>
    <t>Přechodné dopravní značení, kompletní dodávka+pronájem značek</t>
  </si>
  <si>
    <t>005231020Ra</t>
  </si>
  <si>
    <t>Individuální a komplexní zkoušky Zkouška únosnosti na pláni a parapláni</t>
  </si>
  <si>
    <t>ks</t>
  </si>
  <si>
    <t>005241010R</t>
  </si>
  <si>
    <t>Dokumentace skutečného provedení</t>
  </si>
  <si>
    <t>005241020Ra</t>
  </si>
  <si>
    <t>Geodetické zaměření skutečného provedení</t>
  </si>
  <si>
    <t>005241020Rb</t>
  </si>
  <si>
    <t>Geodetické zaměření skutečného provedení oddělovací geometrický plán</t>
  </si>
  <si>
    <t>oddělovací geometrický plán zpracovaný na základě skutečného provedení stavby</t>
  </si>
  <si>
    <t>Ztížené výrobní podmínky</t>
  </si>
  <si>
    <t>Vedlejší a ostatní náklady</t>
  </si>
  <si>
    <t>100 Vedlejší a ostatní náklady</t>
  </si>
  <si>
    <t>22-448-0.1 Vedlejší a ostatní náklady</t>
  </si>
  <si>
    <t>5</t>
  </si>
  <si>
    <t>Komunikace</t>
  </si>
  <si>
    <t>915711111RT1</t>
  </si>
  <si>
    <t>Vodorovné značení dělicích čar 125mm střík.barvou barva bílá</t>
  </si>
  <si>
    <t>m</t>
  </si>
  <si>
    <t>V10b:4,5*(13+24+17)</t>
  </si>
  <si>
    <t>915719111R00</t>
  </si>
  <si>
    <t>Příplatek za reflexní úpravu dělicích čar 12,5 cm</t>
  </si>
  <si>
    <t>915721111RT1</t>
  </si>
  <si>
    <t>Vodorovné značení střík.barvou stopčar,zeber atd. barva bílá</t>
  </si>
  <si>
    <t>V10f:7*1</t>
  </si>
  <si>
    <t>P4:2*2,8</t>
  </si>
  <si>
    <t>V13 - spol. manipulační prostor:4*5,4</t>
  </si>
  <si>
    <t>915729111R00</t>
  </si>
  <si>
    <t>Příplatek za reflexní úpravu stopčar, zeber atd.</t>
  </si>
  <si>
    <t>915791111R00</t>
  </si>
  <si>
    <t>Předznačení pro značení dělicí čáry,vodicí proužky</t>
  </si>
  <si>
    <t>915791112R00</t>
  </si>
  <si>
    <t>Předznačení pro značení stopčáry, zebry, nápisů</t>
  </si>
  <si>
    <t>91</t>
  </si>
  <si>
    <t>Doplňující práce na komunikaci</t>
  </si>
  <si>
    <t>914001121RT6</t>
  </si>
  <si>
    <t>Osaz.sloupku svislé dopr.značky,Al patka, základ včetně dodávky sloupku a patky</t>
  </si>
  <si>
    <t>kus</t>
  </si>
  <si>
    <t>914001125R00</t>
  </si>
  <si>
    <t>Osazení svislé dopr.značky na sloupek nebo konzolu</t>
  </si>
  <si>
    <t>914001127R00</t>
  </si>
  <si>
    <t>Osazení svislé dopr.značky na sloup veřej. osvětl.</t>
  </si>
  <si>
    <t>938909311R00</t>
  </si>
  <si>
    <t>Odstranění nánosu z povrchu živičného nebo beton.</t>
  </si>
  <si>
    <t>Čištění vozovky před nástřikem nového vodorovného DZ</t>
  </si>
  <si>
    <t>966006132R00</t>
  </si>
  <si>
    <t>Odstranění doprav.značek-sloupky, AL patka vč. bet. patky</t>
  </si>
  <si>
    <t>966006211R00</t>
  </si>
  <si>
    <t>Odstranění doprav. značky ze sloupů nebo konzolí</t>
  </si>
  <si>
    <t>40444972.A</t>
  </si>
  <si>
    <t>Značka uprav přednost P2-3 500/500  fól1, EG 7letá</t>
  </si>
  <si>
    <t>P2  – Hlavní pozemní komunikace:2</t>
  </si>
  <si>
    <t>40444984.A</t>
  </si>
  <si>
    <t>Značka uprav přednost P4 700  fólie 1, EG 7letá</t>
  </si>
  <si>
    <t>P4  – Dej přednost v jízdě:2</t>
  </si>
  <si>
    <t>40445023.A</t>
  </si>
  <si>
    <t>Značka doprav zákazová B1-B34 700 fól 1, EG 7letá</t>
  </si>
  <si>
    <t>B2  – Zákaz vjezdu všech vozidel:3</t>
  </si>
  <si>
    <t>40445032.A</t>
  </si>
  <si>
    <t>Značka dopr příkazová C1-C14b 700 fól 1, EG 7letá</t>
  </si>
  <si>
    <t>C2a  – Přikázaný směr jízdy přímo:1</t>
  </si>
  <si>
    <t>C2b  – Přikázaný směr jízdy vpravo:1</t>
  </si>
  <si>
    <t>40445044.A</t>
  </si>
  <si>
    <t>Značka dopr inf IP 4b-7,10a,b 500/500 fól1,EG7letá</t>
  </si>
  <si>
    <t>IP4b  – Jednosměrný provoz:3</t>
  </si>
  <si>
    <t>40445050.A</t>
  </si>
  <si>
    <t>Značka dopr inf IP 11-13 500/700 fól1, EG7letá</t>
  </si>
  <si>
    <t>IP11a – Parkoviště :2</t>
  </si>
  <si>
    <t>40445050.A.R</t>
  </si>
  <si>
    <t>Značka dopr inf IP 12 500/700 fól1, EG7letá + symbol 225</t>
  </si>
  <si>
    <t>IP12 – Parkoviště vyhrazené:3</t>
  </si>
  <si>
    <t>doplněno o SYMBOL 225 – Vyhrazené bezbariérové stání:</t>
  </si>
  <si>
    <t>40445159.A</t>
  </si>
  <si>
    <t>Značka dopr dodat E 8d-e 500/150 fól 1, EG 7 letá</t>
  </si>
  <si>
    <t>E8e - Úsek platnosti:2</t>
  </si>
  <si>
    <t>+ 2x text "2,9 m":</t>
  </si>
  <si>
    <t>99</t>
  </si>
  <si>
    <t>Staveništní přesun hmot</t>
  </si>
  <si>
    <t>998225111R00</t>
  </si>
  <si>
    <t xml:space="preserve">Přesun hmot, pozemní komunikace </t>
  </si>
  <si>
    <t>t</t>
  </si>
  <si>
    <t>999</t>
  </si>
  <si>
    <t>Poplatky za skládky</t>
  </si>
  <si>
    <t>979990001R00</t>
  </si>
  <si>
    <t>Poplatek za skládku stavební suti</t>
  </si>
  <si>
    <t>D96</t>
  </si>
  <si>
    <t>Přesuny suti a vybouraných hmot</t>
  </si>
  <si>
    <t>979082213R00</t>
  </si>
  <si>
    <t>Odvoz suti a vybour. hmot na skládku do 1 km</t>
  </si>
  <si>
    <t>979082219R00</t>
  </si>
  <si>
    <t>Příplatek za dopravu suti po suchu za další 1 km</t>
  </si>
  <si>
    <t>1,188*9</t>
  </si>
  <si>
    <t>979087212R00</t>
  </si>
  <si>
    <t>Nakládání suti na dopravní prostředky</t>
  </si>
  <si>
    <t>22-448-0.2 Trvalé dopravní značení</t>
  </si>
  <si>
    <t>11</t>
  </si>
  <si>
    <t>Přípravné a přidružené práce</t>
  </si>
  <si>
    <t>111201101R00</t>
  </si>
  <si>
    <t>Odstranění křovin i s kořeny na ploše do 1000 m2</t>
  </si>
  <si>
    <t>14+18,2+4,2</t>
  </si>
  <si>
    <t>112101113R00</t>
  </si>
  <si>
    <t>Kácení stromů listnatých průměru do 40 cm v rovině nebo svahu do 1:5</t>
  </si>
  <si>
    <t>Pokácení stromu s rozřezáním a odstraněním větví a kmene, se složením na hromady, naložením na dopravní prostředek a odvozem</t>
  </si>
  <si>
    <t>112101223R00</t>
  </si>
  <si>
    <t>Kácení stromů jehličnatých průměru 40 cm v rovině nebo svahu do 1:5</t>
  </si>
  <si>
    <t>112201103R00</t>
  </si>
  <si>
    <t>Odstranění pařezů pod úrovní, o průměru - 70 cm</t>
  </si>
  <si>
    <t>183101221R00</t>
  </si>
  <si>
    <t>Hloub. jamek s výměnou 50% půdy do 1 m3</t>
  </si>
  <si>
    <t>Hloubení jamek pro vysazování v hornině 1 až 4 s výměnou půdy na 50%, s naložením přebytečných výkopků na dopravní prostředek, s odvozem na vzdálenost do 20 km a se složením</t>
  </si>
  <si>
    <t>184102116R00</t>
  </si>
  <si>
    <t>Výsadba dřevin s balem D do 80 cm, v rovině s obvodem kmenů 12-14 cm</t>
  </si>
  <si>
    <t>184202112R00</t>
  </si>
  <si>
    <t>Ukotvení dřeviny kůly D do 10 cm, dl. do 3 m</t>
  </si>
  <si>
    <t>184802111R00</t>
  </si>
  <si>
    <t>Chem. odplevelení před založ. postřikem, v rovině</t>
  </si>
  <si>
    <t>6*1</t>
  </si>
  <si>
    <t>184807111R00</t>
  </si>
  <si>
    <t>Ochrana stromu bedněním - zřízení</t>
  </si>
  <si>
    <t>0,8*0,8*4*23</t>
  </si>
  <si>
    <t>184807112R00</t>
  </si>
  <si>
    <t>Ochrana stromu bedněním - odstranění</t>
  </si>
  <si>
    <t>184816111R00</t>
  </si>
  <si>
    <t>Hnojení průmysl. hnojivy do 0,25 kg k 1saz</t>
  </si>
  <si>
    <t>185804311R00</t>
  </si>
  <si>
    <t>Zalití rostlin vodou plochy do 20 m2</t>
  </si>
  <si>
    <t>m3</t>
  </si>
  <si>
    <t>6*0,1</t>
  </si>
  <si>
    <t>185851111R00</t>
  </si>
  <si>
    <t>Dovoz vody pro zálivku rostlin do 6 km</t>
  </si>
  <si>
    <t>11-010.nab</t>
  </si>
  <si>
    <t>Následná péče o náhradní výsadbu</t>
  </si>
  <si>
    <t>Péče o stromy v průběhu 5 let</t>
  </si>
  <si>
    <t>- zálivka 50 l/strom 7x ročně</t>
  </si>
  <si>
    <t>- výchovný řez 1x ročně</t>
  </si>
  <si>
    <t>- nátěr kmenů proti okusu 1x ročně</t>
  </si>
  <si>
    <t>- náhradní výsadba v případě neuchycení stromu</t>
  </si>
  <si>
    <t>3 x po dobu 5 let:6*5</t>
  </si>
  <si>
    <t>10371500</t>
  </si>
  <si>
    <t>Substrát zahradnický  VL</t>
  </si>
  <si>
    <t>10391100</t>
  </si>
  <si>
    <t>Dodávka a rozprostření mulčovací kůry k vysázeným stromům, volně ložená</t>
  </si>
  <si>
    <t>150*6/1000</t>
  </si>
  <si>
    <t>11-001</t>
  </si>
  <si>
    <t>Liliovník tulipánokvětý (Liriodendron tulipifera) o obvodu kmene 12-14 cm se zemním balem</t>
  </si>
  <si>
    <t>11-002</t>
  </si>
  <si>
    <t>Robinia pseudoacacia 'FRISIA' o obvodu kmene 12-14 cm se zemním balem</t>
  </si>
  <si>
    <t>11-003</t>
  </si>
  <si>
    <t>Jinan dvoulaločný - Ginkgo biloba o obvodu kmene 12-14 cm se zemním balem</t>
  </si>
  <si>
    <t>11-004</t>
  </si>
  <si>
    <t>Jírovec pleťový - Aesculus x carnea o obvodu kmene 12-14 cm se zemním balem</t>
  </si>
  <si>
    <t>25191155</t>
  </si>
  <si>
    <t>Cererit Z balený po 10 kg</t>
  </si>
  <si>
    <t>1bal=10kg:0,02</t>
  </si>
  <si>
    <t>25234009.A</t>
  </si>
  <si>
    <t>ROUNDUP KLASIK herbicid totální</t>
  </si>
  <si>
    <t>l</t>
  </si>
  <si>
    <t>0,2l/m2:0,2*6</t>
  </si>
  <si>
    <t>28611220</t>
  </si>
  <si>
    <t>Trubka PVC drenážní flexibilní d 50 mm</t>
  </si>
  <si>
    <t>pro zálivky:6*1,0</t>
  </si>
  <si>
    <t>60850016</t>
  </si>
  <si>
    <t>Kůl vyvazovací impregnovaný 250 x 8 cm</t>
  </si>
  <si>
    <t>6*3</t>
  </si>
  <si>
    <t>60850030</t>
  </si>
  <si>
    <t>Příčka spojovací ke kůlům impregnovaná 60 x 8 cm</t>
  </si>
  <si>
    <t>67313112.AR</t>
  </si>
  <si>
    <t>Tkanina jutová JH 211 g/m2 šíře 130 cm zelená</t>
  </si>
  <si>
    <t>12*1,0</t>
  </si>
  <si>
    <t>998231311R00</t>
  </si>
  <si>
    <t xml:space="preserve">Přesun hmot pro sadovnické a krajin. úpravy </t>
  </si>
  <si>
    <t>22-448-0.3 Kácení a náhradní výsadba</t>
  </si>
  <si>
    <t>122202202R00</t>
  </si>
  <si>
    <t>Odkopávky pro silnice v hor. 3 do 1000 m3</t>
  </si>
  <si>
    <t>Odkopávky chod.:7*0,4*0,2+11,5*0,35</t>
  </si>
  <si>
    <t>odkopávky park.:139,1*0,5+45*0,1+57,6*0,5*0,4</t>
  </si>
  <si>
    <t>sanace tl.30cm:(177,6+35,3)*0,3</t>
  </si>
  <si>
    <t>122202209R00</t>
  </si>
  <si>
    <t>Příplatek za lepivost - odkop. pro silnice v hor.3</t>
  </si>
  <si>
    <t>162601102R00</t>
  </si>
  <si>
    <t>Vodorovné přemístění výkopku z hor.1-4 do 5000 m</t>
  </si>
  <si>
    <t>167101102R00</t>
  </si>
  <si>
    <t>Nakládání výkopku z hor.1-4 v množství nad 100 m3</t>
  </si>
  <si>
    <t>Odkop:154,0250</t>
  </si>
  <si>
    <t>Zásyp:10,095</t>
  </si>
  <si>
    <t>171201201R00</t>
  </si>
  <si>
    <t>Uložení sypaniny na skl.-sypanina na výšku přes 2m</t>
  </si>
  <si>
    <t>154,0250-10,095</t>
  </si>
  <si>
    <t>174101101R00</t>
  </si>
  <si>
    <t>Zásyp vybouraných konstrukcí a podél obrub</t>
  </si>
  <si>
    <t>57,6*0,25*0,4+5,6*0,45+3,1*0,45+7*0,3*0,2</t>
  </si>
  <si>
    <t>181101102R00</t>
  </si>
  <si>
    <t>Úprava pláně v zářezech v hor. 1-4, se zhutněním</t>
  </si>
  <si>
    <t>177,6+47+11,5+5</t>
  </si>
  <si>
    <t>18</t>
  </si>
  <si>
    <t>Povrchové úpravy terénu</t>
  </si>
  <si>
    <t>180402111R00</t>
  </si>
  <si>
    <t>Založení trávníku parkového výsevem v rovině</t>
  </si>
  <si>
    <t>vč. zásypu rýhy chráničky:50+16</t>
  </si>
  <si>
    <t>181301101R00</t>
  </si>
  <si>
    <t>Rozprostření ornice, rovina, tl. do 10 cm</t>
  </si>
  <si>
    <t>182001111R00</t>
  </si>
  <si>
    <t>Plošná úprava terénu, nerovnosti do 10 cm v rovině</t>
  </si>
  <si>
    <t>183403153R00</t>
  </si>
  <si>
    <t>Obdělání půdy hrabáním, v rovině</t>
  </si>
  <si>
    <t>185803111R00</t>
  </si>
  <si>
    <t>Ošetření trávníku v rovině</t>
  </si>
  <si>
    <t>185803211R00</t>
  </si>
  <si>
    <t>Uválcování trávníku v rovině</t>
  </si>
  <si>
    <t>00572410</t>
  </si>
  <si>
    <t>Směs travní parková II. mírná zátěž PROFI</t>
  </si>
  <si>
    <t>kg</t>
  </si>
  <si>
    <t>úsek č. 1-první osetí - spotřeba 100g/m2:66*100/1000</t>
  </si>
  <si>
    <t>úsek č. 1-druhé osetí - spotřeba 60g/m2:66*60/1000</t>
  </si>
  <si>
    <t>10364200</t>
  </si>
  <si>
    <t>Zemina se substrátem pro finální terénní úpravy</t>
  </si>
  <si>
    <t>56</t>
  </si>
  <si>
    <t>Podkladní vrstvy komunikací a zpevněných ploch</t>
  </si>
  <si>
    <t>564751111R00</t>
  </si>
  <si>
    <t>Podklad z kameniva drceného vel.32-63 mm,tl. 15 cm</t>
  </si>
  <si>
    <t>sanace 30 cm - 2vrstvy dle výsledku zkoušky na pláni</t>
  </si>
  <si>
    <t>(177,6+35,3)*2</t>
  </si>
  <si>
    <t>0</t>
  </si>
  <si>
    <t>564782111R00</t>
  </si>
  <si>
    <t>Podklad z kam.drceného 16-32, 30 cm</t>
  </si>
  <si>
    <t>skladba A, B</t>
  </si>
  <si>
    <t>564851111RT2</t>
  </si>
  <si>
    <t>Podklad ze štěrkodrti po zhutnění tloušťky 15 cm štěrkodrť frakce 0-32 mm</t>
  </si>
  <si>
    <t>skladba C</t>
  </si>
  <si>
    <t>564851114RT4</t>
  </si>
  <si>
    <t>Podklad ze štěrkodrti po zhutnění tloušťky 18 cm štěrkodrť frakce 0-63 mm</t>
  </si>
  <si>
    <t>doplnění kce komunikace</t>
  </si>
  <si>
    <t>567122111R00</t>
  </si>
  <si>
    <t>Podklad z kameniva zpev.cementem SC C8/10 tl.10 cm</t>
  </si>
  <si>
    <t>567122114R00</t>
  </si>
  <si>
    <t>Podklad z kameniva zpev.cementem SC C8/10 tl.15 cm</t>
  </si>
  <si>
    <t>568111111R00</t>
  </si>
  <si>
    <t>Zřízení vrstvy z geotextilie skl.do 1:5, š.do 3 m</t>
  </si>
  <si>
    <t>568119112R00</t>
  </si>
  <si>
    <t>Příplatek-upevnění geotex.,do 1:5, 8 skob/10 m2</t>
  </si>
  <si>
    <t>67390526</t>
  </si>
  <si>
    <t>Textilie jutařská netkaná NETEX A PP/300 -300 g/m2</t>
  </si>
  <si>
    <t>241,1*1,1</t>
  </si>
  <si>
    <t>59</t>
  </si>
  <si>
    <t>Dlažby a předlažby komunikací</t>
  </si>
  <si>
    <t>591241111R00</t>
  </si>
  <si>
    <t>Kladení dlažby drobné kostky 10/12 lože z MC tl. 5 cm</t>
  </si>
  <si>
    <t>napojení MK:5,4</t>
  </si>
  <si>
    <t>596215021R00</t>
  </si>
  <si>
    <t>Kladení zámkové dlažby tl. 6 cm do drtě tl. 4 cm</t>
  </si>
  <si>
    <t>kladecí vrstva+kryt, položka obsahuje kladecí vrstvu ŠD fr. 4-8 mm + zásyp spar spárovacím pískem 0-2 mm</t>
  </si>
  <si>
    <t>dlažba ve specifikaci</t>
  </si>
  <si>
    <t>20/20/6:6,5</t>
  </si>
  <si>
    <t>SLP - 20/10/6 červená:3</t>
  </si>
  <si>
    <t>596215040R00</t>
  </si>
  <si>
    <t>Kladení zámkové dlažby tl. 8 cm do drtě tl. 4 cm</t>
  </si>
  <si>
    <t>položka obsahuje kladecí vrstvu DK fr. 4-8 mm + zásyp spar, dlažba ve specifikaci</t>
  </si>
  <si>
    <t>20/20/8:50,8</t>
  </si>
  <si>
    <t>drenážní 20/20/8:126,8</t>
  </si>
  <si>
    <t>596291111R00</t>
  </si>
  <si>
    <t>Řezání zámkové dlažby tl. 60 mm</t>
  </si>
  <si>
    <t>596291113R00</t>
  </si>
  <si>
    <t>Řezání zámkové dlažby tl. 80 mm</t>
  </si>
  <si>
    <t>917862111R00</t>
  </si>
  <si>
    <t>Osazení obrub.bet. s opěrou,lože z C 15/20</t>
  </si>
  <si>
    <t>silniční obrubník 15/25, 15/15, přechodové:57,6+50,8+1+1</t>
  </si>
  <si>
    <t>chodníkový obrubník 10/250:7</t>
  </si>
  <si>
    <t>58380129</t>
  </si>
  <si>
    <t>Kostka dlažební drobná 10/12 štípaná Itř. 1t=4,0m2</t>
  </si>
  <si>
    <t>5,4/4*1,05</t>
  </si>
  <si>
    <t>59217421</t>
  </si>
  <si>
    <t>Obrubník chodníkový 100/250/1000 přírodní šedá</t>
  </si>
  <si>
    <t>59217472</t>
  </si>
  <si>
    <t>Obrubník silniční 1000/150/250 šedý</t>
  </si>
  <si>
    <t>59217476</t>
  </si>
  <si>
    <t>Obrubník silniční nájezdový 1000/150/150 šedý</t>
  </si>
  <si>
    <t>59217480</t>
  </si>
  <si>
    <t>Obrubník silniční přechodový L 1000/150/150-250</t>
  </si>
  <si>
    <t>59217481</t>
  </si>
  <si>
    <t>Obrubník silniční přechodový P 1000/150/150-250</t>
  </si>
  <si>
    <t>592451151</t>
  </si>
  <si>
    <t>Dlažba betonová SLP 20x10x6 cm, barva červená náklepová</t>
  </si>
  <si>
    <t>dlažba SLP náklepová 200x100x60, červená:3*1,1</t>
  </si>
  <si>
    <t>5924511900</t>
  </si>
  <si>
    <t>Dlažba betonová 20x20x6 cm, barva přírodní šedá</t>
  </si>
  <si>
    <t>6*1,05</t>
  </si>
  <si>
    <t>5924511910</t>
  </si>
  <si>
    <t>Dlažba betonová 20x20x8 cm, barva přírodní šedá</t>
  </si>
  <si>
    <t>126,8*1,03</t>
  </si>
  <si>
    <t>59245256.1.R</t>
  </si>
  <si>
    <t>Dlažba drenážní přírodní 17/20 x 17/20 x 8 cm vč. zásypu spar DKfr.2-5</t>
  </si>
  <si>
    <t>228,2*1,03</t>
  </si>
  <si>
    <t>8</t>
  </si>
  <si>
    <t>Trubní vedení</t>
  </si>
  <si>
    <t>871318111R00</t>
  </si>
  <si>
    <t>Kladení drenážního potrubí z plastických hmot vč. obsypu DK a napojení do šachty</t>
  </si>
  <si>
    <t>895941311R00</t>
  </si>
  <si>
    <t>Zřízení vpusti uliční s odkalištěm včetně kompletní dodávky dílců pro uliční vpusti</t>
  </si>
  <si>
    <t>899202111R00</t>
  </si>
  <si>
    <t>Osazení mříží litinových s rámem do 100kg</t>
  </si>
  <si>
    <t>8.01</t>
  </si>
  <si>
    <t>Propojení UV a stávající kanalizace DN150</t>
  </si>
  <si>
    <t>8.02</t>
  </si>
  <si>
    <t>Zrušení uličních vpustí z dílců vč. připojení</t>
  </si>
  <si>
    <t>28611226.A</t>
  </si>
  <si>
    <t>Trubka PVC drenážní flexibilní d 200 mm</t>
  </si>
  <si>
    <t>55243094</t>
  </si>
  <si>
    <t>Mříž vtoková D400 rovná 50/50</t>
  </si>
  <si>
    <t>9</t>
  </si>
  <si>
    <t>Ostatní konstrukce, bourání</t>
  </si>
  <si>
    <t>113107615R00</t>
  </si>
  <si>
    <t>Odstranění podkladu nad 50 m2,DK, ŠD tl.15 cm</t>
  </si>
  <si>
    <t>44,3+11,3</t>
  </si>
  <si>
    <t>113108415R00</t>
  </si>
  <si>
    <t>Odstranění asfaltové vrstvy pl.nad 50 m2, tl. do 15 cm</t>
  </si>
  <si>
    <t>113109415R00</t>
  </si>
  <si>
    <t>Odstranění podkladu pl.nad 50 m2, beton, tl. 15 cm</t>
  </si>
  <si>
    <t>vrstva komunikace z KZC</t>
  </si>
  <si>
    <t>11,3+44,3</t>
  </si>
  <si>
    <t>113201111R00</t>
  </si>
  <si>
    <t>Vytrhání obrub chodníkových</t>
  </si>
  <si>
    <t>113202111R00</t>
  </si>
  <si>
    <t>Vytrhání obrubníků silničních</t>
  </si>
  <si>
    <t>919731122R00</t>
  </si>
  <si>
    <t>Zarovnání styčné plochy živičné tl. do 10 cm</t>
  </si>
  <si>
    <t>919735112R00</t>
  </si>
  <si>
    <t>Řezání stávajícího živičného krytu tl. 5 - 10 cm</t>
  </si>
  <si>
    <t>919735123R00</t>
  </si>
  <si>
    <t>Řezání stávajícího KZC tl. 10 - 15 cm</t>
  </si>
  <si>
    <t>979024441R00</t>
  </si>
  <si>
    <t>Očištění vybour. obrubníků všech loží a výplní</t>
  </si>
  <si>
    <t>60+6,7</t>
  </si>
  <si>
    <t>599000010RA0</t>
  </si>
  <si>
    <t>Odbourání a zapravení asfaltové komunikace podél přídlažby a sil.obrub v pásu 0,3 m</t>
  </si>
  <si>
    <t>agreg.položka- obsahuje bourání, odvoz, skládkovné a nový asf. kryt v tl do 10 cm</t>
  </si>
  <si>
    <t>5+13,6*0,3+64,7*0,3</t>
  </si>
  <si>
    <t>R91.10</t>
  </si>
  <si>
    <t>Dodatečné uložení kabelového vedení do žlabu kompl. vč. zemních prací</t>
  </si>
  <si>
    <t>998223011R00</t>
  </si>
  <si>
    <t xml:space="preserve">Přesun hmot, pozemní komunikace, kryt dlážděný </t>
  </si>
  <si>
    <t>199000005R00</t>
  </si>
  <si>
    <t>Poplatek za skládku horniny 1- 4</t>
  </si>
  <si>
    <t>materiál z podkladu, ostatní materiál</t>
  </si>
  <si>
    <t>979990103R00</t>
  </si>
  <si>
    <t>Poplatek za skládku suti - beton</t>
  </si>
  <si>
    <t>určeno k recyklaci</t>
  </si>
  <si>
    <t>podklad - beton:20,016</t>
  </si>
  <si>
    <t>obruba,přídlažba:1,541+16,2</t>
  </si>
  <si>
    <t>979990112R00</t>
  </si>
  <si>
    <t>Poplatek za skládku suti - živice</t>
  </si>
  <si>
    <t>materiál vhodný k recyklaci</t>
  </si>
  <si>
    <t>979081111R00</t>
  </si>
  <si>
    <t>18,348+37,757+16,665</t>
  </si>
  <si>
    <t>979081121R00</t>
  </si>
  <si>
    <t>Příplatek k odvozu za každý další 1 km</t>
  </si>
  <si>
    <t>skládka Lutopecny:3*(37,757)</t>
  </si>
  <si>
    <t>skládka Nětčice:9*18,348</t>
  </si>
  <si>
    <t>skládka Němci nad Hanou:20*16,665</t>
  </si>
  <si>
    <t>101</t>
  </si>
  <si>
    <t>101 Parkování</t>
  </si>
  <si>
    <t>22-448-1.1 Parkovací a odstavné plochy č.1</t>
  </si>
  <si>
    <t>odkopávky:272,6*0,5+116,7*0,1+129*0,5*0,4</t>
  </si>
  <si>
    <t>sanace tl.30cm:(348+68,5+8)*0,3</t>
  </si>
  <si>
    <t>Odkop:301,12</t>
  </si>
  <si>
    <t>Zásyp:26,67</t>
  </si>
  <si>
    <t>301,12-26,67</t>
  </si>
  <si>
    <t>129*0,25*0,4+(15,5+15,1)*0,45</t>
  </si>
  <si>
    <t>348+91,3+8</t>
  </si>
  <si>
    <t>vč. zásypu rýhy chráničky:110,8+14</t>
  </si>
  <si>
    <t>úsek č. 1-první osetí - spotřeba 100g/m2:124,8*100/1000</t>
  </si>
  <si>
    <t>úsek č. 1-druhé osetí - spotřeba 60g/m2:124,8*60/1000</t>
  </si>
  <si>
    <t>(348+68,5+8)*2</t>
  </si>
  <si>
    <t>skladba D</t>
  </si>
  <si>
    <t>447,3*1,1</t>
  </si>
  <si>
    <t>451459777R00</t>
  </si>
  <si>
    <t>Příplatek za další 1cm MC nad 5 cm</t>
  </si>
  <si>
    <t>úprava oblouku:8</t>
  </si>
  <si>
    <t>drenážní 20/20/8:297,2</t>
  </si>
  <si>
    <t>Osazení obrub.bet. s opěrou,lože z C 16/20</t>
  </si>
  <si>
    <t>silniční obrubník 15/25, 15/15:129+99,2</t>
  </si>
  <si>
    <t>8/4*1,05</t>
  </si>
  <si>
    <t>50,8*1,03</t>
  </si>
  <si>
    <t>297,2*1,03</t>
  </si>
  <si>
    <t>120,8*0,3+15,5</t>
  </si>
  <si>
    <t>podklad - beton:48,456</t>
  </si>
  <si>
    <t>obruba,přídlažba:40,365</t>
  </si>
  <si>
    <t>44,418+44,418+48,456+40,365</t>
  </si>
  <si>
    <t>skládka Lutopecny:3*(48,456+40,365)</t>
  </si>
  <si>
    <t>skládka Nětčice:9*44,418</t>
  </si>
  <si>
    <t>skládka Němci nad Hanou:20*44,418</t>
  </si>
  <si>
    <t>22-448-1.2 Parkovací a odstavné plochy č.2</t>
  </si>
  <si>
    <t>odkopávky:196,4*0,5+138,3*0,1+107,7*0,5*0,4</t>
  </si>
  <si>
    <t>sanace tl.30cm:(279,3+8+57,5)*0,3</t>
  </si>
  <si>
    <t>Odkop:237,01</t>
  </si>
  <si>
    <t>Zásyp:20,13</t>
  </si>
  <si>
    <t>237,01-20,13</t>
  </si>
  <si>
    <t>107,7*0,25*0,4+20,8*0,45</t>
  </si>
  <si>
    <t>279,3+76,5+8</t>
  </si>
  <si>
    <t>vč. zásypu rýhy chráničky:92,5+13</t>
  </si>
  <si>
    <t>úsek č. 1-první osetí - spotřeba 100g/m2:105,5*100/1000</t>
  </si>
  <si>
    <t>úsek č. 1-druhé osetí - spotřeba 60g/m2:105,5*60/1000</t>
  </si>
  <si>
    <t>(279,3+8+57,5)*2</t>
  </si>
  <si>
    <t>363,8*1,1</t>
  </si>
  <si>
    <t>úprava oblouku a napojení MK:8+5</t>
  </si>
  <si>
    <t>20/20/8:51,1</t>
  </si>
  <si>
    <t>drenážní 20/20/8:228,2</t>
  </si>
  <si>
    <t>silniční obrubník 15/25, 15/15:107,7+83,4</t>
  </si>
  <si>
    <t>51,1*1,03</t>
  </si>
  <si>
    <t>899231111R00</t>
  </si>
  <si>
    <t>Výšková úprava vstupu kan. šachty do 20 cm zvýšení/snížení -poklop, mříž</t>
  </si>
  <si>
    <t>118,8*0,3</t>
  </si>
  <si>
    <t>podklad - beton:44,496</t>
  </si>
  <si>
    <t>obruba,přídlažba:26,46</t>
  </si>
  <si>
    <t>40,788+38,082+44,496+26,46</t>
  </si>
  <si>
    <t>skládka Lutopecny:3*(44,496+26,46)</t>
  </si>
  <si>
    <t>skládka Nětčice:9*40,788</t>
  </si>
  <si>
    <t>skládka Němci nad Hanou:20*38,082</t>
  </si>
  <si>
    <t>22-448-1.3 Parkovací a odstavné plochy č.3</t>
  </si>
  <si>
    <t>132201110R00</t>
  </si>
  <si>
    <t>Hloubení rýh š.do 60 cm v hor.3 do 50 m3</t>
  </si>
  <si>
    <t>rýha:1,1*0,35*190</t>
  </si>
  <si>
    <t>132201119R00</t>
  </si>
  <si>
    <t>Přípl.za lepivost,hloubení rýh 60 cm,hor.3</t>
  </si>
  <si>
    <t>139601102R00</t>
  </si>
  <si>
    <t>Ruční výkop jam, rýh a šachet v hornině tř. 3</t>
  </si>
  <si>
    <t>patka:8*0,8*0,8*1,2</t>
  </si>
  <si>
    <t>161101101R00</t>
  </si>
  <si>
    <t>Svislé přemístění výkopku z hor.1-4 do 2,5 m</t>
  </si>
  <si>
    <t>73,15+6,144</t>
  </si>
  <si>
    <t>Zásyp jam, rýh, šachet se zhutněním</t>
  </si>
  <si>
    <t>2</t>
  </si>
  <si>
    <t>Základy a zvláštní zakládání</t>
  </si>
  <si>
    <t>270311400U00</t>
  </si>
  <si>
    <t>Základová kce beton C16/20-bednění límec sloupu</t>
  </si>
  <si>
    <t>0,45*0,45*0,2*8</t>
  </si>
  <si>
    <t>275311126</t>
  </si>
  <si>
    <t>Pouzdrový základ pro stožáry VO do 10 m klasický trubkový</t>
  </si>
  <si>
    <t>R.D-01</t>
  </si>
  <si>
    <t>Demontáž svítidel VO vč. odpojení</t>
  </si>
  <si>
    <t>R.D-02</t>
  </si>
  <si>
    <t>Demontáž stožáru VO do 12 m vč. bet. patky</t>
  </si>
  <si>
    <t>998289011R00</t>
  </si>
  <si>
    <t xml:space="preserve">Přesun hmot pro kabelovody jakéhokoliv rozsahu </t>
  </si>
  <si>
    <t>M21</t>
  </si>
  <si>
    <t>Elektromontáže</t>
  </si>
  <si>
    <t>210120001R00</t>
  </si>
  <si>
    <t>Pojistka závitová do 500V E 27 do 25A vč. pojistky závitové 6A E27</t>
  </si>
  <si>
    <t>210202111R00</t>
  </si>
  <si>
    <t>Svítidlo veřejného osvětlení na výložník</t>
  </si>
  <si>
    <t>Montáž upevňovací konstrukce, případná oprava poškozené povrchové úpravy, úplná montáž svítidla, tj. vyznačení umístění svítidla, jeho rozložení, zapojení vodičů, složení svítidla v celek, vybavení zdroji záření a vyzkoušení.</t>
  </si>
  <si>
    <t>210204011RS2</t>
  </si>
  <si>
    <t>Stožár osvětlovací ocel. osazení délky -12 m včetně nákladů na autojeřáb</t>
  </si>
  <si>
    <t>210204104RS2</t>
  </si>
  <si>
    <t>Výložník ocelový 1ramenný nad 35 kg osazení včetně nákladů na montážní plošinu</t>
  </si>
  <si>
    <t>210204203R00</t>
  </si>
  <si>
    <t>Elektrovýzbroj stožáru do 3 okruhů</t>
  </si>
  <si>
    <t>210220021R00</t>
  </si>
  <si>
    <t>Vedení uzemňovací v zemi FeZn do 120 mm2 vč.svorek</t>
  </si>
  <si>
    <t>30/4:190</t>
  </si>
  <si>
    <t>D10:8*3</t>
  </si>
  <si>
    <t>230191008R00</t>
  </si>
  <si>
    <t>Uložení chráničky ve výkopu PE 63x5,8mm</t>
  </si>
  <si>
    <t>460490012R00</t>
  </si>
  <si>
    <t>Fólie výstražná z PVC, šířka 33 cm vč. dodávky fólie</t>
  </si>
  <si>
    <t>R04</t>
  </si>
  <si>
    <t>Spojovací materiál zemnící soustavy vč. montáže</t>
  </si>
  <si>
    <t>R05</t>
  </si>
  <si>
    <t>Dodávka + uložení zemního kabelu CYKY-J 4x10 vč. zapojení, kabel v chráničce D63</t>
  </si>
  <si>
    <t>190+40</t>
  </si>
  <si>
    <t>R06</t>
  </si>
  <si>
    <t>Dodávka + natažení kabelu CYKY-J 3*1,5 vč. zapojení</t>
  </si>
  <si>
    <t>R07</t>
  </si>
  <si>
    <t>Svítidlo LED pro veřejné osvětlení</t>
  </si>
  <si>
    <t>Typ a specifikace dle požadavku správce VO</t>
  </si>
  <si>
    <t>Kroměřížské technické služby - Veřejné osvětlení</t>
  </si>
  <si>
    <t>316735402R</t>
  </si>
  <si>
    <t>Stožár osvětlovací třístupňový pozinkovaný</t>
  </si>
  <si>
    <t>31677104.R</t>
  </si>
  <si>
    <t>Výložník rovný do délky 2,5 m</t>
  </si>
  <si>
    <t>31678611.A</t>
  </si>
  <si>
    <t>Rozvodnice stožárová</t>
  </si>
  <si>
    <t>dodávka, montáž, zapojení vč. příslušenství</t>
  </si>
  <si>
    <t>31678615.A</t>
  </si>
  <si>
    <t>Svorkovnice stožárová</t>
  </si>
  <si>
    <t>3457114702</t>
  </si>
  <si>
    <t>Trubka kabelová chránička KOPOFLEX KF 09063</t>
  </si>
  <si>
    <t>190+16*1,5</t>
  </si>
  <si>
    <t>35441120</t>
  </si>
  <si>
    <t>Pásek uzemňovací pozinkovaný FeZn 30 x 4 mm</t>
  </si>
  <si>
    <t>190*0,95</t>
  </si>
  <si>
    <t>354411202</t>
  </si>
  <si>
    <t>Drát uzemňovací pozinkovaný FeZn D10</t>
  </si>
  <si>
    <t>8*3*0,62</t>
  </si>
  <si>
    <t>M99</t>
  </si>
  <si>
    <t>Ostatní práce "M"</t>
  </si>
  <si>
    <t>R99-01</t>
  </si>
  <si>
    <t>Revize</t>
  </si>
  <si>
    <t>hod</t>
  </si>
  <si>
    <t>102</t>
  </si>
  <si>
    <t>Přeložka VO</t>
  </si>
  <si>
    <t>102 Přeložka VO</t>
  </si>
  <si>
    <t>22-448-102 Přeložka VO</t>
  </si>
  <si>
    <t>130001101R00</t>
  </si>
  <si>
    <t>Příplatek za ztížené hloubení v blízkosti vedení</t>
  </si>
  <si>
    <t>131201110R00</t>
  </si>
  <si>
    <t>Hloubení nezapaž. jam hor.3 do 50 m3</t>
  </si>
  <si>
    <t>4*1,0*1,5*1,5</t>
  </si>
  <si>
    <t>131201119R00</t>
  </si>
  <si>
    <t>Příplatek za lepivost - hloubení nezap.jam v hor.3</t>
  </si>
  <si>
    <t>HDPE-110:188*0,40*1,1</t>
  </si>
  <si>
    <t>141721102R00</t>
  </si>
  <si>
    <t>Řízené protlačení a vtažení PE d 160 mm, hor.1 - 4</t>
  </si>
  <si>
    <t>2*10+2*12</t>
  </si>
  <si>
    <t>7,2+88,72</t>
  </si>
  <si>
    <t>M23</t>
  </si>
  <si>
    <t>Montáže potrubí</t>
  </si>
  <si>
    <t>230191016R00</t>
  </si>
  <si>
    <t>Uložení chráničky ve výkopu HDPE 110</t>
  </si>
  <si>
    <t>3457114705</t>
  </si>
  <si>
    <t>Trubka kabelová chránička HDPE 110 mm</t>
  </si>
  <si>
    <t>3457114708</t>
  </si>
  <si>
    <t>Trubka kabelová chránička HDPE 160 mm</t>
  </si>
  <si>
    <t>protlak</t>
  </si>
  <si>
    <t>103</t>
  </si>
  <si>
    <t>Příprava pro el. nabíjení</t>
  </si>
  <si>
    <t>103 Příprava pro el. nabíjení</t>
  </si>
  <si>
    <t>22-448-103 Kabelové chráničky</t>
  </si>
  <si>
    <t>Město Kroměříž</t>
  </si>
  <si>
    <t>Velké náměstí 115/1</t>
  </si>
  <si>
    <t>00287351</t>
  </si>
  <si>
    <t>22-448 Parkování na ulici SNP, Kroměříž</t>
  </si>
  <si>
    <t>12.4.2024</t>
  </si>
  <si>
    <t>767 01 Kroměříž</t>
  </si>
  <si>
    <t>Parkování - Pakovací a odstavné plochy č.1</t>
  </si>
  <si>
    <t>Parkování - Pakovací a odstavné plochy č.3</t>
  </si>
  <si>
    <t>Parkování - Pakovací a odstavné plochy č.2</t>
  </si>
  <si>
    <t>100.1</t>
  </si>
  <si>
    <t>100.2</t>
  </si>
  <si>
    <t>Trvalé dopravní značení</t>
  </si>
  <si>
    <t>100.3</t>
  </si>
  <si>
    <t>Kácení a náhradní výsadba</t>
  </si>
  <si>
    <t>Výkaz výměr</t>
  </si>
  <si>
    <t>CZ00287351</t>
  </si>
  <si>
    <t>Typ a specifikace dle požadavku správce VO (Kroměřížské technické služby - Veřejné osvětlení)</t>
  </si>
  <si>
    <t>teplota 2700K, 25W, s funkcí ASTRO-DIM (noční útlum na 60% od 22,00hod. do 04,00hod.),
svítidlo musí mít možnost dovybavení systémem vzdálené správy - konektor ZHAGA</t>
  </si>
  <si>
    <t xml:space="preserve">sadový stožár 2x odsazený, typ SB6 ( celková délka 7m) </t>
  </si>
  <si>
    <t>Výložník na sadový stožár, typ SV750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</si>
</sst>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</font>
    <font>
      <b/>
      <sz val="4"/>
      <color indexed="22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10"/>
      <color indexed="9"/>
      <name val="Arial CE"/>
    </font>
    <font>
      <sz val="8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color indexed="9"/>
      <name val="Arial CE"/>
    </font>
    <font>
      <sz val="4"/>
      <color indexed="9"/>
      <name val="Arial CE"/>
      <family val="2"/>
      <charset val="238"/>
    </font>
    <font>
      <sz val="4"/>
      <color indexed="22"/>
      <name val="Arial CE"/>
      <family val="2"/>
      <charset val="238"/>
    </font>
    <font>
      <b/>
      <sz val="9"/>
      <name val="Arial CE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55"/>
        <bgColor indexed="64"/>
      </patternFill>
    </fill>
    <fill>
      <patternFill patternType="solid">
        <fgColor theme="3" tint="0.8999908444471571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8" fillId="3" borderId="0" xfId="0" applyNumberFormat="1" applyFont="1" applyFill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3" borderId="0" xfId="0" applyNumberFormat="1" applyFill="1" applyAlignment="1">
      <alignment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Alignment="1">
      <alignment vertic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vertical="center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5" xfId="0" applyNumberFormat="1" applyFont="1" applyBorder="1"/>
    <xf numFmtId="3" fontId="4" fillId="0" borderId="18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8" xfId="0" applyNumberFormat="1" applyFont="1" applyBorder="1"/>
    <xf numFmtId="3" fontId="3" fillId="0" borderId="18" xfId="0" applyNumberFormat="1" applyFont="1" applyBorder="1" applyAlignment="1">
      <alignment horizontal="right"/>
    </xf>
    <xf numFmtId="164" fontId="3" fillId="0" borderId="19" xfId="0" applyNumberFormat="1" applyFont="1" applyBorder="1"/>
    <xf numFmtId="3" fontId="4" fillId="0" borderId="20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" xfId="0" applyNumberFormat="1" applyFont="1" applyFill="1" applyBorder="1" applyAlignment="1">
      <alignment horizontal="right" vertical="center"/>
    </xf>
    <xf numFmtId="3" fontId="4" fillId="4" borderId="15" xfId="0" applyNumberFormat="1" applyFont="1" applyFill="1" applyBorder="1" applyAlignment="1">
      <alignment horizontal="right" vertical="center"/>
    </xf>
    <xf numFmtId="3" fontId="4" fillId="4" borderId="16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/>
    <xf numFmtId="0" fontId="10" fillId="0" borderId="0" xfId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0" fillId="3" borderId="21" xfId="1" applyFill="1" applyBorder="1" applyAlignment="1">
      <alignment horizontal="left"/>
    </xf>
    <xf numFmtId="0" fontId="10" fillId="3" borderId="22" xfId="1" applyFill="1" applyBorder="1" applyAlignment="1">
      <alignment horizontal="center"/>
    </xf>
    <xf numFmtId="0" fontId="13" fillId="3" borderId="22" xfId="1" applyFont="1" applyFill="1" applyBorder="1"/>
    <xf numFmtId="49" fontId="10" fillId="3" borderId="23" xfId="1" applyNumberFormat="1" applyFill="1" applyBorder="1"/>
    <xf numFmtId="0" fontId="10" fillId="3" borderId="22" xfId="1" applyFill="1" applyBorder="1" applyAlignment="1">
      <alignment horizontal="right"/>
    </xf>
    <xf numFmtId="0" fontId="10" fillId="3" borderId="22" xfId="1" applyFill="1" applyBorder="1"/>
    <xf numFmtId="0" fontId="10" fillId="3" borderId="24" xfId="1" applyFill="1" applyBorder="1"/>
    <xf numFmtId="49" fontId="10" fillId="3" borderId="25" xfId="1" applyNumberFormat="1" applyFill="1" applyBorder="1" applyAlignment="1">
      <alignment horizontal="left"/>
    </xf>
    <xf numFmtId="0" fontId="10" fillId="3" borderId="26" xfId="1" applyFill="1" applyBorder="1" applyAlignment="1">
      <alignment horizontal="center"/>
    </xf>
    <xf numFmtId="0" fontId="13" fillId="3" borderId="26" xfId="1" applyFont="1" applyFill="1" applyBorder="1"/>
    <xf numFmtId="49" fontId="10" fillId="3" borderId="27" xfId="1" applyNumberFormat="1" applyFill="1" applyBorder="1"/>
    <xf numFmtId="0" fontId="10" fillId="3" borderId="26" xfId="1" applyFill="1" applyBorder="1" applyAlignment="1">
      <alignment horizontal="right"/>
    </xf>
    <xf numFmtId="0" fontId="10" fillId="3" borderId="26" xfId="1" applyFill="1" applyBorder="1"/>
    <xf numFmtId="0" fontId="10" fillId="3" borderId="28" xfId="1" applyFill="1" applyBorder="1"/>
    <xf numFmtId="0" fontId="3" fillId="0" borderId="0" xfId="1" applyFont="1"/>
    <xf numFmtId="0" fontId="10" fillId="0" borderId="0" xfId="1" applyAlignment="1">
      <alignment horizontal="right"/>
    </xf>
    <xf numFmtId="49" fontId="14" fillId="3" borderId="16" xfId="1" applyNumberFormat="1" applyFont="1" applyFill="1" applyBorder="1" applyAlignment="1">
      <alignment wrapText="1"/>
    </xf>
    <xf numFmtId="0" fontId="14" fillId="3" borderId="3" xfId="1" applyFont="1" applyFill="1" applyBorder="1" applyAlignment="1">
      <alignment horizontal="center" wrapText="1"/>
    </xf>
    <xf numFmtId="0" fontId="14" fillId="3" borderId="16" xfId="1" applyFont="1" applyFill="1" applyBorder="1" applyAlignment="1">
      <alignment horizontal="center" wrapText="1"/>
    </xf>
    <xf numFmtId="0" fontId="10" fillId="3" borderId="16" xfId="1" applyFill="1" applyBorder="1" applyAlignment="1">
      <alignment wrapText="1" shrinkToFit="1"/>
    </xf>
    <xf numFmtId="0" fontId="10" fillId="0" borderId="0" xfId="1" applyAlignment="1">
      <alignment wrapText="1"/>
    </xf>
    <xf numFmtId="0" fontId="15" fillId="2" borderId="4" xfId="1" applyFont="1" applyFill="1" applyBorder="1" applyAlignment="1">
      <alignment horizontal="center"/>
    </xf>
    <xf numFmtId="49" fontId="7" fillId="2" borderId="7" xfId="1" applyNumberFormat="1" applyFont="1" applyFill="1" applyBorder="1" applyAlignment="1">
      <alignment horizontal="left"/>
    </xf>
    <xf numFmtId="0" fontId="7" fillId="2" borderId="7" xfId="1" applyFont="1" applyFill="1" applyBorder="1"/>
    <xf numFmtId="0" fontId="10" fillId="2" borderId="7" xfId="1" applyFill="1" applyBorder="1" applyAlignment="1">
      <alignment horizontal="center"/>
    </xf>
    <xf numFmtId="0" fontId="10" fillId="2" borderId="7" xfId="1" applyFill="1" applyBorder="1" applyAlignment="1">
      <alignment horizontal="right"/>
    </xf>
    <xf numFmtId="0" fontId="10" fillId="2" borderId="5" xfId="1" applyFill="1" applyBorder="1"/>
    <xf numFmtId="0" fontId="10" fillId="2" borderId="6" xfId="1" applyFill="1" applyBorder="1"/>
    <xf numFmtId="0" fontId="10" fillId="2" borderId="8" xfId="1" applyFill="1" applyBorder="1"/>
    <xf numFmtId="0" fontId="16" fillId="0" borderId="0" xfId="1" applyFont="1"/>
    <xf numFmtId="0" fontId="17" fillId="0" borderId="17" xfId="1" applyFont="1" applyBorder="1" applyAlignment="1">
      <alignment horizontal="center" vertical="top"/>
    </xf>
    <xf numFmtId="49" fontId="18" fillId="0" borderId="17" xfId="1" applyNumberFormat="1" applyFont="1" applyBorder="1" applyAlignment="1">
      <alignment horizontal="left" vertical="top" shrinkToFit="1"/>
    </xf>
    <xf numFmtId="0" fontId="18" fillId="0" borderId="17" xfId="1" applyFont="1" applyBorder="1" applyAlignment="1">
      <alignment vertical="top" wrapText="1"/>
    </xf>
    <xf numFmtId="49" fontId="19" fillId="0" borderId="17" xfId="1" applyNumberFormat="1" applyFont="1" applyBorder="1" applyAlignment="1">
      <alignment horizontal="center" shrinkToFit="1"/>
    </xf>
    <xf numFmtId="4" fontId="18" fillId="0" borderId="17" xfId="1" applyNumberFormat="1" applyFont="1" applyBorder="1" applyAlignment="1">
      <alignment horizontal="right" shrinkToFit="1"/>
    </xf>
    <xf numFmtId="4" fontId="19" fillId="0" borderId="17" xfId="1" applyNumberFormat="1" applyFont="1" applyBorder="1"/>
    <xf numFmtId="165" fontId="17" fillId="0" borderId="17" xfId="1" applyNumberFormat="1" applyFont="1" applyBorder="1"/>
    <xf numFmtId="4" fontId="17" fillId="0" borderId="8" xfId="1" applyNumberFormat="1" applyFont="1" applyBorder="1"/>
    <xf numFmtId="0" fontId="20" fillId="0" borderId="0" xfId="1" applyFont="1"/>
    <xf numFmtId="0" fontId="3" fillId="0" borderId="18" xfId="1" applyFont="1" applyBorder="1" applyAlignment="1">
      <alignment horizontal="center"/>
    </xf>
    <xf numFmtId="49" fontId="3" fillId="0" borderId="18" xfId="1" applyNumberFormat="1" applyFont="1" applyBorder="1" applyAlignment="1">
      <alignment horizontal="left"/>
    </xf>
    <xf numFmtId="4" fontId="10" fillId="0" borderId="5" xfId="1" applyNumberFormat="1" applyBorder="1"/>
    <xf numFmtId="0" fontId="23" fillId="0" borderId="0" xfId="1" applyFont="1" applyAlignment="1">
      <alignment wrapText="1"/>
    </xf>
    <xf numFmtId="4" fontId="24" fillId="5" borderId="31" xfId="1" applyNumberFormat="1" applyFont="1" applyFill="1" applyBorder="1" applyAlignment="1">
      <alignment horizontal="right" wrapText="1"/>
    </xf>
    <xf numFmtId="0" fontId="24" fillId="5" borderId="4" xfId="1" applyFont="1" applyFill="1" applyBorder="1" applyAlignment="1">
      <alignment horizontal="left" wrapText="1"/>
    </xf>
    <xf numFmtId="0" fontId="24" fillId="0" borderId="5" xfId="0" applyFont="1" applyBorder="1" applyAlignment="1">
      <alignment horizontal="right"/>
    </xf>
    <xf numFmtId="0" fontId="10" fillId="0" borderId="4" xfId="1" applyBorder="1"/>
    <xf numFmtId="0" fontId="26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27" fillId="3" borderId="1" xfId="1" applyFont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0" fillId="3" borderId="2" xfId="1" applyFill="1" applyBorder="1" applyAlignment="1">
      <alignment horizontal="center"/>
    </xf>
    <xf numFmtId="4" fontId="10" fillId="3" borderId="2" xfId="1" applyNumberFormat="1" applyFill="1" applyBorder="1" applyAlignment="1">
      <alignment horizontal="right"/>
    </xf>
    <xf numFmtId="3" fontId="7" fillId="3" borderId="3" xfId="1" applyNumberFormat="1" applyFont="1" applyFill="1" applyBorder="1"/>
    <xf numFmtId="0" fontId="10" fillId="3" borderId="1" xfId="1" applyFill="1" applyBorder="1"/>
    <xf numFmtId="4" fontId="7" fillId="3" borderId="3" xfId="1" applyNumberFormat="1" applyFont="1" applyFill="1" applyBorder="1"/>
    <xf numFmtId="0" fontId="10" fillId="3" borderId="2" xfId="1" applyFill="1" applyBorder="1"/>
    <xf numFmtId="4" fontId="10" fillId="0" borderId="0" xfId="1" applyNumberFormat="1"/>
    <xf numFmtId="4" fontId="20" fillId="0" borderId="0" xfId="1" applyNumberFormat="1" applyFont="1"/>
    <xf numFmtId="3" fontId="20" fillId="0" borderId="0" xfId="1" applyNumberFormat="1" applyFont="1"/>
    <xf numFmtId="0" fontId="28" fillId="2" borderId="1" xfId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left"/>
    </xf>
    <xf numFmtId="0" fontId="13" fillId="2" borderId="2" xfId="1" applyFont="1" applyFill="1" applyBorder="1"/>
    <xf numFmtId="0" fontId="10" fillId="2" borderId="2" xfId="1" applyFill="1" applyBorder="1" applyAlignment="1">
      <alignment horizontal="center"/>
    </xf>
    <xf numFmtId="4" fontId="10" fillId="2" borderId="2" xfId="1" applyNumberFormat="1" applyFill="1" applyBorder="1" applyAlignment="1">
      <alignment horizontal="right"/>
    </xf>
    <xf numFmtId="3" fontId="7" fillId="2" borderId="3" xfId="1" applyNumberFormat="1" applyFont="1" applyFill="1" applyBorder="1"/>
    <xf numFmtId="0" fontId="10" fillId="2" borderId="2" xfId="1" applyFill="1" applyBorder="1"/>
    <xf numFmtId="4" fontId="7" fillId="2" borderId="3" xfId="1" applyNumberFormat="1" applyFont="1" applyFill="1" applyBorder="1"/>
    <xf numFmtId="3" fontId="10" fillId="0" borderId="0" xfId="1" applyNumberFormat="1"/>
    <xf numFmtId="0" fontId="7" fillId="0" borderId="0" xfId="1" applyFont="1"/>
    <xf numFmtId="49" fontId="14" fillId="6" borderId="6" xfId="1" applyNumberFormat="1" applyFont="1" applyFill="1" applyBorder="1"/>
    <xf numFmtId="0" fontId="14" fillId="6" borderId="7" xfId="1" applyFont="1" applyFill="1" applyBorder="1" applyAlignment="1">
      <alignment horizontal="center"/>
    </xf>
    <xf numFmtId="0" fontId="29" fillId="6" borderId="7" xfId="1" applyFont="1" applyFill="1" applyBorder="1" applyAlignment="1">
      <alignment horizontal="center"/>
    </xf>
    <xf numFmtId="0" fontId="14" fillId="6" borderId="8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49" fontId="7" fillId="0" borderId="2" xfId="1" applyNumberFormat="1" applyFont="1" applyBorder="1" applyAlignment="1">
      <alignment horizontal="left"/>
    </xf>
    <xf numFmtId="0" fontId="1" fillId="0" borderId="2" xfId="1" applyFont="1" applyBorder="1"/>
    <xf numFmtId="0" fontId="10" fillId="0" borderId="2" xfId="1" applyBorder="1" applyAlignment="1">
      <alignment horizontal="center"/>
    </xf>
    <xf numFmtId="0" fontId="10" fillId="0" borderId="2" xfId="1" applyBorder="1" applyAlignment="1">
      <alignment horizontal="right"/>
    </xf>
    <xf numFmtId="3" fontId="10" fillId="0" borderId="3" xfId="1" applyNumberFormat="1" applyBorder="1"/>
    <xf numFmtId="0" fontId="10" fillId="2" borderId="32" xfId="1" applyFill="1" applyBorder="1" applyAlignment="1">
      <alignment horizontal="center"/>
    </xf>
    <xf numFmtId="49" fontId="13" fillId="2" borderId="33" xfId="1" applyNumberFormat="1" applyFont="1" applyFill="1" applyBorder="1" applyAlignment="1">
      <alignment horizontal="left"/>
    </xf>
    <xf numFmtId="0" fontId="13" fillId="2" borderId="33" xfId="1" applyFont="1" applyFill="1" applyBorder="1"/>
    <xf numFmtId="0" fontId="10" fillId="2" borderId="33" xfId="1" applyFill="1" applyBorder="1" applyAlignment="1">
      <alignment horizontal="center"/>
    </xf>
    <xf numFmtId="4" fontId="10" fillId="2" borderId="33" xfId="1" applyNumberFormat="1" applyFill="1" applyBorder="1" applyAlignment="1">
      <alignment horizontal="right"/>
    </xf>
    <xf numFmtId="3" fontId="7" fillId="2" borderId="19" xfId="1" applyNumberFormat="1" applyFont="1" applyFill="1" applyBorder="1"/>
    <xf numFmtId="0" fontId="30" fillId="0" borderId="0" xfId="1" applyFont="1"/>
    <xf numFmtId="0" fontId="31" fillId="0" borderId="0" xfId="1" applyFont="1"/>
    <xf numFmtId="3" fontId="31" fillId="0" borderId="0" xfId="1" applyNumberFormat="1" applyFont="1" applyAlignment="1">
      <alignment horizontal="right"/>
    </xf>
    <xf numFmtId="4" fontId="31" fillId="0" borderId="0" xfId="1" applyNumberFormat="1" applyFont="1"/>
    <xf numFmtId="0" fontId="7" fillId="0" borderId="4" xfId="1" applyFont="1" applyBorder="1" applyAlignment="1">
      <alignment horizontal="center"/>
    </xf>
    <xf numFmtId="49" fontId="7" fillId="0" borderId="0" xfId="1" applyNumberFormat="1" applyFont="1" applyAlignment="1">
      <alignment horizontal="left"/>
    </xf>
    <xf numFmtId="0" fontId="1" fillId="0" borderId="0" xfId="1" applyFont="1"/>
    <xf numFmtId="0" fontId="10" fillId="0" borderId="0" xfId="1" applyAlignment="1">
      <alignment horizontal="center"/>
    </xf>
    <xf numFmtId="49" fontId="3" fillId="0" borderId="32" xfId="0" applyNumberFormat="1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33" xfId="0" applyFont="1" applyBorder="1"/>
    <xf numFmtId="3" fontId="4" fillId="0" borderId="16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3" fontId="3" fillId="0" borderId="20" xfId="0" applyNumberFormat="1" applyFont="1" applyBorder="1"/>
    <xf numFmtId="3" fontId="3" fillId="0" borderId="20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164" fontId="3" fillId="0" borderId="3" xfId="0" applyNumberFormat="1" applyFont="1" applyBorder="1"/>
    <xf numFmtId="3" fontId="3" fillId="0" borderId="16" xfId="0" applyNumberFormat="1" applyFont="1" applyBorder="1"/>
    <xf numFmtId="4" fontId="19" fillId="7" borderId="17" xfId="1" applyNumberFormat="1" applyFont="1" applyFill="1" applyBorder="1" applyAlignment="1" applyProtection="1">
      <alignment horizontal="right"/>
      <protection locked="0"/>
    </xf>
    <xf numFmtId="0" fontId="0" fillId="7" borderId="0" xfId="0" applyFill="1" applyAlignment="1">
      <alignment horizontal="left"/>
    </xf>
    <xf numFmtId="0" fontId="0" fillId="7" borderId="0" xfId="0" applyFill="1"/>
    <xf numFmtId="14" fontId="3" fillId="7" borderId="0" xfId="0" quotePrefix="1" applyNumberFormat="1" applyFont="1" applyFill="1" applyAlignment="1">
      <alignment horizontal="left"/>
    </xf>
    <xf numFmtId="4" fontId="0" fillId="0" borderId="7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0" fontId="21" fillId="5" borderId="4" xfId="1" applyFont="1" applyFill="1" applyBorder="1" applyAlignment="1">
      <alignment horizontal="left" wrapText="1" indent="1"/>
    </xf>
    <xf numFmtId="0" fontId="22" fillId="0" borderId="0" xfId="0" applyFont="1" applyAlignment="1">
      <alignment wrapText="1"/>
    </xf>
    <xf numFmtId="0" fontId="22" fillId="0" borderId="5" xfId="0" applyFont="1" applyBorder="1" applyAlignment="1">
      <alignment wrapText="1"/>
    </xf>
    <xf numFmtId="0" fontId="6" fillId="0" borderId="0" xfId="1" applyFont="1" applyAlignment="1">
      <alignment horizontal="left"/>
    </xf>
    <xf numFmtId="49" fontId="24" fillId="5" borderId="29" xfId="1" applyNumberFormat="1" applyFont="1" applyFill="1" applyBorder="1" applyAlignment="1">
      <alignment horizontal="left" wrapText="1"/>
    </xf>
    <xf numFmtId="49" fontId="25" fillId="0" borderId="30" xfId="0" applyNumberFormat="1" applyFont="1" applyBorder="1" applyAlignment="1">
      <alignment horizontal="left" wrapText="1"/>
    </xf>
  </cellXfs>
  <cellStyles count="2">
    <cellStyle name="Normální" xfId="0" builtinId="0"/>
    <cellStyle name="normální_POL.XLS" xfId="1" xr:uid="{25152C20-CD93-4ABD-B520-C850EA692E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RTS\BUILDpower\MSOffice\RK10.xls" TargetMode="External"/><Relationship Id="rId1" Type="http://schemas.openxmlformats.org/officeDocument/2006/relationships/externalLinkPath" Target="file:///C:\Program%20Files%20(x86)\RTS\BUILDpower\MSOffice\RK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"/>
      <sheetName val="Stavba"/>
      <sheetName val="Objekt"/>
      <sheetName val="List1"/>
    </sheetNames>
    <sheetDataSet>
      <sheetData sheetId="0" refreshError="1"/>
      <sheetData sheetId="1">
        <row r="19">
          <cell r="D19">
            <v>15</v>
          </cell>
        </row>
        <row r="21">
          <cell r="D21">
            <v>21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D5BEC-79D5-4CF4-A4D2-FAFCCABE3CDB}">
  <sheetPr codeName="List5112"/>
  <dimension ref="B1:N48"/>
  <sheetViews>
    <sheetView showGridLines="0" topLeftCell="A21" zoomScaleNormal="75" zoomScaleSheetLayoutView="75" workbookViewId="0">
      <selection activeCell="D10" sqref="D10"/>
    </sheetView>
  </sheetViews>
  <sheetFormatPr defaultRowHeight="12.75" x14ac:dyDescent="0.2"/>
  <cols>
    <col min="1" max="1" width="0.5703125" customWidth="1"/>
    <col min="2" max="2" width="7.140625" customWidth="1"/>
    <col min="4" max="4" width="19.7109375" customWidth="1"/>
    <col min="5" max="5" width="7" customWidth="1"/>
    <col min="6" max="6" width="16.7109375" customWidth="1"/>
    <col min="7" max="8" width="11" customWidth="1"/>
    <col min="9" max="9" width="12.85546875" customWidth="1"/>
    <col min="10" max="14" width="10.7109375" customWidth="1"/>
    <col min="257" max="257" width="0.5703125" customWidth="1"/>
    <col min="258" max="258" width="7.140625" customWidth="1"/>
    <col min="260" max="260" width="19.7109375" customWidth="1"/>
    <col min="261" max="261" width="7" customWidth="1"/>
    <col min="262" max="262" width="16.7109375" customWidth="1"/>
    <col min="263" max="264" width="11" customWidth="1"/>
    <col min="265" max="265" width="12.85546875" customWidth="1"/>
    <col min="266" max="270" width="10.7109375" customWidth="1"/>
    <col min="513" max="513" width="0.5703125" customWidth="1"/>
    <col min="514" max="514" width="7.140625" customWidth="1"/>
    <col min="516" max="516" width="19.7109375" customWidth="1"/>
    <col min="517" max="517" width="7" customWidth="1"/>
    <col min="518" max="518" width="16.7109375" customWidth="1"/>
    <col min="519" max="520" width="11" customWidth="1"/>
    <col min="521" max="521" width="12.85546875" customWidth="1"/>
    <col min="522" max="526" width="10.7109375" customWidth="1"/>
    <col min="769" max="769" width="0.5703125" customWidth="1"/>
    <col min="770" max="770" width="7.140625" customWidth="1"/>
    <col min="772" max="772" width="19.7109375" customWidth="1"/>
    <col min="773" max="773" width="7" customWidth="1"/>
    <col min="774" max="774" width="16.7109375" customWidth="1"/>
    <col min="775" max="776" width="11" customWidth="1"/>
    <col min="777" max="777" width="12.85546875" customWidth="1"/>
    <col min="778" max="782" width="10.7109375" customWidth="1"/>
    <col min="1025" max="1025" width="0.5703125" customWidth="1"/>
    <col min="1026" max="1026" width="7.140625" customWidth="1"/>
    <col min="1028" max="1028" width="19.7109375" customWidth="1"/>
    <col min="1029" max="1029" width="7" customWidth="1"/>
    <col min="1030" max="1030" width="16.7109375" customWidth="1"/>
    <col min="1031" max="1032" width="11" customWidth="1"/>
    <col min="1033" max="1033" width="12.85546875" customWidth="1"/>
    <col min="1034" max="1038" width="10.7109375" customWidth="1"/>
    <col min="1281" max="1281" width="0.5703125" customWidth="1"/>
    <col min="1282" max="1282" width="7.140625" customWidth="1"/>
    <col min="1284" max="1284" width="19.7109375" customWidth="1"/>
    <col min="1285" max="1285" width="7" customWidth="1"/>
    <col min="1286" max="1286" width="16.7109375" customWidth="1"/>
    <col min="1287" max="1288" width="11" customWidth="1"/>
    <col min="1289" max="1289" width="12.85546875" customWidth="1"/>
    <col min="1290" max="1294" width="10.7109375" customWidth="1"/>
    <col min="1537" max="1537" width="0.5703125" customWidth="1"/>
    <col min="1538" max="1538" width="7.140625" customWidth="1"/>
    <col min="1540" max="1540" width="19.7109375" customWidth="1"/>
    <col min="1541" max="1541" width="7" customWidth="1"/>
    <col min="1542" max="1542" width="16.7109375" customWidth="1"/>
    <col min="1543" max="1544" width="11" customWidth="1"/>
    <col min="1545" max="1545" width="12.85546875" customWidth="1"/>
    <col min="1546" max="1550" width="10.7109375" customWidth="1"/>
    <col min="1793" max="1793" width="0.5703125" customWidth="1"/>
    <col min="1794" max="1794" width="7.140625" customWidth="1"/>
    <col min="1796" max="1796" width="19.7109375" customWidth="1"/>
    <col min="1797" max="1797" width="7" customWidth="1"/>
    <col min="1798" max="1798" width="16.7109375" customWidth="1"/>
    <col min="1799" max="1800" width="11" customWidth="1"/>
    <col min="1801" max="1801" width="12.85546875" customWidth="1"/>
    <col min="1802" max="1806" width="10.7109375" customWidth="1"/>
    <col min="2049" max="2049" width="0.5703125" customWidth="1"/>
    <col min="2050" max="2050" width="7.140625" customWidth="1"/>
    <col min="2052" max="2052" width="19.7109375" customWidth="1"/>
    <col min="2053" max="2053" width="7" customWidth="1"/>
    <col min="2054" max="2054" width="16.7109375" customWidth="1"/>
    <col min="2055" max="2056" width="11" customWidth="1"/>
    <col min="2057" max="2057" width="12.85546875" customWidth="1"/>
    <col min="2058" max="2062" width="10.7109375" customWidth="1"/>
    <col min="2305" max="2305" width="0.5703125" customWidth="1"/>
    <col min="2306" max="2306" width="7.140625" customWidth="1"/>
    <col min="2308" max="2308" width="19.7109375" customWidth="1"/>
    <col min="2309" max="2309" width="7" customWidth="1"/>
    <col min="2310" max="2310" width="16.7109375" customWidth="1"/>
    <col min="2311" max="2312" width="11" customWidth="1"/>
    <col min="2313" max="2313" width="12.85546875" customWidth="1"/>
    <col min="2314" max="2318" width="10.7109375" customWidth="1"/>
    <col min="2561" max="2561" width="0.5703125" customWidth="1"/>
    <col min="2562" max="2562" width="7.140625" customWidth="1"/>
    <col min="2564" max="2564" width="19.7109375" customWidth="1"/>
    <col min="2565" max="2565" width="7" customWidth="1"/>
    <col min="2566" max="2566" width="16.7109375" customWidth="1"/>
    <col min="2567" max="2568" width="11" customWidth="1"/>
    <col min="2569" max="2569" width="12.85546875" customWidth="1"/>
    <col min="2570" max="2574" width="10.7109375" customWidth="1"/>
    <col min="2817" max="2817" width="0.5703125" customWidth="1"/>
    <col min="2818" max="2818" width="7.140625" customWidth="1"/>
    <col min="2820" max="2820" width="19.7109375" customWidth="1"/>
    <col min="2821" max="2821" width="7" customWidth="1"/>
    <col min="2822" max="2822" width="16.7109375" customWidth="1"/>
    <col min="2823" max="2824" width="11" customWidth="1"/>
    <col min="2825" max="2825" width="12.85546875" customWidth="1"/>
    <col min="2826" max="2830" width="10.7109375" customWidth="1"/>
    <col min="3073" max="3073" width="0.5703125" customWidth="1"/>
    <col min="3074" max="3074" width="7.140625" customWidth="1"/>
    <col min="3076" max="3076" width="19.7109375" customWidth="1"/>
    <col min="3077" max="3077" width="7" customWidth="1"/>
    <col min="3078" max="3078" width="16.7109375" customWidth="1"/>
    <col min="3079" max="3080" width="11" customWidth="1"/>
    <col min="3081" max="3081" width="12.85546875" customWidth="1"/>
    <col min="3082" max="3086" width="10.7109375" customWidth="1"/>
    <col min="3329" max="3329" width="0.5703125" customWidth="1"/>
    <col min="3330" max="3330" width="7.140625" customWidth="1"/>
    <col min="3332" max="3332" width="19.7109375" customWidth="1"/>
    <col min="3333" max="3333" width="7" customWidth="1"/>
    <col min="3334" max="3334" width="16.7109375" customWidth="1"/>
    <col min="3335" max="3336" width="11" customWidth="1"/>
    <col min="3337" max="3337" width="12.85546875" customWidth="1"/>
    <col min="3338" max="3342" width="10.7109375" customWidth="1"/>
    <col min="3585" max="3585" width="0.5703125" customWidth="1"/>
    <col min="3586" max="3586" width="7.140625" customWidth="1"/>
    <col min="3588" max="3588" width="19.7109375" customWidth="1"/>
    <col min="3589" max="3589" width="7" customWidth="1"/>
    <col min="3590" max="3590" width="16.7109375" customWidth="1"/>
    <col min="3591" max="3592" width="11" customWidth="1"/>
    <col min="3593" max="3593" width="12.85546875" customWidth="1"/>
    <col min="3594" max="3598" width="10.7109375" customWidth="1"/>
    <col min="3841" max="3841" width="0.5703125" customWidth="1"/>
    <col min="3842" max="3842" width="7.140625" customWidth="1"/>
    <col min="3844" max="3844" width="19.7109375" customWidth="1"/>
    <col min="3845" max="3845" width="7" customWidth="1"/>
    <col min="3846" max="3846" width="16.7109375" customWidth="1"/>
    <col min="3847" max="3848" width="11" customWidth="1"/>
    <col min="3849" max="3849" width="12.85546875" customWidth="1"/>
    <col min="3850" max="3854" width="10.7109375" customWidth="1"/>
    <col min="4097" max="4097" width="0.5703125" customWidth="1"/>
    <col min="4098" max="4098" width="7.140625" customWidth="1"/>
    <col min="4100" max="4100" width="19.7109375" customWidth="1"/>
    <col min="4101" max="4101" width="7" customWidth="1"/>
    <col min="4102" max="4102" width="16.7109375" customWidth="1"/>
    <col min="4103" max="4104" width="11" customWidth="1"/>
    <col min="4105" max="4105" width="12.85546875" customWidth="1"/>
    <col min="4106" max="4110" width="10.7109375" customWidth="1"/>
    <col min="4353" max="4353" width="0.5703125" customWidth="1"/>
    <col min="4354" max="4354" width="7.140625" customWidth="1"/>
    <col min="4356" max="4356" width="19.7109375" customWidth="1"/>
    <col min="4357" max="4357" width="7" customWidth="1"/>
    <col min="4358" max="4358" width="16.7109375" customWidth="1"/>
    <col min="4359" max="4360" width="11" customWidth="1"/>
    <col min="4361" max="4361" width="12.85546875" customWidth="1"/>
    <col min="4362" max="4366" width="10.7109375" customWidth="1"/>
    <col min="4609" max="4609" width="0.5703125" customWidth="1"/>
    <col min="4610" max="4610" width="7.140625" customWidth="1"/>
    <col min="4612" max="4612" width="19.7109375" customWidth="1"/>
    <col min="4613" max="4613" width="7" customWidth="1"/>
    <col min="4614" max="4614" width="16.7109375" customWidth="1"/>
    <col min="4615" max="4616" width="11" customWidth="1"/>
    <col min="4617" max="4617" width="12.85546875" customWidth="1"/>
    <col min="4618" max="4622" width="10.7109375" customWidth="1"/>
    <col min="4865" max="4865" width="0.5703125" customWidth="1"/>
    <col min="4866" max="4866" width="7.140625" customWidth="1"/>
    <col min="4868" max="4868" width="19.7109375" customWidth="1"/>
    <col min="4869" max="4869" width="7" customWidth="1"/>
    <col min="4870" max="4870" width="16.7109375" customWidth="1"/>
    <col min="4871" max="4872" width="11" customWidth="1"/>
    <col min="4873" max="4873" width="12.85546875" customWidth="1"/>
    <col min="4874" max="4878" width="10.7109375" customWidth="1"/>
    <col min="5121" max="5121" width="0.5703125" customWidth="1"/>
    <col min="5122" max="5122" width="7.140625" customWidth="1"/>
    <col min="5124" max="5124" width="19.7109375" customWidth="1"/>
    <col min="5125" max="5125" width="7" customWidth="1"/>
    <col min="5126" max="5126" width="16.7109375" customWidth="1"/>
    <col min="5127" max="5128" width="11" customWidth="1"/>
    <col min="5129" max="5129" width="12.85546875" customWidth="1"/>
    <col min="5130" max="5134" width="10.7109375" customWidth="1"/>
    <col min="5377" max="5377" width="0.5703125" customWidth="1"/>
    <col min="5378" max="5378" width="7.140625" customWidth="1"/>
    <col min="5380" max="5380" width="19.7109375" customWidth="1"/>
    <col min="5381" max="5381" width="7" customWidth="1"/>
    <col min="5382" max="5382" width="16.7109375" customWidth="1"/>
    <col min="5383" max="5384" width="11" customWidth="1"/>
    <col min="5385" max="5385" width="12.85546875" customWidth="1"/>
    <col min="5386" max="5390" width="10.7109375" customWidth="1"/>
    <col min="5633" max="5633" width="0.5703125" customWidth="1"/>
    <col min="5634" max="5634" width="7.140625" customWidth="1"/>
    <col min="5636" max="5636" width="19.7109375" customWidth="1"/>
    <col min="5637" max="5637" width="7" customWidth="1"/>
    <col min="5638" max="5638" width="16.7109375" customWidth="1"/>
    <col min="5639" max="5640" width="11" customWidth="1"/>
    <col min="5641" max="5641" width="12.85546875" customWidth="1"/>
    <col min="5642" max="5646" width="10.7109375" customWidth="1"/>
    <col min="5889" max="5889" width="0.5703125" customWidth="1"/>
    <col min="5890" max="5890" width="7.140625" customWidth="1"/>
    <col min="5892" max="5892" width="19.7109375" customWidth="1"/>
    <col min="5893" max="5893" width="7" customWidth="1"/>
    <col min="5894" max="5894" width="16.7109375" customWidth="1"/>
    <col min="5895" max="5896" width="11" customWidth="1"/>
    <col min="5897" max="5897" width="12.85546875" customWidth="1"/>
    <col min="5898" max="5902" width="10.7109375" customWidth="1"/>
    <col min="6145" max="6145" width="0.5703125" customWidth="1"/>
    <col min="6146" max="6146" width="7.140625" customWidth="1"/>
    <col min="6148" max="6148" width="19.7109375" customWidth="1"/>
    <col min="6149" max="6149" width="7" customWidth="1"/>
    <col min="6150" max="6150" width="16.7109375" customWidth="1"/>
    <col min="6151" max="6152" width="11" customWidth="1"/>
    <col min="6153" max="6153" width="12.85546875" customWidth="1"/>
    <col min="6154" max="6158" width="10.7109375" customWidth="1"/>
    <col min="6401" max="6401" width="0.5703125" customWidth="1"/>
    <col min="6402" max="6402" width="7.140625" customWidth="1"/>
    <col min="6404" max="6404" width="19.7109375" customWidth="1"/>
    <col min="6405" max="6405" width="7" customWidth="1"/>
    <col min="6406" max="6406" width="16.7109375" customWidth="1"/>
    <col min="6407" max="6408" width="11" customWidth="1"/>
    <col min="6409" max="6409" width="12.85546875" customWidth="1"/>
    <col min="6410" max="6414" width="10.7109375" customWidth="1"/>
    <col min="6657" max="6657" width="0.5703125" customWidth="1"/>
    <col min="6658" max="6658" width="7.140625" customWidth="1"/>
    <col min="6660" max="6660" width="19.7109375" customWidth="1"/>
    <col min="6661" max="6661" width="7" customWidth="1"/>
    <col min="6662" max="6662" width="16.7109375" customWidth="1"/>
    <col min="6663" max="6664" width="11" customWidth="1"/>
    <col min="6665" max="6665" width="12.85546875" customWidth="1"/>
    <col min="6666" max="6670" width="10.7109375" customWidth="1"/>
    <col min="6913" max="6913" width="0.5703125" customWidth="1"/>
    <col min="6914" max="6914" width="7.140625" customWidth="1"/>
    <col min="6916" max="6916" width="19.7109375" customWidth="1"/>
    <col min="6917" max="6917" width="7" customWidth="1"/>
    <col min="6918" max="6918" width="16.7109375" customWidth="1"/>
    <col min="6919" max="6920" width="11" customWidth="1"/>
    <col min="6921" max="6921" width="12.85546875" customWidth="1"/>
    <col min="6922" max="6926" width="10.7109375" customWidth="1"/>
    <col min="7169" max="7169" width="0.5703125" customWidth="1"/>
    <col min="7170" max="7170" width="7.140625" customWidth="1"/>
    <col min="7172" max="7172" width="19.7109375" customWidth="1"/>
    <col min="7173" max="7173" width="7" customWidth="1"/>
    <col min="7174" max="7174" width="16.7109375" customWidth="1"/>
    <col min="7175" max="7176" width="11" customWidth="1"/>
    <col min="7177" max="7177" width="12.85546875" customWidth="1"/>
    <col min="7178" max="7182" width="10.7109375" customWidth="1"/>
    <col min="7425" max="7425" width="0.5703125" customWidth="1"/>
    <col min="7426" max="7426" width="7.140625" customWidth="1"/>
    <col min="7428" max="7428" width="19.7109375" customWidth="1"/>
    <col min="7429" max="7429" width="7" customWidth="1"/>
    <col min="7430" max="7430" width="16.7109375" customWidth="1"/>
    <col min="7431" max="7432" width="11" customWidth="1"/>
    <col min="7433" max="7433" width="12.85546875" customWidth="1"/>
    <col min="7434" max="7438" width="10.7109375" customWidth="1"/>
    <col min="7681" max="7681" width="0.5703125" customWidth="1"/>
    <col min="7682" max="7682" width="7.140625" customWidth="1"/>
    <col min="7684" max="7684" width="19.7109375" customWidth="1"/>
    <col min="7685" max="7685" width="7" customWidth="1"/>
    <col min="7686" max="7686" width="16.7109375" customWidth="1"/>
    <col min="7687" max="7688" width="11" customWidth="1"/>
    <col min="7689" max="7689" width="12.85546875" customWidth="1"/>
    <col min="7690" max="7694" width="10.7109375" customWidth="1"/>
    <col min="7937" max="7937" width="0.5703125" customWidth="1"/>
    <col min="7938" max="7938" width="7.140625" customWidth="1"/>
    <col min="7940" max="7940" width="19.7109375" customWidth="1"/>
    <col min="7941" max="7941" width="7" customWidth="1"/>
    <col min="7942" max="7942" width="16.7109375" customWidth="1"/>
    <col min="7943" max="7944" width="11" customWidth="1"/>
    <col min="7945" max="7945" width="12.85546875" customWidth="1"/>
    <col min="7946" max="7950" width="10.7109375" customWidth="1"/>
    <col min="8193" max="8193" width="0.5703125" customWidth="1"/>
    <col min="8194" max="8194" width="7.140625" customWidth="1"/>
    <col min="8196" max="8196" width="19.7109375" customWidth="1"/>
    <col min="8197" max="8197" width="7" customWidth="1"/>
    <col min="8198" max="8198" width="16.7109375" customWidth="1"/>
    <col min="8199" max="8200" width="11" customWidth="1"/>
    <col min="8201" max="8201" width="12.85546875" customWidth="1"/>
    <col min="8202" max="8206" width="10.7109375" customWidth="1"/>
    <col min="8449" max="8449" width="0.5703125" customWidth="1"/>
    <col min="8450" max="8450" width="7.140625" customWidth="1"/>
    <col min="8452" max="8452" width="19.7109375" customWidth="1"/>
    <col min="8453" max="8453" width="7" customWidth="1"/>
    <col min="8454" max="8454" width="16.7109375" customWidth="1"/>
    <col min="8455" max="8456" width="11" customWidth="1"/>
    <col min="8457" max="8457" width="12.85546875" customWidth="1"/>
    <col min="8458" max="8462" width="10.7109375" customWidth="1"/>
    <col min="8705" max="8705" width="0.5703125" customWidth="1"/>
    <col min="8706" max="8706" width="7.140625" customWidth="1"/>
    <col min="8708" max="8708" width="19.7109375" customWidth="1"/>
    <col min="8709" max="8709" width="7" customWidth="1"/>
    <col min="8710" max="8710" width="16.7109375" customWidth="1"/>
    <col min="8711" max="8712" width="11" customWidth="1"/>
    <col min="8713" max="8713" width="12.85546875" customWidth="1"/>
    <col min="8714" max="8718" width="10.7109375" customWidth="1"/>
    <col min="8961" max="8961" width="0.5703125" customWidth="1"/>
    <col min="8962" max="8962" width="7.140625" customWidth="1"/>
    <col min="8964" max="8964" width="19.7109375" customWidth="1"/>
    <col min="8965" max="8965" width="7" customWidth="1"/>
    <col min="8966" max="8966" width="16.7109375" customWidth="1"/>
    <col min="8967" max="8968" width="11" customWidth="1"/>
    <col min="8969" max="8969" width="12.85546875" customWidth="1"/>
    <col min="8970" max="8974" width="10.7109375" customWidth="1"/>
    <col min="9217" max="9217" width="0.5703125" customWidth="1"/>
    <col min="9218" max="9218" width="7.140625" customWidth="1"/>
    <col min="9220" max="9220" width="19.7109375" customWidth="1"/>
    <col min="9221" max="9221" width="7" customWidth="1"/>
    <col min="9222" max="9222" width="16.7109375" customWidth="1"/>
    <col min="9223" max="9224" width="11" customWidth="1"/>
    <col min="9225" max="9225" width="12.85546875" customWidth="1"/>
    <col min="9226" max="9230" width="10.7109375" customWidth="1"/>
    <col min="9473" max="9473" width="0.5703125" customWidth="1"/>
    <col min="9474" max="9474" width="7.140625" customWidth="1"/>
    <col min="9476" max="9476" width="19.7109375" customWidth="1"/>
    <col min="9477" max="9477" width="7" customWidth="1"/>
    <col min="9478" max="9478" width="16.7109375" customWidth="1"/>
    <col min="9479" max="9480" width="11" customWidth="1"/>
    <col min="9481" max="9481" width="12.85546875" customWidth="1"/>
    <col min="9482" max="9486" width="10.7109375" customWidth="1"/>
    <col min="9729" max="9729" width="0.5703125" customWidth="1"/>
    <col min="9730" max="9730" width="7.140625" customWidth="1"/>
    <col min="9732" max="9732" width="19.7109375" customWidth="1"/>
    <col min="9733" max="9733" width="7" customWidth="1"/>
    <col min="9734" max="9734" width="16.7109375" customWidth="1"/>
    <col min="9735" max="9736" width="11" customWidth="1"/>
    <col min="9737" max="9737" width="12.85546875" customWidth="1"/>
    <col min="9738" max="9742" width="10.7109375" customWidth="1"/>
    <col min="9985" max="9985" width="0.5703125" customWidth="1"/>
    <col min="9986" max="9986" width="7.140625" customWidth="1"/>
    <col min="9988" max="9988" width="19.7109375" customWidth="1"/>
    <col min="9989" max="9989" width="7" customWidth="1"/>
    <col min="9990" max="9990" width="16.7109375" customWidth="1"/>
    <col min="9991" max="9992" width="11" customWidth="1"/>
    <col min="9993" max="9993" width="12.85546875" customWidth="1"/>
    <col min="9994" max="9998" width="10.7109375" customWidth="1"/>
    <col min="10241" max="10241" width="0.5703125" customWidth="1"/>
    <col min="10242" max="10242" width="7.140625" customWidth="1"/>
    <col min="10244" max="10244" width="19.7109375" customWidth="1"/>
    <col min="10245" max="10245" width="7" customWidth="1"/>
    <col min="10246" max="10246" width="16.7109375" customWidth="1"/>
    <col min="10247" max="10248" width="11" customWidth="1"/>
    <col min="10249" max="10249" width="12.85546875" customWidth="1"/>
    <col min="10250" max="10254" width="10.7109375" customWidth="1"/>
    <col min="10497" max="10497" width="0.5703125" customWidth="1"/>
    <col min="10498" max="10498" width="7.140625" customWidth="1"/>
    <col min="10500" max="10500" width="19.7109375" customWidth="1"/>
    <col min="10501" max="10501" width="7" customWidth="1"/>
    <col min="10502" max="10502" width="16.7109375" customWidth="1"/>
    <col min="10503" max="10504" width="11" customWidth="1"/>
    <col min="10505" max="10505" width="12.85546875" customWidth="1"/>
    <col min="10506" max="10510" width="10.7109375" customWidth="1"/>
    <col min="10753" max="10753" width="0.5703125" customWidth="1"/>
    <col min="10754" max="10754" width="7.140625" customWidth="1"/>
    <col min="10756" max="10756" width="19.7109375" customWidth="1"/>
    <col min="10757" max="10757" width="7" customWidth="1"/>
    <col min="10758" max="10758" width="16.7109375" customWidth="1"/>
    <col min="10759" max="10760" width="11" customWidth="1"/>
    <col min="10761" max="10761" width="12.85546875" customWidth="1"/>
    <col min="10762" max="10766" width="10.7109375" customWidth="1"/>
    <col min="11009" max="11009" width="0.5703125" customWidth="1"/>
    <col min="11010" max="11010" width="7.140625" customWidth="1"/>
    <col min="11012" max="11012" width="19.7109375" customWidth="1"/>
    <col min="11013" max="11013" width="7" customWidth="1"/>
    <col min="11014" max="11014" width="16.7109375" customWidth="1"/>
    <col min="11015" max="11016" width="11" customWidth="1"/>
    <col min="11017" max="11017" width="12.85546875" customWidth="1"/>
    <col min="11018" max="11022" width="10.7109375" customWidth="1"/>
    <col min="11265" max="11265" width="0.5703125" customWidth="1"/>
    <col min="11266" max="11266" width="7.140625" customWidth="1"/>
    <col min="11268" max="11268" width="19.7109375" customWidth="1"/>
    <col min="11269" max="11269" width="7" customWidth="1"/>
    <col min="11270" max="11270" width="16.7109375" customWidth="1"/>
    <col min="11271" max="11272" width="11" customWidth="1"/>
    <col min="11273" max="11273" width="12.85546875" customWidth="1"/>
    <col min="11274" max="11278" width="10.7109375" customWidth="1"/>
    <col min="11521" max="11521" width="0.5703125" customWidth="1"/>
    <col min="11522" max="11522" width="7.140625" customWidth="1"/>
    <col min="11524" max="11524" width="19.7109375" customWidth="1"/>
    <col min="11525" max="11525" width="7" customWidth="1"/>
    <col min="11526" max="11526" width="16.7109375" customWidth="1"/>
    <col min="11527" max="11528" width="11" customWidth="1"/>
    <col min="11529" max="11529" width="12.85546875" customWidth="1"/>
    <col min="11530" max="11534" width="10.7109375" customWidth="1"/>
    <col min="11777" max="11777" width="0.5703125" customWidth="1"/>
    <col min="11778" max="11778" width="7.140625" customWidth="1"/>
    <col min="11780" max="11780" width="19.7109375" customWidth="1"/>
    <col min="11781" max="11781" width="7" customWidth="1"/>
    <col min="11782" max="11782" width="16.7109375" customWidth="1"/>
    <col min="11783" max="11784" width="11" customWidth="1"/>
    <col min="11785" max="11785" width="12.85546875" customWidth="1"/>
    <col min="11786" max="11790" width="10.7109375" customWidth="1"/>
    <col min="12033" max="12033" width="0.5703125" customWidth="1"/>
    <col min="12034" max="12034" width="7.140625" customWidth="1"/>
    <col min="12036" max="12036" width="19.7109375" customWidth="1"/>
    <col min="12037" max="12037" width="7" customWidth="1"/>
    <col min="12038" max="12038" width="16.7109375" customWidth="1"/>
    <col min="12039" max="12040" width="11" customWidth="1"/>
    <col min="12041" max="12041" width="12.85546875" customWidth="1"/>
    <col min="12042" max="12046" width="10.7109375" customWidth="1"/>
    <col min="12289" max="12289" width="0.5703125" customWidth="1"/>
    <col min="12290" max="12290" width="7.140625" customWidth="1"/>
    <col min="12292" max="12292" width="19.7109375" customWidth="1"/>
    <col min="12293" max="12293" width="7" customWidth="1"/>
    <col min="12294" max="12294" width="16.7109375" customWidth="1"/>
    <col min="12295" max="12296" width="11" customWidth="1"/>
    <col min="12297" max="12297" width="12.85546875" customWidth="1"/>
    <col min="12298" max="12302" width="10.7109375" customWidth="1"/>
    <col min="12545" max="12545" width="0.5703125" customWidth="1"/>
    <col min="12546" max="12546" width="7.140625" customWidth="1"/>
    <col min="12548" max="12548" width="19.7109375" customWidth="1"/>
    <col min="12549" max="12549" width="7" customWidth="1"/>
    <col min="12550" max="12550" width="16.7109375" customWidth="1"/>
    <col min="12551" max="12552" width="11" customWidth="1"/>
    <col min="12553" max="12553" width="12.85546875" customWidth="1"/>
    <col min="12554" max="12558" width="10.7109375" customWidth="1"/>
    <col min="12801" max="12801" width="0.5703125" customWidth="1"/>
    <col min="12802" max="12802" width="7.140625" customWidth="1"/>
    <col min="12804" max="12804" width="19.7109375" customWidth="1"/>
    <col min="12805" max="12805" width="7" customWidth="1"/>
    <col min="12806" max="12806" width="16.7109375" customWidth="1"/>
    <col min="12807" max="12808" width="11" customWidth="1"/>
    <col min="12809" max="12809" width="12.85546875" customWidth="1"/>
    <col min="12810" max="12814" width="10.7109375" customWidth="1"/>
    <col min="13057" max="13057" width="0.5703125" customWidth="1"/>
    <col min="13058" max="13058" width="7.140625" customWidth="1"/>
    <col min="13060" max="13060" width="19.7109375" customWidth="1"/>
    <col min="13061" max="13061" width="7" customWidth="1"/>
    <col min="13062" max="13062" width="16.7109375" customWidth="1"/>
    <col min="13063" max="13064" width="11" customWidth="1"/>
    <col min="13065" max="13065" width="12.85546875" customWidth="1"/>
    <col min="13066" max="13070" width="10.7109375" customWidth="1"/>
    <col min="13313" max="13313" width="0.5703125" customWidth="1"/>
    <col min="13314" max="13314" width="7.140625" customWidth="1"/>
    <col min="13316" max="13316" width="19.7109375" customWidth="1"/>
    <col min="13317" max="13317" width="7" customWidth="1"/>
    <col min="13318" max="13318" width="16.7109375" customWidth="1"/>
    <col min="13319" max="13320" width="11" customWidth="1"/>
    <col min="13321" max="13321" width="12.85546875" customWidth="1"/>
    <col min="13322" max="13326" width="10.7109375" customWidth="1"/>
    <col min="13569" max="13569" width="0.5703125" customWidth="1"/>
    <col min="13570" max="13570" width="7.140625" customWidth="1"/>
    <col min="13572" max="13572" width="19.7109375" customWidth="1"/>
    <col min="13573" max="13573" width="7" customWidth="1"/>
    <col min="13574" max="13574" width="16.7109375" customWidth="1"/>
    <col min="13575" max="13576" width="11" customWidth="1"/>
    <col min="13577" max="13577" width="12.85546875" customWidth="1"/>
    <col min="13578" max="13582" width="10.7109375" customWidth="1"/>
    <col min="13825" max="13825" width="0.5703125" customWidth="1"/>
    <col min="13826" max="13826" width="7.140625" customWidth="1"/>
    <col min="13828" max="13828" width="19.7109375" customWidth="1"/>
    <col min="13829" max="13829" width="7" customWidth="1"/>
    <col min="13830" max="13830" width="16.7109375" customWidth="1"/>
    <col min="13831" max="13832" width="11" customWidth="1"/>
    <col min="13833" max="13833" width="12.85546875" customWidth="1"/>
    <col min="13834" max="13838" width="10.7109375" customWidth="1"/>
    <col min="14081" max="14081" width="0.5703125" customWidth="1"/>
    <col min="14082" max="14082" width="7.140625" customWidth="1"/>
    <col min="14084" max="14084" width="19.7109375" customWidth="1"/>
    <col min="14085" max="14085" width="7" customWidth="1"/>
    <col min="14086" max="14086" width="16.7109375" customWidth="1"/>
    <col min="14087" max="14088" width="11" customWidth="1"/>
    <col min="14089" max="14089" width="12.85546875" customWidth="1"/>
    <col min="14090" max="14094" width="10.7109375" customWidth="1"/>
    <col min="14337" max="14337" width="0.5703125" customWidth="1"/>
    <col min="14338" max="14338" width="7.140625" customWidth="1"/>
    <col min="14340" max="14340" width="19.7109375" customWidth="1"/>
    <col min="14341" max="14341" width="7" customWidth="1"/>
    <col min="14342" max="14342" width="16.7109375" customWidth="1"/>
    <col min="14343" max="14344" width="11" customWidth="1"/>
    <col min="14345" max="14345" width="12.85546875" customWidth="1"/>
    <col min="14346" max="14350" width="10.7109375" customWidth="1"/>
    <col min="14593" max="14593" width="0.5703125" customWidth="1"/>
    <col min="14594" max="14594" width="7.140625" customWidth="1"/>
    <col min="14596" max="14596" width="19.7109375" customWidth="1"/>
    <col min="14597" max="14597" width="7" customWidth="1"/>
    <col min="14598" max="14598" width="16.7109375" customWidth="1"/>
    <col min="14599" max="14600" width="11" customWidth="1"/>
    <col min="14601" max="14601" width="12.85546875" customWidth="1"/>
    <col min="14602" max="14606" width="10.7109375" customWidth="1"/>
    <col min="14849" max="14849" width="0.5703125" customWidth="1"/>
    <col min="14850" max="14850" width="7.140625" customWidth="1"/>
    <col min="14852" max="14852" width="19.7109375" customWidth="1"/>
    <col min="14853" max="14853" width="7" customWidth="1"/>
    <col min="14854" max="14854" width="16.7109375" customWidth="1"/>
    <col min="14855" max="14856" width="11" customWidth="1"/>
    <col min="14857" max="14857" width="12.85546875" customWidth="1"/>
    <col min="14858" max="14862" width="10.7109375" customWidth="1"/>
    <col min="15105" max="15105" width="0.5703125" customWidth="1"/>
    <col min="15106" max="15106" width="7.140625" customWidth="1"/>
    <col min="15108" max="15108" width="19.7109375" customWidth="1"/>
    <col min="15109" max="15109" width="7" customWidth="1"/>
    <col min="15110" max="15110" width="16.7109375" customWidth="1"/>
    <col min="15111" max="15112" width="11" customWidth="1"/>
    <col min="15113" max="15113" width="12.85546875" customWidth="1"/>
    <col min="15114" max="15118" width="10.7109375" customWidth="1"/>
    <col min="15361" max="15361" width="0.5703125" customWidth="1"/>
    <col min="15362" max="15362" width="7.140625" customWidth="1"/>
    <col min="15364" max="15364" width="19.7109375" customWidth="1"/>
    <col min="15365" max="15365" width="7" customWidth="1"/>
    <col min="15366" max="15366" width="16.7109375" customWidth="1"/>
    <col min="15367" max="15368" width="11" customWidth="1"/>
    <col min="15369" max="15369" width="12.85546875" customWidth="1"/>
    <col min="15370" max="15374" width="10.7109375" customWidth="1"/>
    <col min="15617" max="15617" width="0.5703125" customWidth="1"/>
    <col min="15618" max="15618" width="7.140625" customWidth="1"/>
    <col min="15620" max="15620" width="19.7109375" customWidth="1"/>
    <col min="15621" max="15621" width="7" customWidth="1"/>
    <col min="15622" max="15622" width="16.7109375" customWidth="1"/>
    <col min="15623" max="15624" width="11" customWidth="1"/>
    <col min="15625" max="15625" width="12.85546875" customWidth="1"/>
    <col min="15626" max="15630" width="10.7109375" customWidth="1"/>
    <col min="15873" max="15873" width="0.5703125" customWidth="1"/>
    <col min="15874" max="15874" width="7.140625" customWidth="1"/>
    <col min="15876" max="15876" width="19.7109375" customWidth="1"/>
    <col min="15877" max="15877" width="7" customWidth="1"/>
    <col min="15878" max="15878" width="16.7109375" customWidth="1"/>
    <col min="15879" max="15880" width="11" customWidth="1"/>
    <col min="15881" max="15881" width="12.85546875" customWidth="1"/>
    <col min="15882" max="15886" width="10.7109375" customWidth="1"/>
    <col min="16129" max="16129" width="0.5703125" customWidth="1"/>
    <col min="16130" max="16130" width="7.140625" customWidth="1"/>
    <col min="16132" max="16132" width="19.7109375" customWidth="1"/>
    <col min="16133" max="16133" width="7" customWidth="1"/>
    <col min="16134" max="16134" width="16.7109375" customWidth="1"/>
    <col min="16135" max="16136" width="11" customWidth="1"/>
    <col min="16137" max="16137" width="12.85546875" customWidth="1"/>
    <col min="16138" max="16142" width="10.7109375" customWidth="1"/>
  </cols>
  <sheetData>
    <row r="1" spans="2:14" ht="12" customHeight="1" x14ac:dyDescent="0.2"/>
    <row r="2" spans="2:14" ht="17.25" customHeight="1" x14ac:dyDescent="0.25">
      <c r="B2" s="1"/>
      <c r="C2" s="2" t="s">
        <v>611</v>
      </c>
      <c r="E2" s="3"/>
      <c r="F2" s="2"/>
      <c r="G2" s="1"/>
      <c r="H2" s="4" t="s">
        <v>0</v>
      </c>
      <c r="I2" s="195" t="s">
        <v>601</v>
      </c>
      <c r="J2" s="1"/>
    </row>
    <row r="3" spans="2:14" ht="6" customHeight="1" x14ac:dyDescent="0.2">
      <c r="C3" s="6"/>
      <c r="D3" s="7" t="s">
        <v>1</v>
      </c>
    </row>
    <row r="4" spans="2:14" ht="4.5" customHeight="1" x14ac:dyDescent="0.2"/>
    <row r="5" spans="2:14" ht="13.5" customHeight="1" x14ac:dyDescent="0.25">
      <c r="C5" s="8" t="s">
        <v>2</v>
      </c>
      <c r="D5" s="9" t="s">
        <v>600</v>
      </c>
      <c r="E5" s="10"/>
      <c r="F5" s="11"/>
      <c r="G5" s="11"/>
      <c r="H5" s="11"/>
      <c r="N5" s="5"/>
    </row>
    <row r="7" spans="2:14" x14ac:dyDescent="0.2">
      <c r="C7" s="12" t="s">
        <v>3</v>
      </c>
      <c r="D7" s="13" t="s">
        <v>597</v>
      </c>
      <c r="H7" s="14" t="s">
        <v>4</v>
      </c>
      <c r="I7" s="13" t="s">
        <v>599</v>
      </c>
      <c r="J7" s="13"/>
    </row>
    <row r="8" spans="2:14" x14ac:dyDescent="0.2">
      <c r="D8" s="13" t="s">
        <v>598</v>
      </c>
      <c r="H8" s="14" t="s">
        <v>5</v>
      </c>
      <c r="I8" s="13" t="s">
        <v>612</v>
      </c>
      <c r="J8" s="13"/>
    </row>
    <row r="9" spans="2:14" x14ac:dyDescent="0.2">
      <c r="C9" s="14"/>
      <c r="D9" s="13" t="s">
        <v>602</v>
      </c>
      <c r="H9" s="14"/>
      <c r="I9" s="13"/>
    </row>
    <row r="10" spans="2:14" x14ac:dyDescent="0.2">
      <c r="H10" s="14"/>
      <c r="I10" s="13"/>
    </row>
    <row r="11" spans="2:14" x14ac:dyDescent="0.2">
      <c r="C11" s="12" t="s">
        <v>6</v>
      </c>
      <c r="D11" s="193"/>
      <c r="E11" s="194"/>
      <c r="F11" s="194"/>
      <c r="G11" s="194"/>
      <c r="H11" s="14" t="s">
        <v>4</v>
      </c>
      <c r="I11" s="193"/>
      <c r="J11" s="13"/>
    </row>
    <row r="12" spans="2:14" x14ac:dyDescent="0.2">
      <c r="D12" s="193"/>
      <c r="E12" s="194"/>
      <c r="F12" s="194"/>
      <c r="G12" s="194"/>
      <c r="H12" s="14" t="s">
        <v>5</v>
      </c>
      <c r="I12" s="193"/>
      <c r="J12" s="13"/>
    </row>
    <row r="13" spans="2:14" ht="12.75" customHeight="1" x14ac:dyDescent="0.2">
      <c r="C13" s="14"/>
      <c r="D13" s="193"/>
      <c r="E13" s="194"/>
      <c r="F13" s="194"/>
      <c r="G13" s="194"/>
      <c r="I13" s="14"/>
    </row>
    <row r="14" spans="2:14" ht="0.75" hidden="1" customHeight="1" x14ac:dyDescent="0.2">
      <c r="I14" s="14"/>
    </row>
    <row r="15" spans="2:14" ht="4.5" customHeight="1" x14ac:dyDescent="0.2">
      <c r="I15" s="14"/>
    </row>
    <row r="16" spans="2:14" ht="4.5" customHeight="1" x14ac:dyDescent="0.2"/>
    <row r="17" spans="2:11" ht="3.75" customHeight="1" x14ac:dyDescent="0.2"/>
    <row r="18" spans="2:11" ht="13.5" customHeight="1" x14ac:dyDescent="0.2">
      <c r="B18" s="15"/>
      <c r="C18" s="16"/>
      <c r="D18" s="16"/>
      <c r="E18" s="17"/>
      <c r="F18" s="18"/>
      <c r="G18" s="19"/>
      <c r="H18" s="20"/>
      <c r="I18" s="21" t="s">
        <v>7</v>
      </c>
      <c r="J18" s="22"/>
    </row>
    <row r="19" spans="2:11" ht="15" customHeight="1" x14ac:dyDescent="0.2">
      <c r="B19" s="23" t="s">
        <v>8</v>
      </c>
      <c r="C19" s="24"/>
      <c r="D19" s="25">
        <v>15</v>
      </c>
      <c r="E19" s="26" t="s">
        <v>9</v>
      </c>
      <c r="F19" s="27"/>
      <c r="G19" s="28"/>
      <c r="H19" s="196">
        <f>CEILING(G38,1)</f>
        <v>0</v>
      </c>
      <c r="I19" s="197"/>
      <c r="J19" s="29"/>
    </row>
    <row r="20" spans="2:11" x14ac:dyDescent="0.2">
      <c r="B20" s="23" t="s">
        <v>10</v>
      </c>
      <c r="C20" s="24"/>
      <c r="D20" s="25">
        <f>SazbaDPH1</f>
        <v>15</v>
      </c>
      <c r="E20" s="26" t="s">
        <v>9</v>
      </c>
      <c r="F20" s="30"/>
      <c r="G20" s="31"/>
      <c r="H20" s="198">
        <f>ROUND(H19*D20/100,1)</f>
        <v>0</v>
      </c>
      <c r="I20" s="199"/>
      <c r="J20" s="32"/>
    </row>
    <row r="21" spans="2:11" x14ac:dyDescent="0.2">
      <c r="B21" s="23" t="s">
        <v>8</v>
      </c>
      <c r="C21" s="24"/>
      <c r="D21" s="25">
        <v>21</v>
      </c>
      <c r="E21" s="26" t="s">
        <v>9</v>
      </c>
      <c r="F21" s="30"/>
      <c r="G21" s="31"/>
      <c r="H21" s="198">
        <f>CEILING(H38,1)</f>
        <v>0</v>
      </c>
      <c r="I21" s="199"/>
      <c r="J21" s="32"/>
    </row>
    <row r="22" spans="2:11" ht="13.5" thickBot="1" x14ac:dyDescent="0.25">
      <c r="B22" s="23" t="s">
        <v>10</v>
      </c>
      <c r="C22" s="24"/>
      <c r="D22" s="25">
        <f>SazbaDPH2</f>
        <v>21</v>
      </c>
      <c r="E22" s="26" t="s">
        <v>9</v>
      </c>
      <c r="F22" s="33"/>
      <c r="G22" s="34"/>
      <c r="H22" s="200">
        <f>ROUND(H21*D21/100,1)</f>
        <v>0</v>
      </c>
      <c r="I22" s="201"/>
      <c r="J22" s="32"/>
    </row>
    <row r="23" spans="2:11" ht="16.5" thickBot="1" x14ac:dyDescent="0.25">
      <c r="B23" s="35" t="s">
        <v>11</v>
      </c>
      <c r="C23" s="36"/>
      <c r="D23" s="36"/>
      <c r="E23" s="37"/>
      <c r="F23" s="38"/>
      <c r="G23" s="39"/>
      <c r="H23" s="202">
        <f>SUM(SUM(H19:I22))</f>
        <v>0</v>
      </c>
      <c r="I23" s="203"/>
      <c r="J23" s="40"/>
    </row>
    <row r="26" spans="2:11" ht="1.5" customHeight="1" x14ac:dyDescent="0.2"/>
    <row r="27" spans="2:11" ht="15.75" customHeight="1" x14ac:dyDescent="0.25">
      <c r="B27" s="10" t="s">
        <v>12</v>
      </c>
      <c r="C27" s="41"/>
      <c r="D27" s="41"/>
      <c r="E27" s="41"/>
      <c r="F27" s="41"/>
      <c r="G27" s="41"/>
      <c r="H27" s="41"/>
      <c r="I27" s="41"/>
      <c r="J27" s="41"/>
      <c r="K27" s="42"/>
    </row>
    <row r="28" spans="2:11" ht="5.25" customHeight="1" x14ac:dyDescent="0.2">
      <c r="K28" s="42"/>
    </row>
    <row r="29" spans="2:11" ht="24" customHeight="1" x14ac:dyDescent="0.2">
      <c r="B29" s="43" t="s">
        <v>13</v>
      </c>
      <c r="C29" s="44"/>
      <c r="D29" s="44"/>
      <c r="E29" s="45"/>
      <c r="F29" s="46" t="s">
        <v>14</v>
      </c>
      <c r="G29" s="47" t="str">
        <f>CONCATENATE("Základ DPH ",SazbaDPH1," %")</f>
        <v>Základ DPH 15 %</v>
      </c>
      <c r="H29" s="48" t="str">
        <f>CONCATENATE("Základ DPH ",SazbaDPH2," %")</f>
        <v>Základ DPH 21 %</v>
      </c>
      <c r="I29" s="49" t="s">
        <v>15</v>
      </c>
    </row>
    <row r="30" spans="2:11" x14ac:dyDescent="0.2">
      <c r="B30" s="50" t="s">
        <v>606</v>
      </c>
      <c r="C30" s="51" t="s">
        <v>81</v>
      </c>
      <c r="D30" s="52"/>
      <c r="E30" s="53"/>
      <c r="F30" s="54">
        <f>G30+H30+I30</f>
        <v>0</v>
      </c>
      <c r="G30" s="55">
        <v>0</v>
      </c>
      <c r="H30" s="56">
        <f>'100 22-448-0.1 '!G27</f>
        <v>0</v>
      </c>
      <c r="I30" s="56">
        <f>(G30*SazbaDPH1)/100+(H30*SazbaDPH2)/100</f>
        <v>0</v>
      </c>
    </row>
    <row r="31" spans="2:11" x14ac:dyDescent="0.2">
      <c r="B31" s="57" t="s">
        <v>607</v>
      </c>
      <c r="C31" s="58" t="s">
        <v>608</v>
      </c>
      <c r="D31" s="59"/>
      <c r="E31" s="60"/>
      <c r="F31" s="61">
        <f t="shared" ref="F31:F32" si="0">G31+H31+I31</f>
        <v>0</v>
      </c>
      <c r="G31" s="62">
        <v>0</v>
      </c>
      <c r="H31" s="63">
        <f>'100 22-448-0.2 '!G62</f>
        <v>0</v>
      </c>
      <c r="I31" s="64">
        <f>(G31*SazbaDPH1)/100+(H31*SazbaDPH2)/100</f>
        <v>0</v>
      </c>
    </row>
    <row r="32" spans="2:11" x14ac:dyDescent="0.2">
      <c r="B32" s="178" t="s">
        <v>609</v>
      </c>
      <c r="C32" s="179" t="s">
        <v>610</v>
      </c>
      <c r="D32" s="180"/>
      <c r="E32" s="65"/>
      <c r="F32" s="66">
        <f t="shared" si="0"/>
        <v>0</v>
      </c>
      <c r="G32" s="184">
        <v>0</v>
      </c>
      <c r="H32" s="185">
        <f>'100 22-448-0.3 '!G61</f>
        <v>0</v>
      </c>
      <c r="I32" s="186">
        <f>(G32*SazbaDPH1)/100+(H32*SazbaDPH2)/100</f>
        <v>0</v>
      </c>
    </row>
    <row r="33" spans="2:10" x14ac:dyDescent="0.2">
      <c r="B33" s="57" t="s">
        <v>428</v>
      </c>
      <c r="C33" s="58" t="s">
        <v>603</v>
      </c>
      <c r="D33" s="59"/>
      <c r="E33" s="60"/>
      <c r="F33" s="61">
        <f t="shared" ref="F33:F37" si="1">G33+H33+I33</f>
        <v>0</v>
      </c>
      <c r="G33" s="62">
        <v>0</v>
      </c>
      <c r="H33" s="63">
        <f>'101 22-448-1.1 '!G148</f>
        <v>0</v>
      </c>
      <c r="I33" s="64">
        <f t="shared" ref="I33:I37" si="2">G33*SazbaDPH1/100+H33*SazbaDPH2/100</f>
        <v>0</v>
      </c>
    </row>
    <row r="34" spans="2:10" x14ac:dyDescent="0.2">
      <c r="B34" s="57" t="s">
        <v>428</v>
      </c>
      <c r="C34" s="58" t="s">
        <v>605</v>
      </c>
      <c r="D34" s="59"/>
      <c r="E34" s="60"/>
      <c r="F34" s="61">
        <f t="shared" ref="F34:F35" si="3">G34+H34+I34</f>
        <v>0</v>
      </c>
      <c r="G34" s="62">
        <v>0</v>
      </c>
      <c r="H34" s="63">
        <f>'101 22-448-1.2 '!G125</f>
        <v>0</v>
      </c>
      <c r="I34" s="64">
        <f t="shared" ref="I34:I35" si="4">G34*SazbaDPH1/100+H34*SazbaDPH2/100</f>
        <v>0</v>
      </c>
    </row>
    <row r="35" spans="2:10" x14ac:dyDescent="0.2">
      <c r="B35" s="178" t="s">
        <v>428</v>
      </c>
      <c r="C35" s="179" t="s">
        <v>604</v>
      </c>
      <c r="D35" s="180"/>
      <c r="E35" s="65"/>
      <c r="F35" s="66">
        <f t="shared" si="3"/>
        <v>0</v>
      </c>
      <c r="G35" s="184">
        <v>0</v>
      </c>
      <c r="H35" s="185">
        <f>'101 22-448-1.3 '!G120</f>
        <v>0</v>
      </c>
      <c r="I35" s="186">
        <f t="shared" si="4"/>
        <v>0</v>
      </c>
    </row>
    <row r="36" spans="2:10" x14ac:dyDescent="0.2">
      <c r="B36" s="187" t="s">
        <v>568</v>
      </c>
      <c r="C36" s="188" t="s">
        <v>569</v>
      </c>
      <c r="D36" s="189"/>
      <c r="E36" s="190"/>
      <c r="F36" s="181">
        <f t="shared" si="1"/>
        <v>0</v>
      </c>
      <c r="G36" s="182">
        <v>0</v>
      </c>
      <c r="H36" s="191">
        <f>'102 22-448-102 '!G68</f>
        <v>0</v>
      </c>
      <c r="I36" s="183">
        <f t="shared" si="2"/>
        <v>0</v>
      </c>
    </row>
    <row r="37" spans="2:10" x14ac:dyDescent="0.2">
      <c r="B37" s="57" t="s">
        <v>593</v>
      </c>
      <c r="C37" s="58" t="s">
        <v>594</v>
      </c>
      <c r="D37" s="59"/>
      <c r="E37" s="60"/>
      <c r="F37" s="61">
        <f t="shared" si="1"/>
        <v>0</v>
      </c>
      <c r="G37" s="62">
        <v>0</v>
      </c>
      <c r="H37" s="63">
        <f>'103 22-448-103 '!G28</f>
        <v>0</v>
      </c>
      <c r="I37" s="64">
        <f t="shared" si="2"/>
        <v>0</v>
      </c>
    </row>
    <row r="38" spans="2:10" ht="17.25" customHeight="1" x14ac:dyDescent="0.2">
      <c r="B38" s="67" t="s">
        <v>16</v>
      </c>
      <c r="C38" s="68"/>
      <c r="D38" s="69"/>
      <c r="E38" s="70"/>
      <c r="F38" s="71">
        <f>SUM(F30:F37)</f>
        <v>0</v>
      </c>
      <c r="G38" s="72">
        <f>SUM(G30:G37)</f>
        <v>0</v>
      </c>
      <c r="H38" s="73">
        <f>SUM(H30:H37)</f>
        <v>0</v>
      </c>
      <c r="I38" s="73">
        <f>SUM(I30:I37)</f>
        <v>0</v>
      </c>
    </row>
    <row r="39" spans="2:10" x14ac:dyDescent="0.2">
      <c r="B39" s="74"/>
      <c r="C39" s="74"/>
      <c r="D39" s="74"/>
      <c r="E39" s="74"/>
      <c r="F39" s="74"/>
      <c r="G39" s="74"/>
      <c r="H39" s="74"/>
      <c r="I39" s="74"/>
      <c r="J39" s="74"/>
    </row>
    <row r="40" spans="2:10" x14ac:dyDescent="0.2">
      <c r="B40" s="74"/>
      <c r="C40" s="74"/>
      <c r="D40" s="74"/>
      <c r="E40" s="74"/>
      <c r="F40" s="74"/>
      <c r="G40" s="74"/>
      <c r="H40" s="74"/>
      <c r="I40" s="74"/>
      <c r="J40" s="74"/>
    </row>
    <row r="41" spans="2:10" x14ac:dyDescent="0.2">
      <c r="B41" s="74"/>
      <c r="C41" s="74"/>
      <c r="D41" s="74"/>
      <c r="E41" s="74"/>
      <c r="F41" s="74"/>
      <c r="G41" s="74"/>
      <c r="H41" s="74"/>
      <c r="I41" s="74"/>
      <c r="J41" s="74"/>
    </row>
    <row r="42" spans="2:10" x14ac:dyDescent="0.2">
      <c r="B42" s="74"/>
      <c r="C42" s="74"/>
      <c r="D42" s="74"/>
      <c r="E42" s="74"/>
      <c r="F42" s="74"/>
      <c r="G42" s="74"/>
      <c r="H42" s="74"/>
      <c r="I42" s="74"/>
      <c r="J42" s="74"/>
    </row>
    <row r="43" spans="2:10" x14ac:dyDescent="0.2">
      <c r="B43" s="74"/>
      <c r="C43" s="74"/>
      <c r="D43" s="74"/>
      <c r="E43" s="74"/>
      <c r="F43" s="74"/>
      <c r="G43" s="74"/>
      <c r="H43" s="74"/>
      <c r="I43" s="74"/>
      <c r="J43" s="74"/>
    </row>
    <row r="48" spans="2:10" x14ac:dyDescent="0.2">
      <c r="C48" s="75"/>
      <c r="D48" s="76" t="s">
        <v>17</v>
      </c>
      <c r="E48" s="77"/>
      <c r="F48" s="77"/>
      <c r="G48" s="78"/>
      <c r="H48" s="75" t="s">
        <v>18</v>
      </c>
      <c r="I48" s="78"/>
    </row>
  </sheetData>
  <sheetProtection algorithmName="SHA-512" hashValue="zvHKr6VUvy2rgt65YdZ25QykPlhx3H6LBCzUoAWO7jCkb8JU/H8RcoGU2furSYqYAeDgXngozn+MUsjUy4Z4lw==" saltValue="urOXnqGdn8l9tZeRqyWFxQ==" spinCount="100000" sheet="1" objects="1" scenarios="1"/>
  <mergeCells count="5">
    <mergeCell ref="H19:I19"/>
    <mergeCell ref="H20:I20"/>
    <mergeCell ref="H21:I21"/>
    <mergeCell ref="H22:I22"/>
    <mergeCell ref="H23:I23"/>
  </mergeCells>
  <pageMargins left="0.59055118110236227" right="0.19685039370078741" top="0.39370078740157483" bottom="0.39370078740157483" header="0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408EB-627F-42C4-8E23-6ACFC65C18F9}">
  <sheetPr codeName="List2"/>
  <dimension ref="A1:CZ1017"/>
  <sheetViews>
    <sheetView showGridLines="0" showZeros="0" zoomScaleNormal="100" workbookViewId="0">
      <selection activeCell="L16" sqref="L16"/>
    </sheetView>
  </sheetViews>
  <sheetFormatPr defaultRowHeight="12.75" x14ac:dyDescent="0.2"/>
  <cols>
    <col min="1" max="1" width="4.42578125" style="79" customWidth="1"/>
    <col min="2" max="2" width="11.5703125" style="79" customWidth="1"/>
    <col min="3" max="3" width="40.42578125" style="79" customWidth="1"/>
    <col min="4" max="4" width="5.5703125" style="79" customWidth="1"/>
    <col min="5" max="5" width="8.5703125" style="98" customWidth="1"/>
    <col min="6" max="6" width="9.85546875" style="79" customWidth="1"/>
    <col min="7" max="7" width="13.85546875" style="79" customWidth="1"/>
    <col min="8" max="8" width="11" style="79" hidden="1" customWidth="1"/>
    <col min="9" max="9" width="9.7109375" style="79" hidden="1" customWidth="1"/>
    <col min="10" max="10" width="11.28515625" style="79" hidden="1" customWidth="1"/>
    <col min="11" max="11" width="10.42578125" style="79" hidden="1" customWidth="1"/>
    <col min="12" max="12" width="75.42578125" style="79" customWidth="1"/>
    <col min="13" max="13" width="45.28515625" style="79" customWidth="1"/>
    <col min="14" max="55" width="9.140625" style="79"/>
    <col min="56" max="56" width="62.28515625" style="79" customWidth="1"/>
    <col min="57" max="256" width="9.140625" style="79"/>
    <col min="257" max="257" width="4.42578125" style="79" customWidth="1"/>
    <col min="258" max="258" width="11.5703125" style="79" customWidth="1"/>
    <col min="259" max="259" width="40.42578125" style="79" customWidth="1"/>
    <col min="260" max="260" width="5.5703125" style="79" customWidth="1"/>
    <col min="261" max="261" width="8.5703125" style="79" customWidth="1"/>
    <col min="262" max="262" width="9.85546875" style="79" customWidth="1"/>
    <col min="263" max="263" width="13.85546875" style="79" customWidth="1"/>
    <col min="264" max="264" width="11" style="79" customWidth="1"/>
    <col min="265" max="265" width="9.7109375" style="79" customWidth="1"/>
    <col min="266" max="266" width="11.28515625" style="79" customWidth="1"/>
    <col min="267" max="267" width="10.42578125" style="79" customWidth="1"/>
    <col min="268" max="268" width="75.42578125" style="79" customWidth="1"/>
    <col min="269" max="269" width="45.28515625" style="79" customWidth="1"/>
    <col min="270" max="311" width="9.140625" style="79"/>
    <col min="312" max="312" width="62.28515625" style="79" customWidth="1"/>
    <col min="313" max="512" width="9.140625" style="79"/>
    <col min="513" max="513" width="4.42578125" style="79" customWidth="1"/>
    <col min="514" max="514" width="11.5703125" style="79" customWidth="1"/>
    <col min="515" max="515" width="40.42578125" style="79" customWidth="1"/>
    <col min="516" max="516" width="5.5703125" style="79" customWidth="1"/>
    <col min="517" max="517" width="8.5703125" style="79" customWidth="1"/>
    <col min="518" max="518" width="9.85546875" style="79" customWidth="1"/>
    <col min="519" max="519" width="13.85546875" style="79" customWidth="1"/>
    <col min="520" max="520" width="11" style="79" customWidth="1"/>
    <col min="521" max="521" width="9.7109375" style="79" customWidth="1"/>
    <col min="522" max="522" width="11.28515625" style="79" customWidth="1"/>
    <col min="523" max="523" width="10.42578125" style="79" customWidth="1"/>
    <col min="524" max="524" width="75.42578125" style="79" customWidth="1"/>
    <col min="525" max="525" width="45.28515625" style="79" customWidth="1"/>
    <col min="526" max="567" width="9.140625" style="79"/>
    <col min="568" max="568" width="62.28515625" style="79" customWidth="1"/>
    <col min="569" max="768" width="9.140625" style="79"/>
    <col min="769" max="769" width="4.42578125" style="79" customWidth="1"/>
    <col min="770" max="770" width="11.5703125" style="79" customWidth="1"/>
    <col min="771" max="771" width="40.42578125" style="79" customWidth="1"/>
    <col min="772" max="772" width="5.5703125" style="79" customWidth="1"/>
    <col min="773" max="773" width="8.5703125" style="79" customWidth="1"/>
    <col min="774" max="774" width="9.85546875" style="79" customWidth="1"/>
    <col min="775" max="775" width="13.85546875" style="79" customWidth="1"/>
    <col min="776" max="776" width="11" style="79" customWidth="1"/>
    <col min="777" max="777" width="9.7109375" style="79" customWidth="1"/>
    <col min="778" max="778" width="11.28515625" style="79" customWidth="1"/>
    <col min="779" max="779" width="10.42578125" style="79" customWidth="1"/>
    <col min="780" max="780" width="75.42578125" style="79" customWidth="1"/>
    <col min="781" max="781" width="45.28515625" style="79" customWidth="1"/>
    <col min="782" max="823" width="9.140625" style="79"/>
    <col min="824" max="824" width="62.28515625" style="79" customWidth="1"/>
    <col min="825" max="1024" width="9.140625" style="79"/>
    <col min="1025" max="1025" width="4.42578125" style="79" customWidth="1"/>
    <col min="1026" max="1026" width="11.5703125" style="79" customWidth="1"/>
    <col min="1027" max="1027" width="40.42578125" style="79" customWidth="1"/>
    <col min="1028" max="1028" width="5.5703125" style="79" customWidth="1"/>
    <col min="1029" max="1029" width="8.5703125" style="79" customWidth="1"/>
    <col min="1030" max="1030" width="9.85546875" style="79" customWidth="1"/>
    <col min="1031" max="1031" width="13.85546875" style="79" customWidth="1"/>
    <col min="1032" max="1032" width="11" style="79" customWidth="1"/>
    <col min="1033" max="1033" width="9.7109375" style="79" customWidth="1"/>
    <col min="1034" max="1034" width="11.28515625" style="79" customWidth="1"/>
    <col min="1035" max="1035" width="10.42578125" style="79" customWidth="1"/>
    <col min="1036" max="1036" width="75.42578125" style="79" customWidth="1"/>
    <col min="1037" max="1037" width="45.28515625" style="79" customWidth="1"/>
    <col min="1038" max="1079" width="9.140625" style="79"/>
    <col min="1080" max="1080" width="62.28515625" style="79" customWidth="1"/>
    <col min="1081" max="1280" width="9.140625" style="79"/>
    <col min="1281" max="1281" width="4.42578125" style="79" customWidth="1"/>
    <col min="1282" max="1282" width="11.5703125" style="79" customWidth="1"/>
    <col min="1283" max="1283" width="40.42578125" style="79" customWidth="1"/>
    <col min="1284" max="1284" width="5.5703125" style="79" customWidth="1"/>
    <col min="1285" max="1285" width="8.5703125" style="79" customWidth="1"/>
    <col min="1286" max="1286" width="9.85546875" style="79" customWidth="1"/>
    <col min="1287" max="1287" width="13.85546875" style="79" customWidth="1"/>
    <col min="1288" max="1288" width="11" style="79" customWidth="1"/>
    <col min="1289" max="1289" width="9.7109375" style="79" customWidth="1"/>
    <col min="1290" max="1290" width="11.28515625" style="79" customWidth="1"/>
    <col min="1291" max="1291" width="10.42578125" style="79" customWidth="1"/>
    <col min="1292" max="1292" width="75.42578125" style="79" customWidth="1"/>
    <col min="1293" max="1293" width="45.28515625" style="79" customWidth="1"/>
    <col min="1294" max="1335" width="9.140625" style="79"/>
    <col min="1336" max="1336" width="62.28515625" style="79" customWidth="1"/>
    <col min="1337" max="1536" width="9.140625" style="79"/>
    <col min="1537" max="1537" width="4.42578125" style="79" customWidth="1"/>
    <col min="1538" max="1538" width="11.5703125" style="79" customWidth="1"/>
    <col min="1539" max="1539" width="40.42578125" style="79" customWidth="1"/>
    <col min="1540" max="1540" width="5.5703125" style="79" customWidth="1"/>
    <col min="1541" max="1541" width="8.5703125" style="79" customWidth="1"/>
    <col min="1542" max="1542" width="9.85546875" style="79" customWidth="1"/>
    <col min="1543" max="1543" width="13.85546875" style="79" customWidth="1"/>
    <col min="1544" max="1544" width="11" style="79" customWidth="1"/>
    <col min="1545" max="1545" width="9.7109375" style="79" customWidth="1"/>
    <col min="1546" max="1546" width="11.28515625" style="79" customWidth="1"/>
    <col min="1547" max="1547" width="10.42578125" style="79" customWidth="1"/>
    <col min="1548" max="1548" width="75.42578125" style="79" customWidth="1"/>
    <col min="1549" max="1549" width="45.28515625" style="79" customWidth="1"/>
    <col min="1550" max="1591" width="9.140625" style="79"/>
    <col min="1592" max="1592" width="62.28515625" style="79" customWidth="1"/>
    <col min="1593" max="1792" width="9.140625" style="79"/>
    <col min="1793" max="1793" width="4.42578125" style="79" customWidth="1"/>
    <col min="1794" max="1794" width="11.5703125" style="79" customWidth="1"/>
    <col min="1795" max="1795" width="40.42578125" style="79" customWidth="1"/>
    <col min="1796" max="1796" width="5.5703125" style="79" customWidth="1"/>
    <col min="1797" max="1797" width="8.5703125" style="79" customWidth="1"/>
    <col min="1798" max="1798" width="9.85546875" style="79" customWidth="1"/>
    <col min="1799" max="1799" width="13.85546875" style="79" customWidth="1"/>
    <col min="1800" max="1800" width="11" style="79" customWidth="1"/>
    <col min="1801" max="1801" width="9.7109375" style="79" customWidth="1"/>
    <col min="1802" max="1802" width="11.28515625" style="79" customWidth="1"/>
    <col min="1803" max="1803" width="10.42578125" style="79" customWidth="1"/>
    <col min="1804" max="1804" width="75.42578125" style="79" customWidth="1"/>
    <col min="1805" max="1805" width="45.28515625" style="79" customWidth="1"/>
    <col min="1806" max="1847" width="9.140625" style="79"/>
    <col min="1848" max="1848" width="62.28515625" style="79" customWidth="1"/>
    <col min="1849" max="2048" width="9.140625" style="79"/>
    <col min="2049" max="2049" width="4.42578125" style="79" customWidth="1"/>
    <col min="2050" max="2050" width="11.5703125" style="79" customWidth="1"/>
    <col min="2051" max="2051" width="40.42578125" style="79" customWidth="1"/>
    <col min="2052" max="2052" width="5.5703125" style="79" customWidth="1"/>
    <col min="2053" max="2053" width="8.5703125" style="79" customWidth="1"/>
    <col min="2054" max="2054" width="9.85546875" style="79" customWidth="1"/>
    <col min="2055" max="2055" width="13.85546875" style="79" customWidth="1"/>
    <col min="2056" max="2056" width="11" style="79" customWidth="1"/>
    <col min="2057" max="2057" width="9.7109375" style="79" customWidth="1"/>
    <col min="2058" max="2058" width="11.28515625" style="79" customWidth="1"/>
    <col min="2059" max="2059" width="10.42578125" style="79" customWidth="1"/>
    <col min="2060" max="2060" width="75.42578125" style="79" customWidth="1"/>
    <col min="2061" max="2061" width="45.28515625" style="79" customWidth="1"/>
    <col min="2062" max="2103" width="9.140625" style="79"/>
    <col min="2104" max="2104" width="62.28515625" style="79" customWidth="1"/>
    <col min="2105" max="2304" width="9.140625" style="79"/>
    <col min="2305" max="2305" width="4.42578125" style="79" customWidth="1"/>
    <col min="2306" max="2306" width="11.5703125" style="79" customWidth="1"/>
    <col min="2307" max="2307" width="40.42578125" style="79" customWidth="1"/>
    <col min="2308" max="2308" width="5.5703125" style="79" customWidth="1"/>
    <col min="2309" max="2309" width="8.5703125" style="79" customWidth="1"/>
    <col min="2310" max="2310" width="9.85546875" style="79" customWidth="1"/>
    <col min="2311" max="2311" width="13.85546875" style="79" customWidth="1"/>
    <col min="2312" max="2312" width="11" style="79" customWidth="1"/>
    <col min="2313" max="2313" width="9.7109375" style="79" customWidth="1"/>
    <col min="2314" max="2314" width="11.28515625" style="79" customWidth="1"/>
    <col min="2315" max="2315" width="10.42578125" style="79" customWidth="1"/>
    <col min="2316" max="2316" width="75.42578125" style="79" customWidth="1"/>
    <col min="2317" max="2317" width="45.28515625" style="79" customWidth="1"/>
    <col min="2318" max="2359" width="9.140625" style="79"/>
    <col min="2360" max="2360" width="62.28515625" style="79" customWidth="1"/>
    <col min="2361" max="2560" width="9.140625" style="79"/>
    <col min="2561" max="2561" width="4.42578125" style="79" customWidth="1"/>
    <col min="2562" max="2562" width="11.5703125" style="79" customWidth="1"/>
    <col min="2563" max="2563" width="40.42578125" style="79" customWidth="1"/>
    <col min="2564" max="2564" width="5.5703125" style="79" customWidth="1"/>
    <col min="2565" max="2565" width="8.5703125" style="79" customWidth="1"/>
    <col min="2566" max="2566" width="9.85546875" style="79" customWidth="1"/>
    <col min="2567" max="2567" width="13.85546875" style="79" customWidth="1"/>
    <col min="2568" max="2568" width="11" style="79" customWidth="1"/>
    <col min="2569" max="2569" width="9.7109375" style="79" customWidth="1"/>
    <col min="2570" max="2570" width="11.28515625" style="79" customWidth="1"/>
    <col min="2571" max="2571" width="10.42578125" style="79" customWidth="1"/>
    <col min="2572" max="2572" width="75.42578125" style="79" customWidth="1"/>
    <col min="2573" max="2573" width="45.28515625" style="79" customWidth="1"/>
    <col min="2574" max="2615" width="9.140625" style="79"/>
    <col min="2616" max="2616" width="62.28515625" style="79" customWidth="1"/>
    <col min="2617" max="2816" width="9.140625" style="79"/>
    <col min="2817" max="2817" width="4.42578125" style="79" customWidth="1"/>
    <col min="2818" max="2818" width="11.5703125" style="79" customWidth="1"/>
    <col min="2819" max="2819" width="40.42578125" style="79" customWidth="1"/>
    <col min="2820" max="2820" width="5.5703125" style="79" customWidth="1"/>
    <col min="2821" max="2821" width="8.5703125" style="79" customWidth="1"/>
    <col min="2822" max="2822" width="9.85546875" style="79" customWidth="1"/>
    <col min="2823" max="2823" width="13.85546875" style="79" customWidth="1"/>
    <col min="2824" max="2824" width="11" style="79" customWidth="1"/>
    <col min="2825" max="2825" width="9.7109375" style="79" customWidth="1"/>
    <col min="2826" max="2826" width="11.28515625" style="79" customWidth="1"/>
    <col min="2827" max="2827" width="10.42578125" style="79" customWidth="1"/>
    <col min="2828" max="2828" width="75.42578125" style="79" customWidth="1"/>
    <col min="2829" max="2829" width="45.28515625" style="79" customWidth="1"/>
    <col min="2830" max="2871" width="9.140625" style="79"/>
    <col min="2872" max="2872" width="62.28515625" style="79" customWidth="1"/>
    <col min="2873" max="3072" width="9.140625" style="79"/>
    <col min="3073" max="3073" width="4.42578125" style="79" customWidth="1"/>
    <col min="3074" max="3074" width="11.5703125" style="79" customWidth="1"/>
    <col min="3075" max="3075" width="40.42578125" style="79" customWidth="1"/>
    <col min="3076" max="3076" width="5.5703125" style="79" customWidth="1"/>
    <col min="3077" max="3077" width="8.5703125" style="79" customWidth="1"/>
    <col min="3078" max="3078" width="9.85546875" style="79" customWidth="1"/>
    <col min="3079" max="3079" width="13.85546875" style="79" customWidth="1"/>
    <col min="3080" max="3080" width="11" style="79" customWidth="1"/>
    <col min="3081" max="3081" width="9.7109375" style="79" customWidth="1"/>
    <col min="3082" max="3082" width="11.28515625" style="79" customWidth="1"/>
    <col min="3083" max="3083" width="10.42578125" style="79" customWidth="1"/>
    <col min="3084" max="3084" width="75.42578125" style="79" customWidth="1"/>
    <col min="3085" max="3085" width="45.28515625" style="79" customWidth="1"/>
    <col min="3086" max="3127" width="9.140625" style="79"/>
    <col min="3128" max="3128" width="62.28515625" style="79" customWidth="1"/>
    <col min="3129" max="3328" width="9.140625" style="79"/>
    <col min="3329" max="3329" width="4.42578125" style="79" customWidth="1"/>
    <col min="3330" max="3330" width="11.5703125" style="79" customWidth="1"/>
    <col min="3331" max="3331" width="40.42578125" style="79" customWidth="1"/>
    <col min="3332" max="3332" width="5.5703125" style="79" customWidth="1"/>
    <col min="3333" max="3333" width="8.5703125" style="79" customWidth="1"/>
    <col min="3334" max="3334" width="9.85546875" style="79" customWidth="1"/>
    <col min="3335" max="3335" width="13.85546875" style="79" customWidth="1"/>
    <col min="3336" max="3336" width="11" style="79" customWidth="1"/>
    <col min="3337" max="3337" width="9.7109375" style="79" customWidth="1"/>
    <col min="3338" max="3338" width="11.28515625" style="79" customWidth="1"/>
    <col min="3339" max="3339" width="10.42578125" style="79" customWidth="1"/>
    <col min="3340" max="3340" width="75.42578125" style="79" customWidth="1"/>
    <col min="3341" max="3341" width="45.28515625" style="79" customWidth="1"/>
    <col min="3342" max="3383" width="9.140625" style="79"/>
    <col min="3384" max="3384" width="62.28515625" style="79" customWidth="1"/>
    <col min="3385" max="3584" width="9.140625" style="79"/>
    <col min="3585" max="3585" width="4.42578125" style="79" customWidth="1"/>
    <col min="3586" max="3586" width="11.5703125" style="79" customWidth="1"/>
    <col min="3587" max="3587" width="40.42578125" style="79" customWidth="1"/>
    <col min="3588" max="3588" width="5.5703125" style="79" customWidth="1"/>
    <col min="3589" max="3589" width="8.5703125" style="79" customWidth="1"/>
    <col min="3590" max="3590" width="9.85546875" style="79" customWidth="1"/>
    <col min="3591" max="3591" width="13.85546875" style="79" customWidth="1"/>
    <col min="3592" max="3592" width="11" style="79" customWidth="1"/>
    <col min="3593" max="3593" width="9.7109375" style="79" customWidth="1"/>
    <col min="3594" max="3594" width="11.28515625" style="79" customWidth="1"/>
    <col min="3595" max="3595" width="10.42578125" style="79" customWidth="1"/>
    <col min="3596" max="3596" width="75.42578125" style="79" customWidth="1"/>
    <col min="3597" max="3597" width="45.28515625" style="79" customWidth="1"/>
    <col min="3598" max="3639" width="9.140625" style="79"/>
    <col min="3640" max="3640" width="62.28515625" style="79" customWidth="1"/>
    <col min="3641" max="3840" width="9.140625" style="79"/>
    <col min="3841" max="3841" width="4.42578125" style="79" customWidth="1"/>
    <col min="3842" max="3842" width="11.5703125" style="79" customWidth="1"/>
    <col min="3843" max="3843" width="40.42578125" style="79" customWidth="1"/>
    <col min="3844" max="3844" width="5.5703125" style="79" customWidth="1"/>
    <col min="3845" max="3845" width="8.5703125" style="79" customWidth="1"/>
    <col min="3846" max="3846" width="9.85546875" style="79" customWidth="1"/>
    <col min="3847" max="3847" width="13.85546875" style="79" customWidth="1"/>
    <col min="3848" max="3848" width="11" style="79" customWidth="1"/>
    <col min="3849" max="3849" width="9.7109375" style="79" customWidth="1"/>
    <col min="3850" max="3850" width="11.28515625" style="79" customWidth="1"/>
    <col min="3851" max="3851" width="10.42578125" style="79" customWidth="1"/>
    <col min="3852" max="3852" width="75.42578125" style="79" customWidth="1"/>
    <col min="3853" max="3853" width="45.28515625" style="79" customWidth="1"/>
    <col min="3854" max="3895" width="9.140625" style="79"/>
    <col min="3896" max="3896" width="62.28515625" style="79" customWidth="1"/>
    <col min="3897" max="4096" width="9.140625" style="79"/>
    <col min="4097" max="4097" width="4.42578125" style="79" customWidth="1"/>
    <col min="4098" max="4098" width="11.5703125" style="79" customWidth="1"/>
    <col min="4099" max="4099" width="40.42578125" style="79" customWidth="1"/>
    <col min="4100" max="4100" width="5.5703125" style="79" customWidth="1"/>
    <col min="4101" max="4101" width="8.5703125" style="79" customWidth="1"/>
    <col min="4102" max="4102" width="9.85546875" style="79" customWidth="1"/>
    <col min="4103" max="4103" width="13.85546875" style="79" customWidth="1"/>
    <col min="4104" max="4104" width="11" style="79" customWidth="1"/>
    <col min="4105" max="4105" width="9.7109375" style="79" customWidth="1"/>
    <col min="4106" max="4106" width="11.28515625" style="79" customWidth="1"/>
    <col min="4107" max="4107" width="10.42578125" style="79" customWidth="1"/>
    <col min="4108" max="4108" width="75.42578125" style="79" customWidth="1"/>
    <col min="4109" max="4109" width="45.28515625" style="79" customWidth="1"/>
    <col min="4110" max="4151" width="9.140625" style="79"/>
    <col min="4152" max="4152" width="62.28515625" style="79" customWidth="1"/>
    <col min="4153" max="4352" width="9.140625" style="79"/>
    <col min="4353" max="4353" width="4.42578125" style="79" customWidth="1"/>
    <col min="4354" max="4354" width="11.5703125" style="79" customWidth="1"/>
    <col min="4355" max="4355" width="40.42578125" style="79" customWidth="1"/>
    <col min="4356" max="4356" width="5.5703125" style="79" customWidth="1"/>
    <col min="4357" max="4357" width="8.5703125" style="79" customWidth="1"/>
    <col min="4358" max="4358" width="9.85546875" style="79" customWidth="1"/>
    <col min="4359" max="4359" width="13.85546875" style="79" customWidth="1"/>
    <col min="4360" max="4360" width="11" style="79" customWidth="1"/>
    <col min="4361" max="4361" width="9.7109375" style="79" customWidth="1"/>
    <col min="4362" max="4362" width="11.28515625" style="79" customWidth="1"/>
    <col min="4363" max="4363" width="10.42578125" style="79" customWidth="1"/>
    <col min="4364" max="4364" width="75.42578125" style="79" customWidth="1"/>
    <col min="4365" max="4365" width="45.28515625" style="79" customWidth="1"/>
    <col min="4366" max="4407" width="9.140625" style="79"/>
    <col min="4408" max="4408" width="62.28515625" style="79" customWidth="1"/>
    <col min="4409" max="4608" width="9.140625" style="79"/>
    <col min="4609" max="4609" width="4.42578125" style="79" customWidth="1"/>
    <col min="4610" max="4610" width="11.5703125" style="79" customWidth="1"/>
    <col min="4611" max="4611" width="40.42578125" style="79" customWidth="1"/>
    <col min="4612" max="4612" width="5.5703125" style="79" customWidth="1"/>
    <col min="4613" max="4613" width="8.5703125" style="79" customWidth="1"/>
    <col min="4614" max="4614" width="9.85546875" style="79" customWidth="1"/>
    <col min="4615" max="4615" width="13.85546875" style="79" customWidth="1"/>
    <col min="4616" max="4616" width="11" style="79" customWidth="1"/>
    <col min="4617" max="4617" width="9.7109375" style="79" customWidth="1"/>
    <col min="4618" max="4618" width="11.28515625" style="79" customWidth="1"/>
    <col min="4619" max="4619" width="10.42578125" style="79" customWidth="1"/>
    <col min="4620" max="4620" width="75.42578125" style="79" customWidth="1"/>
    <col min="4621" max="4621" width="45.28515625" style="79" customWidth="1"/>
    <col min="4622" max="4663" width="9.140625" style="79"/>
    <col min="4664" max="4664" width="62.28515625" style="79" customWidth="1"/>
    <col min="4665" max="4864" width="9.140625" style="79"/>
    <col min="4865" max="4865" width="4.42578125" style="79" customWidth="1"/>
    <col min="4866" max="4866" width="11.5703125" style="79" customWidth="1"/>
    <col min="4867" max="4867" width="40.42578125" style="79" customWidth="1"/>
    <col min="4868" max="4868" width="5.5703125" style="79" customWidth="1"/>
    <col min="4869" max="4869" width="8.5703125" style="79" customWidth="1"/>
    <col min="4870" max="4870" width="9.85546875" style="79" customWidth="1"/>
    <col min="4871" max="4871" width="13.85546875" style="79" customWidth="1"/>
    <col min="4872" max="4872" width="11" style="79" customWidth="1"/>
    <col min="4873" max="4873" width="9.7109375" style="79" customWidth="1"/>
    <col min="4874" max="4874" width="11.28515625" style="79" customWidth="1"/>
    <col min="4875" max="4875" width="10.42578125" style="79" customWidth="1"/>
    <col min="4876" max="4876" width="75.42578125" style="79" customWidth="1"/>
    <col min="4877" max="4877" width="45.28515625" style="79" customWidth="1"/>
    <col min="4878" max="4919" width="9.140625" style="79"/>
    <col min="4920" max="4920" width="62.28515625" style="79" customWidth="1"/>
    <col min="4921" max="5120" width="9.140625" style="79"/>
    <col min="5121" max="5121" width="4.42578125" style="79" customWidth="1"/>
    <col min="5122" max="5122" width="11.5703125" style="79" customWidth="1"/>
    <col min="5123" max="5123" width="40.42578125" style="79" customWidth="1"/>
    <col min="5124" max="5124" width="5.5703125" style="79" customWidth="1"/>
    <col min="5125" max="5125" width="8.5703125" style="79" customWidth="1"/>
    <col min="5126" max="5126" width="9.85546875" style="79" customWidth="1"/>
    <col min="5127" max="5127" width="13.85546875" style="79" customWidth="1"/>
    <col min="5128" max="5128" width="11" style="79" customWidth="1"/>
    <col min="5129" max="5129" width="9.7109375" style="79" customWidth="1"/>
    <col min="5130" max="5130" width="11.28515625" style="79" customWidth="1"/>
    <col min="5131" max="5131" width="10.42578125" style="79" customWidth="1"/>
    <col min="5132" max="5132" width="75.42578125" style="79" customWidth="1"/>
    <col min="5133" max="5133" width="45.28515625" style="79" customWidth="1"/>
    <col min="5134" max="5175" width="9.140625" style="79"/>
    <col min="5176" max="5176" width="62.28515625" style="79" customWidth="1"/>
    <col min="5177" max="5376" width="9.140625" style="79"/>
    <col min="5377" max="5377" width="4.42578125" style="79" customWidth="1"/>
    <col min="5378" max="5378" width="11.5703125" style="79" customWidth="1"/>
    <col min="5379" max="5379" width="40.42578125" style="79" customWidth="1"/>
    <col min="5380" max="5380" width="5.5703125" style="79" customWidth="1"/>
    <col min="5381" max="5381" width="8.5703125" style="79" customWidth="1"/>
    <col min="5382" max="5382" width="9.85546875" style="79" customWidth="1"/>
    <col min="5383" max="5383" width="13.85546875" style="79" customWidth="1"/>
    <col min="5384" max="5384" width="11" style="79" customWidth="1"/>
    <col min="5385" max="5385" width="9.7109375" style="79" customWidth="1"/>
    <col min="5386" max="5386" width="11.28515625" style="79" customWidth="1"/>
    <col min="5387" max="5387" width="10.42578125" style="79" customWidth="1"/>
    <col min="5388" max="5388" width="75.42578125" style="79" customWidth="1"/>
    <col min="5389" max="5389" width="45.28515625" style="79" customWidth="1"/>
    <col min="5390" max="5431" width="9.140625" style="79"/>
    <col min="5432" max="5432" width="62.28515625" style="79" customWidth="1"/>
    <col min="5433" max="5632" width="9.140625" style="79"/>
    <col min="5633" max="5633" width="4.42578125" style="79" customWidth="1"/>
    <col min="5634" max="5634" width="11.5703125" style="79" customWidth="1"/>
    <col min="5635" max="5635" width="40.42578125" style="79" customWidth="1"/>
    <col min="5636" max="5636" width="5.5703125" style="79" customWidth="1"/>
    <col min="5637" max="5637" width="8.5703125" style="79" customWidth="1"/>
    <col min="5638" max="5638" width="9.85546875" style="79" customWidth="1"/>
    <col min="5639" max="5639" width="13.85546875" style="79" customWidth="1"/>
    <col min="5640" max="5640" width="11" style="79" customWidth="1"/>
    <col min="5641" max="5641" width="9.7109375" style="79" customWidth="1"/>
    <col min="5642" max="5642" width="11.28515625" style="79" customWidth="1"/>
    <col min="5643" max="5643" width="10.42578125" style="79" customWidth="1"/>
    <col min="5644" max="5644" width="75.42578125" style="79" customWidth="1"/>
    <col min="5645" max="5645" width="45.28515625" style="79" customWidth="1"/>
    <col min="5646" max="5687" width="9.140625" style="79"/>
    <col min="5688" max="5688" width="62.28515625" style="79" customWidth="1"/>
    <col min="5689" max="5888" width="9.140625" style="79"/>
    <col min="5889" max="5889" width="4.42578125" style="79" customWidth="1"/>
    <col min="5890" max="5890" width="11.5703125" style="79" customWidth="1"/>
    <col min="5891" max="5891" width="40.42578125" style="79" customWidth="1"/>
    <col min="5892" max="5892" width="5.5703125" style="79" customWidth="1"/>
    <col min="5893" max="5893" width="8.5703125" style="79" customWidth="1"/>
    <col min="5894" max="5894" width="9.85546875" style="79" customWidth="1"/>
    <col min="5895" max="5895" width="13.85546875" style="79" customWidth="1"/>
    <col min="5896" max="5896" width="11" style="79" customWidth="1"/>
    <col min="5897" max="5897" width="9.7109375" style="79" customWidth="1"/>
    <col min="5898" max="5898" width="11.28515625" style="79" customWidth="1"/>
    <col min="5899" max="5899" width="10.42578125" style="79" customWidth="1"/>
    <col min="5900" max="5900" width="75.42578125" style="79" customWidth="1"/>
    <col min="5901" max="5901" width="45.28515625" style="79" customWidth="1"/>
    <col min="5902" max="5943" width="9.140625" style="79"/>
    <col min="5944" max="5944" width="62.28515625" style="79" customWidth="1"/>
    <col min="5945" max="6144" width="9.140625" style="79"/>
    <col min="6145" max="6145" width="4.42578125" style="79" customWidth="1"/>
    <col min="6146" max="6146" width="11.5703125" style="79" customWidth="1"/>
    <col min="6147" max="6147" width="40.42578125" style="79" customWidth="1"/>
    <col min="6148" max="6148" width="5.5703125" style="79" customWidth="1"/>
    <col min="6149" max="6149" width="8.5703125" style="79" customWidth="1"/>
    <col min="6150" max="6150" width="9.85546875" style="79" customWidth="1"/>
    <col min="6151" max="6151" width="13.85546875" style="79" customWidth="1"/>
    <col min="6152" max="6152" width="11" style="79" customWidth="1"/>
    <col min="6153" max="6153" width="9.7109375" style="79" customWidth="1"/>
    <col min="6154" max="6154" width="11.28515625" style="79" customWidth="1"/>
    <col min="6155" max="6155" width="10.42578125" style="79" customWidth="1"/>
    <col min="6156" max="6156" width="75.42578125" style="79" customWidth="1"/>
    <col min="6157" max="6157" width="45.28515625" style="79" customWidth="1"/>
    <col min="6158" max="6199" width="9.140625" style="79"/>
    <col min="6200" max="6200" width="62.28515625" style="79" customWidth="1"/>
    <col min="6201" max="6400" width="9.140625" style="79"/>
    <col min="6401" max="6401" width="4.42578125" style="79" customWidth="1"/>
    <col min="6402" max="6402" width="11.5703125" style="79" customWidth="1"/>
    <col min="6403" max="6403" width="40.42578125" style="79" customWidth="1"/>
    <col min="6404" max="6404" width="5.5703125" style="79" customWidth="1"/>
    <col min="6405" max="6405" width="8.5703125" style="79" customWidth="1"/>
    <col min="6406" max="6406" width="9.85546875" style="79" customWidth="1"/>
    <col min="6407" max="6407" width="13.85546875" style="79" customWidth="1"/>
    <col min="6408" max="6408" width="11" style="79" customWidth="1"/>
    <col min="6409" max="6409" width="9.7109375" style="79" customWidth="1"/>
    <col min="6410" max="6410" width="11.28515625" style="79" customWidth="1"/>
    <col min="6411" max="6411" width="10.42578125" style="79" customWidth="1"/>
    <col min="6412" max="6412" width="75.42578125" style="79" customWidth="1"/>
    <col min="6413" max="6413" width="45.28515625" style="79" customWidth="1"/>
    <col min="6414" max="6455" width="9.140625" style="79"/>
    <col min="6456" max="6456" width="62.28515625" style="79" customWidth="1"/>
    <col min="6457" max="6656" width="9.140625" style="79"/>
    <col min="6657" max="6657" width="4.42578125" style="79" customWidth="1"/>
    <col min="6658" max="6658" width="11.5703125" style="79" customWidth="1"/>
    <col min="6659" max="6659" width="40.42578125" style="79" customWidth="1"/>
    <col min="6660" max="6660" width="5.5703125" style="79" customWidth="1"/>
    <col min="6661" max="6661" width="8.5703125" style="79" customWidth="1"/>
    <col min="6662" max="6662" width="9.85546875" style="79" customWidth="1"/>
    <col min="6663" max="6663" width="13.85546875" style="79" customWidth="1"/>
    <col min="6664" max="6664" width="11" style="79" customWidth="1"/>
    <col min="6665" max="6665" width="9.7109375" style="79" customWidth="1"/>
    <col min="6666" max="6666" width="11.28515625" style="79" customWidth="1"/>
    <col min="6667" max="6667" width="10.42578125" style="79" customWidth="1"/>
    <col min="6668" max="6668" width="75.42578125" style="79" customWidth="1"/>
    <col min="6669" max="6669" width="45.28515625" style="79" customWidth="1"/>
    <col min="6670" max="6711" width="9.140625" style="79"/>
    <col min="6712" max="6712" width="62.28515625" style="79" customWidth="1"/>
    <col min="6713" max="6912" width="9.140625" style="79"/>
    <col min="6913" max="6913" width="4.42578125" style="79" customWidth="1"/>
    <col min="6914" max="6914" width="11.5703125" style="79" customWidth="1"/>
    <col min="6915" max="6915" width="40.42578125" style="79" customWidth="1"/>
    <col min="6916" max="6916" width="5.5703125" style="79" customWidth="1"/>
    <col min="6917" max="6917" width="8.5703125" style="79" customWidth="1"/>
    <col min="6918" max="6918" width="9.85546875" style="79" customWidth="1"/>
    <col min="6919" max="6919" width="13.85546875" style="79" customWidth="1"/>
    <col min="6920" max="6920" width="11" style="79" customWidth="1"/>
    <col min="6921" max="6921" width="9.7109375" style="79" customWidth="1"/>
    <col min="6922" max="6922" width="11.28515625" style="79" customWidth="1"/>
    <col min="6923" max="6923" width="10.42578125" style="79" customWidth="1"/>
    <col min="6924" max="6924" width="75.42578125" style="79" customWidth="1"/>
    <col min="6925" max="6925" width="45.28515625" style="79" customWidth="1"/>
    <col min="6926" max="6967" width="9.140625" style="79"/>
    <col min="6968" max="6968" width="62.28515625" style="79" customWidth="1"/>
    <col min="6969" max="7168" width="9.140625" style="79"/>
    <col min="7169" max="7169" width="4.42578125" style="79" customWidth="1"/>
    <col min="7170" max="7170" width="11.5703125" style="79" customWidth="1"/>
    <col min="7171" max="7171" width="40.42578125" style="79" customWidth="1"/>
    <col min="7172" max="7172" width="5.5703125" style="79" customWidth="1"/>
    <col min="7173" max="7173" width="8.5703125" style="79" customWidth="1"/>
    <col min="7174" max="7174" width="9.85546875" style="79" customWidth="1"/>
    <col min="7175" max="7175" width="13.85546875" style="79" customWidth="1"/>
    <col min="7176" max="7176" width="11" style="79" customWidth="1"/>
    <col min="7177" max="7177" width="9.7109375" style="79" customWidth="1"/>
    <col min="7178" max="7178" width="11.28515625" style="79" customWidth="1"/>
    <col min="7179" max="7179" width="10.42578125" style="79" customWidth="1"/>
    <col min="7180" max="7180" width="75.42578125" style="79" customWidth="1"/>
    <col min="7181" max="7181" width="45.28515625" style="79" customWidth="1"/>
    <col min="7182" max="7223" width="9.140625" style="79"/>
    <col min="7224" max="7224" width="62.28515625" style="79" customWidth="1"/>
    <col min="7225" max="7424" width="9.140625" style="79"/>
    <col min="7425" max="7425" width="4.42578125" style="79" customWidth="1"/>
    <col min="7426" max="7426" width="11.5703125" style="79" customWidth="1"/>
    <col min="7427" max="7427" width="40.42578125" style="79" customWidth="1"/>
    <col min="7428" max="7428" width="5.5703125" style="79" customWidth="1"/>
    <col min="7429" max="7429" width="8.5703125" style="79" customWidth="1"/>
    <col min="7430" max="7430" width="9.85546875" style="79" customWidth="1"/>
    <col min="7431" max="7431" width="13.85546875" style="79" customWidth="1"/>
    <col min="7432" max="7432" width="11" style="79" customWidth="1"/>
    <col min="7433" max="7433" width="9.7109375" style="79" customWidth="1"/>
    <col min="7434" max="7434" width="11.28515625" style="79" customWidth="1"/>
    <col min="7435" max="7435" width="10.42578125" style="79" customWidth="1"/>
    <col min="7436" max="7436" width="75.42578125" style="79" customWidth="1"/>
    <col min="7437" max="7437" width="45.28515625" style="79" customWidth="1"/>
    <col min="7438" max="7479" width="9.140625" style="79"/>
    <col min="7480" max="7480" width="62.28515625" style="79" customWidth="1"/>
    <col min="7481" max="7680" width="9.140625" style="79"/>
    <col min="7681" max="7681" width="4.42578125" style="79" customWidth="1"/>
    <col min="7682" max="7682" width="11.5703125" style="79" customWidth="1"/>
    <col min="7683" max="7683" width="40.42578125" style="79" customWidth="1"/>
    <col min="7684" max="7684" width="5.5703125" style="79" customWidth="1"/>
    <col min="7685" max="7685" width="8.5703125" style="79" customWidth="1"/>
    <col min="7686" max="7686" width="9.85546875" style="79" customWidth="1"/>
    <col min="7687" max="7687" width="13.85546875" style="79" customWidth="1"/>
    <col min="7688" max="7688" width="11" style="79" customWidth="1"/>
    <col min="7689" max="7689" width="9.7109375" style="79" customWidth="1"/>
    <col min="7690" max="7690" width="11.28515625" style="79" customWidth="1"/>
    <col min="7691" max="7691" width="10.42578125" style="79" customWidth="1"/>
    <col min="7692" max="7692" width="75.42578125" style="79" customWidth="1"/>
    <col min="7693" max="7693" width="45.28515625" style="79" customWidth="1"/>
    <col min="7694" max="7735" width="9.140625" style="79"/>
    <col min="7736" max="7736" width="62.28515625" style="79" customWidth="1"/>
    <col min="7737" max="7936" width="9.140625" style="79"/>
    <col min="7937" max="7937" width="4.42578125" style="79" customWidth="1"/>
    <col min="7938" max="7938" width="11.5703125" style="79" customWidth="1"/>
    <col min="7939" max="7939" width="40.42578125" style="79" customWidth="1"/>
    <col min="7940" max="7940" width="5.5703125" style="79" customWidth="1"/>
    <col min="7941" max="7941" width="8.5703125" style="79" customWidth="1"/>
    <col min="7942" max="7942" width="9.85546875" style="79" customWidth="1"/>
    <col min="7943" max="7943" width="13.85546875" style="79" customWidth="1"/>
    <col min="7944" max="7944" width="11" style="79" customWidth="1"/>
    <col min="7945" max="7945" width="9.7109375" style="79" customWidth="1"/>
    <col min="7946" max="7946" width="11.28515625" style="79" customWidth="1"/>
    <col min="7947" max="7947" width="10.42578125" style="79" customWidth="1"/>
    <col min="7948" max="7948" width="75.42578125" style="79" customWidth="1"/>
    <col min="7949" max="7949" width="45.28515625" style="79" customWidth="1"/>
    <col min="7950" max="7991" width="9.140625" style="79"/>
    <col min="7992" max="7992" width="62.28515625" style="79" customWidth="1"/>
    <col min="7993" max="8192" width="9.140625" style="79"/>
    <col min="8193" max="8193" width="4.42578125" style="79" customWidth="1"/>
    <col min="8194" max="8194" width="11.5703125" style="79" customWidth="1"/>
    <col min="8195" max="8195" width="40.42578125" style="79" customWidth="1"/>
    <col min="8196" max="8196" width="5.5703125" style="79" customWidth="1"/>
    <col min="8197" max="8197" width="8.5703125" style="79" customWidth="1"/>
    <col min="8198" max="8198" width="9.85546875" style="79" customWidth="1"/>
    <col min="8199" max="8199" width="13.85546875" style="79" customWidth="1"/>
    <col min="8200" max="8200" width="11" style="79" customWidth="1"/>
    <col min="8201" max="8201" width="9.7109375" style="79" customWidth="1"/>
    <col min="8202" max="8202" width="11.28515625" style="79" customWidth="1"/>
    <col min="8203" max="8203" width="10.42578125" style="79" customWidth="1"/>
    <col min="8204" max="8204" width="75.42578125" style="79" customWidth="1"/>
    <col min="8205" max="8205" width="45.28515625" style="79" customWidth="1"/>
    <col min="8206" max="8247" width="9.140625" style="79"/>
    <col min="8248" max="8248" width="62.28515625" style="79" customWidth="1"/>
    <col min="8249" max="8448" width="9.140625" style="79"/>
    <col min="8449" max="8449" width="4.42578125" style="79" customWidth="1"/>
    <col min="8450" max="8450" width="11.5703125" style="79" customWidth="1"/>
    <col min="8451" max="8451" width="40.42578125" style="79" customWidth="1"/>
    <col min="8452" max="8452" width="5.5703125" style="79" customWidth="1"/>
    <col min="8453" max="8453" width="8.5703125" style="79" customWidth="1"/>
    <col min="8454" max="8454" width="9.85546875" style="79" customWidth="1"/>
    <col min="8455" max="8455" width="13.85546875" style="79" customWidth="1"/>
    <col min="8456" max="8456" width="11" style="79" customWidth="1"/>
    <col min="8457" max="8457" width="9.7109375" style="79" customWidth="1"/>
    <col min="8458" max="8458" width="11.28515625" style="79" customWidth="1"/>
    <col min="8459" max="8459" width="10.42578125" style="79" customWidth="1"/>
    <col min="8460" max="8460" width="75.42578125" style="79" customWidth="1"/>
    <col min="8461" max="8461" width="45.28515625" style="79" customWidth="1"/>
    <col min="8462" max="8503" width="9.140625" style="79"/>
    <col min="8504" max="8504" width="62.28515625" style="79" customWidth="1"/>
    <col min="8505" max="8704" width="9.140625" style="79"/>
    <col min="8705" max="8705" width="4.42578125" style="79" customWidth="1"/>
    <col min="8706" max="8706" width="11.5703125" style="79" customWidth="1"/>
    <col min="8707" max="8707" width="40.42578125" style="79" customWidth="1"/>
    <col min="8708" max="8708" width="5.5703125" style="79" customWidth="1"/>
    <col min="8709" max="8709" width="8.5703125" style="79" customWidth="1"/>
    <col min="8710" max="8710" width="9.85546875" style="79" customWidth="1"/>
    <col min="8711" max="8711" width="13.85546875" style="79" customWidth="1"/>
    <col min="8712" max="8712" width="11" style="79" customWidth="1"/>
    <col min="8713" max="8713" width="9.7109375" style="79" customWidth="1"/>
    <col min="8714" max="8714" width="11.28515625" style="79" customWidth="1"/>
    <col min="8715" max="8715" width="10.42578125" style="79" customWidth="1"/>
    <col min="8716" max="8716" width="75.42578125" style="79" customWidth="1"/>
    <col min="8717" max="8717" width="45.28515625" style="79" customWidth="1"/>
    <col min="8718" max="8759" width="9.140625" style="79"/>
    <col min="8760" max="8760" width="62.28515625" style="79" customWidth="1"/>
    <col min="8761" max="8960" width="9.140625" style="79"/>
    <col min="8961" max="8961" width="4.42578125" style="79" customWidth="1"/>
    <col min="8962" max="8962" width="11.5703125" style="79" customWidth="1"/>
    <col min="8963" max="8963" width="40.42578125" style="79" customWidth="1"/>
    <col min="8964" max="8964" width="5.5703125" style="79" customWidth="1"/>
    <col min="8965" max="8965" width="8.5703125" style="79" customWidth="1"/>
    <col min="8966" max="8966" width="9.85546875" style="79" customWidth="1"/>
    <col min="8967" max="8967" width="13.85546875" style="79" customWidth="1"/>
    <col min="8968" max="8968" width="11" style="79" customWidth="1"/>
    <col min="8969" max="8969" width="9.7109375" style="79" customWidth="1"/>
    <col min="8970" max="8970" width="11.28515625" style="79" customWidth="1"/>
    <col min="8971" max="8971" width="10.42578125" style="79" customWidth="1"/>
    <col min="8972" max="8972" width="75.42578125" style="79" customWidth="1"/>
    <col min="8973" max="8973" width="45.28515625" style="79" customWidth="1"/>
    <col min="8974" max="9015" width="9.140625" style="79"/>
    <col min="9016" max="9016" width="62.28515625" style="79" customWidth="1"/>
    <col min="9017" max="9216" width="9.140625" style="79"/>
    <col min="9217" max="9217" width="4.42578125" style="79" customWidth="1"/>
    <col min="9218" max="9218" width="11.5703125" style="79" customWidth="1"/>
    <col min="9219" max="9219" width="40.42578125" style="79" customWidth="1"/>
    <col min="9220" max="9220" width="5.5703125" style="79" customWidth="1"/>
    <col min="9221" max="9221" width="8.5703125" style="79" customWidth="1"/>
    <col min="9222" max="9222" width="9.85546875" style="79" customWidth="1"/>
    <col min="9223" max="9223" width="13.85546875" style="79" customWidth="1"/>
    <col min="9224" max="9224" width="11" style="79" customWidth="1"/>
    <col min="9225" max="9225" width="9.7109375" style="79" customWidth="1"/>
    <col min="9226" max="9226" width="11.28515625" style="79" customWidth="1"/>
    <col min="9227" max="9227" width="10.42578125" style="79" customWidth="1"/>
    <col min="9228" max="9228" width="75.42578125" style="79" customWidth="1"/>
    <col min="9229" max="9229" width="45.28515625" style="79" customWidth="1"/>
    <col min="9230" max="9271" width="9.140625" style="79"/>
    <col min="9272" max="9272" width="62.28515625" style="79" customWidth="1"/>
    <col min="9273" max="9472" width="9.140625" style="79"/>
    <col min="9473" max="9473" width="4.42578125" style="79" customWidth="1"/>
    <col min="9474" max="9474" width="11.5703125" style="79" customWidth="1"/>
    <col min="9475" max="9475" width="40.42578125" style="79" customWidth="1"/>
    <col min="9476" max="9476" width="5.5703125" style="79" customWidth="1"/>
    <col min="9477" max="9477" width="8.5703125" style="79" customWidth="1"/>
    <col min="9478" max="9478" width="9.85546875" style="79" customWidth="1"/>
    <col min="9479" max="9479" width="13.85546875" style="79" customWidth="1"/>
    <col min="9480" max="9480" width="11" style="79" customWidth="1"/>
    <col min="9481" max="9481" width="9.7109375" style="79" customWidth="1"/>
    <col min="9482" max="9482" width="11.28515625" style="79" customWidth="1"/>
    <col min="9483" max="9483" width="10.42578125" style="79" customWidth="1"/>
    <col min="9484" max="9484" width="75.42578125" style="79" customWidth="1"/>
    <col min="9485" max="9485" width="45.28515625" style="79" customWidth="1"/>
    <col min="9486" max="9527" width="9.140625" style="79"/>
    <col min="9528" max="9528" width="62.28515625" style="79" customWidth="1"/>
    <col min="9529" max="9728" width="9.140625" style="79"/>
    <col min="9729" max="9729" width="4.42578125" style="79" customWidth="1"/>
    <col min="9730" max="9730" width="11.5703125" style="79" customWidth="1"/>
    <col min="9731" max="9731" width="40.42578125" style="79" customWidth="1"/>
    <col min="9732" max="9732" width="5.5703125" style="79" customWidth="1"/>
    <col min="9733" max="9733" width="8.5703125" style="79" customWidth="1"/>
    <col min="9734" max="9734" width="9.85546875" style="79" customWidth="1"/>
    <col min="9735" max="9735" width="13.85546875" style="79" customWidth="1"/>
    <col min="9736" max="9736" width="11" style="79" customWidth="1"/>
    <col min="9737" max="9737" width="9.7109375" style="79" customWidth="1"/>
    <col min="9738" max="9738" width="11.28515625" style="79" customWidth="1"/>
    <col min="9739" max="9739" width="10.42578125" style="79" customWidth="1"/>
    <col min="9740" max="9740" width="75.42578125" style="79" customWidth="1"/>
    <col min="9741" max="9741" width="45.28515625" style="79" customWidth="1"/>
    <col min="9742" max="9783" width="9.140625" style="79"/>
    <col min="9784" max="9784" width="62.28515625" style="79" customWidth="1"/>
    <col min="9785" max="9984" width="9.140625" style="79"/>
    <col min="9985" max="9985" width="4.42578125" style="79" customWidth="1"/>
    <col min="9986" max="9986" width="11.5703125" style="79" customWidth="1"/>
    <col min="9987" max="9987" width="40.42578125" style="79" customWidth="1"/>
    <col min="9988" max="9988" width="5.5703125" style="79" customWidth="1"/>
    <col min="9989" max="9989" width="8.5703125" style="79" customWidth="1"/>
    <col min="9990" max="9990" width="9.85546875" style="79" customWidth="1"/>
    <col min="9991" max="9991" width="13.85546875" style="79" customWidth="1"/>
    <col min="9992" max="9992" width="11" style="79" customWidth="1"/>
    <col min="9993" max="9993" width="9.7109375" style="79" customWidth="1"/>
    <col min="9994" max="9994" width="11.28515625" style="79" customWidth="1"/>
    <col min="9995" max="9995" width="10.42578125" style="79" customWidth="1"/>
    <col min="9996" max="9996" width="75.42578125" style="79" customWidth="1"/>
    <col min="9997" max="9997" width="45.28515625" style="79" customWidth="1"/>
    <col min="9998" max="10039" width="9.140625" style="79"/>
    <col min="10040" max="10040" width="62.28515625" style="79" customWidth="1"/>
    <col min="10041" max="10240" width="9.140625" style="79"/>
    <col min="10241" max="10241" width="4.42578125" style="79" customWidth="1"/>
    <col min="10242" max="10242" width="11.5703125" style="79" customWidth="1"/>
    <col min="10243" max="10243" width="40.42578125" style="79" customWidth="1"/>
    <col min="10244" max="10244" width="5.5703125" style="79" customWidth="1"/>
    <col min="10245" max="10245" width="8.5703125" style="79" customWidth="1"/>
    <col min="10246" max="10246" width="9.85546875" style="79" customWidth="1"/>
    <col min="10247" max="10247" width="13.85546875" style="79" customWidth="1"/>
    <col min="10248" max="10248" width="11" style="79" customWidth="1"/>
    <col min="10249" max="10249" width="9.7109375" style="79" customWidth="1"/>
    <col min="10250" max="10250" width="11.28515625" style="79" customWidth="1"/>
    <col min="10251" max="10251" width="10.42578125" style="79" customWidth="1"/>
    <col min="10252" max="10252" width="75.42578125" style="79" customWidth="1"/>
    <col min="10253" max="10253" width="45.28515625" style="79" customWidth="1"/>
    <col min="10254" max="10295" width="9.140625" style="79"/>
    <col min="10296" max="10296" width="62.28515625" style="79" customWidth="1"/>
    <col min="10297" max="10496" width="9.140625" style="79"/>
    <col min="10497" max="10497" width="4.42578125" style="79" customWidth="1"/>
    <col min="10498" max="10498" width="11.5703125" style="79" customWidth="1"/>
    <col min="10499" max="10499" width="40.42578125" style="79" customWidth="1"/>
    <col min="10500" max="10500" width="5.5703125" style="79" customWidth="1"/>
    <col min="10501" max="10501" width="8.5703125" style="79" customWidth="1"/>
    <col min="10502" max="10502" width="9.85546875" style="79" customWidth="1"/>
    <col min="10503" max="10503" width="13.85546875" style="79" customWidth="1"/>
    <col min="10504" max="10504" width="11" style="79" customWidth="1"/>
    <col min="10505" max="10505" width="9.7109375" style="79" customWidth="1"/>
    <col min="10506" max="10506" width="11.28515625" style="79" customWidth="1"/>
    <col min="10507" max="10507" width="10.42578125" style="79" customWidth="1"/>
    <col min="10508" max="10508" width="75.42578125" style="79" customWidth="1"/>
    <col min="10509" max="10509" width="45.28515625" style="79" customWidth="1"/>
    <col min="10510" max="10551" width="9.140625" style="79"/>
    <col min="10552" max="10552" width="62.28515625" style="79" customWidth="1"/>
    <col min="10553" max="10752" width="9.140625" style="79"/>
    <col min="10753" max="10753" width="4.42578125" style="79" customWidth="1"/>
    <col min="10754" max="10754" width="11.5703125" style="79" customWidth="1"/>
    <col min="10755" max="10755" width="40.42578125" style="79" customWidth="1"/>
    <col min="10756" max="10756" width="5.5703125" style="79" customWidth="1"/>
    <col min="10757" max="10757" width="8.5703125" style="79" customWidth="1"/>
    <col min="10758" max="10758" width="9.85546875" style="79" customWidth="1"/>
    <col min="10759" max="10759" width="13.85546875" style="79" customWidth="1"/>
    <col min="10760" max="10760" width="11" style="79" customWidth="1"/>
    <col min="10761" max="10761" width="9.7109375" style="79" customWidth="1"/>
    <col min="10762" max="10762" width="11.28515625" style="79" customWidth="1"/>
    <col min="10763" max="10763" width="10.42578125" style="79" customWidth="1"/>
    <col min="10764" max="10764" width="75.42578125" style="79" customWidth="1"/>
    <col min="10765" max="10765" width="45.28515625" style="79" customWidth="1"/>
    <col min="10766" max="10807" width="9.140625" style="79"/>
    <col min="10808" max="10808" width="62.28515625" style="79" customWidth="1"/>
    <col min="10809" max="11008" width="9.140625" style="79"/>
    <col min="11009" max="11009" width="4.42578125" style="79" customWidth="1"/>
    <col min="11010" max="11010" width="11.5703125" style="79" customWidth="1"/>
    <col min="11011" max="11011" width="40.42578125" style="79" customWidth="1"/>
    <col min="11012" max="11012" width="5.5703125" style="79" customWidth="1"/>
    <col min="11013" max="11013" width="8.5703125" style="79" customWidth="1"/>
    <col min="11014" max="11014" width="9.85546875" style="79" customWidth="1"/>
    <col min="11015" max="11015" width="13.85546875" style="79" customWidth="1"/>
    <col min="11016" max="11016" width="11" style="79" customWidth="1"/>
    <col min="11017" max="11017" width="9.7109375" style="79" customWidth="1"/>
    <col min="11018" max="11018" width="11.28515625" style="79" customWidth="1"/>
    <col min="11019" max="11019" width="10.42578125" style="79" customWidth="1"/>
    <col min="11020" max="11020" width="75.42578125" style="79" customWidth="1"/>
    <col min="11021" max="11021" width="45.28515625" style="79" customWidth="1"/>
    <col min="11022" max="11063" width="9.140625" style="79"/>
    <col min="11064" max="11064" width="62.28515625" style="79" customWidth="1"/>
    <col min="11065" max="11264" width="9.140625" style="79"/>
    <col min="11265" max="11265" width="4.42578125" style="79" customWidth="1"/>
    <col min="11266" max="11266" width="11.5703125" style="79" customWidth="1"/>
    <col min="11267" max="11267" width="40.42578125" style="79" customWidth="1"/>
    <col min="11268" max="11268" width="5.5703125" style="79" customWidth="1"/>
    <col min="11269" max="11269" width="8.5703125" style="79" customWidth="1"/>
    <col min="11270" max="11270" width="9.85546875" style="79" customWidth="1"/>
    <col min="11271" max="11271" width="13.85546875" style="79" customWidth="1"/>
    <col min="11272" max="11272" width="11" style="79" customWidth="1"/>
    <col min="11273" max="11273" width="9.7109375" style="79" customWidth="1"/>
    <col min="11274" max="11274" width="11.28515625" style="79" customWidth="1"/>
    <col min="11275" max="11275" width="10.42578125" style="79" customWidth="1"/>
    <col min="11276" max="11276" width="75.42578125" style="79" customWidth="1"/>
    <col min="11277" max="11277" width="45.28515625" style="79" customWidth="1"/>
    <col min="11278" max="11319" width="9.140625" style="79"/>
    <col min="11320" max="11320" width="62.28515625" style="79" customWidth="1"/>
    <col min="11321" max="11520" width="9.140625" style="79"/>
    <col min="11521" max="11521" width="4.42578125" style="79" customWidth="1"/>
    <col min="11522" max="11522" width="11.5703125" style="79" customWidth="1"/>
    <col min="11523" max="11523" width="40.42578125" style="79" customWidth="1"/>
    <col min="11524" max="11524" width="5.5703125" style="79" customWidth="1"/>
    <col min="11525" max="11525" width="8.5703125" style="79" customWidth="1"/>
    <col min="11526" max="11526" width="9.85546875" style="79" customWidth="1"/>
    <col min="11527" max="11527" width="13.85546875" style="79" customWidth="1"/>
    <col min="11528" max="11528" width="11" style="79" customWidth="1"/>
    <col min="11529" max="11529" width="9.7109375" style="79" customWidth="1"/>
    <col min="11530" max="11530" width="11.28515625" style="79" customWidth="1"/>
    <col min="11531" max="11531" width="10.42578125" style="79" customWidth="1"/>
    <col min="11532" max="11532" width="75.42578125" style="79" customWidth="1"/>
    <col min="11533" max="11533" width="45.28515625" style="79" customWidth="1"/>
    <col min="11534" max="11575" width="9.140625" style="79"/>
    <col min="11576" max="11576" width="62.28515625" style="79" customWidth="1"/>
    <col min="11577" max="11776" width="9.140625" style="79"/>
    <col min="11777" max="11777" width="4.42578125" style="79" customWidth="1"/>
    <col min="11778" max="11778" width="11.5703125" style="79" customWidth="1"/>
    <col min="11779" max="11779" width="40.42578125" style="79" customWidth="1"/>
    <col min="11780" max="11780" width="5.5703125" style="79" customWidth="1"/>
    <col min="11781" max="11781" width="8.5703125" style="79" customWidth="1"/>
    <col min="11782" max="11782" width="9.85546875" style="79" customWidth="1"/>
    <col min="11783" max="11783" width="13.85546875" style="79" customWidth="1"/>
    <col min="11784" max="11784" width="11" style="79" customWidth="1"/>
    <col min="11785" max="11785" width="9.7109375" style="79" customWidth="1"/>
    <col min="11786" max="11786" width="11.28515625" style="79" customWidth="1"/>
    <col min="11787" max="11787" width="10.42578125" style="79" customWidth="1"/>
    <col min="11788" max="11788" width="75.42578125" style="79" customWidth="1"/>
    <col min="11789" max="11789" width="45.28515625" style="79" customWidth="1"/>
    <col min="11790" max="11831" width="9.140625" style="79"/>
    <col min="11832" max="11832" width="62.28515625" style="79" customWidth="1"/>
    <col min="11833" max="12032" width="9.140625" style="79"/>
    <col min="12033" max="12033" width="4.42578125" style="79" customWidth="1"/>
    <col min="12034" max="12034" width="11.5703125" style="79" customWidth="1"/>
    <col min="12035" max="12035" width="40.42578125" style="79" customWidth="1"/>
    <col min="12036" max="12036" width="5.5703125" style="79" customWidth="1"/>
    <col min="12037" max="12037" width="8.5703125" style="79" customWidth="1"/>
    <col min="12038" max="12038" width="9.85546875" style="79" customWidth="1"/>
    <col min="12039" max="12039" width="13.85546875" style="79" customWidth="1"/>
    <col min="12040" max="12040" width="11" style="79" customWidth="1"/>
    <col min="12041" max="12041" width="9.7109375" style="79" customWidth="1"/>
    <col min="12042" max="12042" width="11.28515625" style="79" customWidth="1"/>
    <col min="12043" max="12043" width="10.42578125" style="79" customWidth="1"/>
    <col min="12044" max="12044" width="75.42578125" style="79" customWidth="1"/>
    <col min="12045" max="12045" width="45.28515625" style="79" customWidth="1"/>
    <col min="12046" max="12087" width="9.140625" style="79"/>
    <col min="12088" max="12088" width="62.28515625" style="79" customWidth="1"/>
    <col min="12089" max="12288" width="9.140625" style="79"/>
    <col min="12289" max="12289" width="4.42578125" style="79" customWidth="1"/>
    <col min="12290" max="12290" width="11.5703125" style="79" customWidth="1"/>
    <col min="12291" max="12291" width="40.42578125" style="79" customWidth="1"/>
    <col min="12292" max="12292" width="5.5703125" style="79" customWidth="1"/>
    <col min="12293" max="12293" width="8.5703125" style="79" customWidth="1"/>
    <col min="12294" max="12294" width="9.85546875" style="79" customWidth="1"/>
    <col min="12295" max="12295" width="13.85546875" style="79" customWidth="1"/>
    <col min="12296" max="12296" width="11" style="79" customWidth="1"/>
    <col min="12297" max="12297" width="9.7109375" style="79" customWidth="1"/>
    <col min="12298" max="12298" width="11.28515625" style="79" customWidth="1"/>
    <col min="12299" max="12299" width="10.42578125" style="79" customWidth="1"/>
    <col min="12300" max="12300" width="75.42578125" style="79" customWidth="1"/>
    <col min="12301" max="12301" width="45.28515625" style="79" customWidth="1"/>
    <col min="12302" max="12343" width="9.140625" style="79"/>
    <col min="12344" max="12344" width="62.28515625" style="79" customWidth="1"/>
    <col min="12345" max="12544" width="9.140625" style="79"/>
    <col min="12545" max="12545" width="4.42578125" style="79" customWidth="1"/>
    <col min="12546" max="12546" width="11.5703125" style="79" customWidth="1"/>
    <col min="12547" max="12547" width="40.42578125" style="79" customWidth="1"/>
    <col min="12548" max="12548" width="5.5703125" style="79" customWidth="1"/>
    <col min="12549" max="12549" width="8.5703125" style="79" customWidth="1"/>
    <col min="12550" max="12550" width="9.85546875" style="79" customWidth="1"/>
    <col min="12551" max="12551" width="13.85546875" style="79" customWidth="1"/>
    <col min="12552" max="12552" width="11" style="79" customWidth="1"/>
    <col min="12553" max="12553" width="9.7109375" style="79" customWidth="1"/>
    <col min="12554" max="12554" width="11.28515625" style="79" customWidth="1"/>
    <col min="12555" max="12555" width="10.42578125" style="79" customWidth="1"/>
    <col min="12556" max="12556" width="75.42578125" style="79" customWidth="1"/>
    <col min="12557" max="12557" width="45.28515625" style="79" customWidth="1"/>
    <col min="12558" max="12599" width="9.140625" style="79"/>
    <col min="12600" max="12600" width="62.28515625" style="79" customWidth="1"/>
    <col min="12601" max="12800" width="9.140625" style="79"/>
    <col min="12801" max="12801" width="4.42578125" style="79" customWidth="1"/>
    <col min="12802" max="12802" width="11.5703125" style="79" customWidth="1"/>
    <col min="12803" max="12803" width="40.42578125" style="79" customWidth="1"/>
    <col min="12804" max="12804" width="5.5703125" style="79" customWidth="1"/>
    <col min="12805" max="12805" width="8.5703125" style="79" customWidth="1"/>
    <col min="12806" max="12806" width="9.85546875" style="79" customWidth="1"/>
    <col min="12807" max="12807" width="13.85546875" style="79" customWidth="1"/>
    <col min="12808" max="12808" width="11" style="79" customWidth="1"/>
    <col min="12809" max="12809" width="9.7109375" style="79" customWidth="1"/>
    <col min="12810" max="12810" width="11.28515625" style="79" customWidth="1"/>
    <col min="12811" max="12811" width="10.42578125" style="79" customWidth="1"/>
    <col min="12812" max="12812" width="75.42578125" style="79" customWidth="1"/>
    <col min="12813" max="12813" width="45.28515625" style="79" customWidth="1"/>
    <col min="12814" max="12855" width="9.140625" style="79"/>
    <col min="12856" max="12856" width="62.28515625" style="79" customWidth="1"/>
    <col min="12857" max="13056" width="9.140625" style="79"/>
    <col min="13057" max="13057" width="4.42578125" style="79" customWidth="1"/>
    <col min="13058" max="13058" width="11.5703125" style="79" customWidth="1"/>
    <col min="13059" max="13059" width="40.42578125" style="79" customWidth="1"/>
    <col min="13060" max="13060" width="5.5703125" style="79" customWidth="1"/>
    <col min="13061" max="13061" width="8.5703125" style="79" customWidth="1"/>
    <col min="13062" max="13062" width="9.85546875" style="79" customWidth="1"/>
    <col min="13063" max="13063" width="13.85546875" style="79" customWidth="1"/>
    <col min="13064" max="13064" width="11" style="79" customWidth="1"/>
    <col min="13065" max="13065" width="9.7109375" style="79" customWidth="1"/>
    <col min="13066" max="13066" width="11.28515625" style="79" customWidth="1"/>
    <col min="13067" max="13067" width="10.42578125" style="79" customWidth="1"/>
    <col min="13068" max="13068" width="75.42578125" style="79" customWidth="1"/>
    <col min="13069" max="13069" width="45.28515625" style="79" customWidth="1"/>
    <col min="13070" max="13111" width="9.140625" style="79"/>
    <col min="13112" max="13112" width="62.28515625" style="79" customWidth="1"/>
    <col min="13113" max="13312" width="9.140625" style="79"/>
    <col min="13313" max="13313" width="4.42578125" style="79" customWidth="1"/>
    <col min="13314" max="13314" width="11.5703125" style="79" customWidth="1"/>
    <col min="13315" max="13315" width="40.42578125" style="79" customWidth="1"/>
    <col min="13316" max="13316" width="5.5703125" style="79" customWidth="1"/>
    <col min="13317" max="13317" width="8.5703125" style="79" customWidth="1"/>
    <col min="13318" max="13318" width="9.85546875" style="79" customWidth="1"/>
    <col min="13319" max="13319" width="13.85546875" style="79" customWidth="1"/>
    <col min="13320" max="13320" width="11" style="79" customWidth="1"/>
    <col min="13321" max="13321" width="9.7109375" style="79" customWidth="1"/>
    <col min="13322" max="13322" width="11.28515625" style="79" customWidth="1"/>
    <col min="13323" max="13323" width="10.42578125" style="79" customWidth="1"/>
    <col min="13324" max="13324" width="75.42578125" style="79" customWidth="1"/>
    <col min="13325" max="13325" width="45.28515625" style="79" customWidth="1"/>
    <col min="13326" max="13367" width="9.140625" style="79"/>
    <col min="13368" max="13368" width="62.28515625" style="79" customWidth="1"/>
    <col min="13369" max="13568" width="9.140625" style="79"/>
    <col min="13569" max="13569" width="4.42578125" style="79" customWidth="1"/>
    <col min="13570" max="13570" width="11.5703125" style="79" customWidth="1"/>
    <col min="13571" max="13571" width="40.42578125" style="79" customWidth="1"/>
    <col min="13572" max="13572" width="5.5703125" style="79" customWidth="1"/>
    <col min="13573" max="13573" width="8.5703125" style="79" customWidth="1"/>
    <col min="13574" max="13574" width="9.85546875" style="79" customWidth="1"/>
    <col min="13575" max="13575" width="13.85546875" style="79" customWidth="1"/>
    <col min="13576" max="13576" width="11" style="79" customWidth="1"/>
    <col min="13577" max="13577" width="9.7109375" style="79" customWidth="1"/>
    <col min="13578" max="13578" width="11.28515625" style="79" customWidth="1"/>
    <col min="13579" max="13579" width="10.42578125" style="79" customWidth="1"/>
    <col min="13580" max="13580" width="75.42578125" style="79" customWidth="1"/>
    <col min="13581" max="13581" width="45.28515625" style="79" customWidth="1"/>
    <col min="13582" max="13623" width="9.140625" style="79"/>
    <col min="13624" max="13624" width="62.28515625" style="79" customWidth="1"/>
    <col min="13625" max="13824" width="9.140625" style="79"/>
    <col min="13825" max="13825" width="4.42578125" style="79" customWidth="1"/>
    <col min="13826" max="13826" width="11.5703125" style="79" customWidth="1"/>
    <col min="13827" max="13827" width="40.42578125" style="79" customWidth="1"/>
    <col min="13828" max="13828" width="5.5703125" style="79" customWidth="1"/>
    <col min="13829" max="13829" width="8.5703125" style="79" customWidth="1"/>
    <col min="13830" max="13830" width="9.85546875" style="79" customWidth="1"/>
    <col min="13831" max="13831" width="13.85546875" style="79" customWidth="1"/>
    <col min="13832" max="13832" width="11" style="79" customWidth="1"/>
    <col min="13833" max="13833" width="9.7109375" style="79" customWidth="1"/>
    <col min="13834" max="13834" width="11.28515625" style="79" customWidth="1"/>
    <col min="13835" max="13835" width="10.42578125" style="79" customWidth="1"/>
    <col min="13836" max="13836" width="75.42578125" style="79" customWidth="1"/>
    <col min="13837" max="13837" width="45.28515625" style="79" customWidth="1"/>
    <col min="13838" max="13879" width="9.140625" style="79"/>
    <col min="13880" max="13880" width="62.28515625" style="79" customWidth="1"/>
    <col min="13881" max="14080" width="9.140625" style="79"/>
    <col min="14081" max="14081" width="4.42578125" style="79" customWidth="1"/>
    <col min="14082" max="14082" width="11.5703125" style="79" customWidth="1"/>
    <col min="14083" max="14083" width="40.42578125" style="79" customWidth="1"/>
    <col min="14084" max="14084" width="5.5703125" style="79" customWidth="1"/>
    <col min="14085" max="14085" width="8.5703125" style="79" customWidth="1"/>
    <col min="14086" max="14086" width="9.85546875" style="79" customWidth="1"/>
    <col min="14087" max="14087" width="13.85546875" style="79" customWidth="1"/>
    <col min="14088" max="14088" width="11" style="79" customWidth="1"/>
    <col min="14089" max="14089" width="9.7109375" style="79" customWidth="1"/>
    <col min="14090" max="14090" width="11.28515625" style="79" customWidth="1"/>
    <col min="14091" max="14091" width="10.42578125" style="79" customWidth="1"/>
    <col min="14092" max="14092" width="75.42578125" style="79" customWidth="1"/>
    <col min="14093" max="14093" width="45.28515625" style="79" customWidth="1"/>
    <col min="14094" max="14135" width="9.140625" style="79"/>
    <col min="14136" max="14136" width="62.28515625" style="79" customWidth="1"/>
    <col min="14137" max="14336" width="9.140625" style="79"/>
    <col min="14337" max="14337" width="4.42578125" style="79" customWidth="1"/>
    <col min="14338" max="14338" width="11.5703125" style="79" customWidth="1"/>
    <col min="14339" max="14339" width="40.42578125" style="79" customWidth="1"/>
    <col min="14340" max="14340" width="5.5703125" style="79" customWidth="1"/>
    <col min="14341" max="14341" width="8.5703125" style="79" customWidth="1"/>
    <col min="14342" max="14342" width="9.85546875" style="79" customWidth="1"/>
    <col min="14343" max="14343" width="13.85546875" style="79" customWidth="1"/>
    <col min="14344" max="14344" width="11" style="79" customWidth="1"/>
    <col min="14345" max="14345" width="9.7109375" style="79" customWidth="1"/>
    <col min="14346" max="14346" width="11.28515625" style="79" customWidth="1"/>
    <col min="14347" max="14347" width="10.42578125" style="79" customWidth="1"/>
    <col min="14348" max="14348" width="75.42578125" style="79" customWidth="1"/>
    <col min="14349" max="14349" width="45.28515625" style="79" customWidth="1"/>
    <col min="14350" max="14391" width="9.140625" style="79"/>
    <col min="14392" max="14392" width="62.28515625" style="79" customWidth="1"/>
    <col min="14393" max="14592" width="9.140625" style="79"/>
    <col min="14593" max="14593" width="4.42578125" style="79" customWidth="1"/>
    <col min="14594" max="14594" width="11.5703125" style="79" customWidth="1"/>
    <col min="14595" max="14595" width="40.42578125" style="79" customWidth="1"/>
    <col min="14596" max="14596" width="5.5703125" style="79" customWidth="1"/>
    <col min="14597" max="14597" width="8.5703125" style="79" customWidth="1"/>
    <col min="14598" max="14598" width="9.85546875" style="79" customWidth="1"/>
    <col min="14599" max="14599" width="13.85546875" style="79" customWidth="1"/>
    <col min="14600" max="14600" width="11" style="79" customWidth="1"/>
    <col min="14601" max="14601" width="9.7109375" style="79" customWidth="1"/>
    <col min="14602" max="14602" width="11.28515625" style="79" customWidth="1"/>
    <col min="14603" max="14603" width="10.42578125" style="79" customWidth="1"/>
    <col min="14604" max="14604" width="75.42578125" style="79" customWidth="1"/>
    <col min="14605" max="14605" width="45.28515625" style="79" customWidth="1"/>
    <col min="14606" max="14647" width="9.140625" style="79"/>
    <col min="14648" max="14648" width="62.28515625" style="79" customWidth="1"/>
    <col min="14649" max="14848" width="9.140625" style="79"/>
    <col min="14849" max="14849" width="4.42578125" style="79" customWidth="1"/>
    <col min="14850" max="14850" width="11.5703125" style="79" customWidth="1"/>
    <col min="14851" max="14851" width="40.42578125" style="79" customWidth="1"/>
    <col min="14852" max="14852" width="5.5703125" style="79" customWidth="1"/>
    <col min="14853" max="14853" width="8.5703125" style="79" customWidth="1"/>
    <col min="14854" max="14854" width="9.85546875" style="79" customWidth="1"/>
    <col min="14855" max="14855" width="13.85546875" style="79" customWidth="1"/>
    <col min="14856" max="14856" width="11" style="79" customWidth="1"/>
    <col min="14857" max="14857" width="9.7109375" style="79" customWidth="1"/>
    <col min="14858" max="14858" width="11.28515625" style="79" customWidth="1"/>
    <col min="14859" max="14859" width="10.42578125" style="79" customWidth="1"/>
    <col min="14860" max="14860" width="75.42578125" style="79" customWidth="1"/>
    <col min="14861" max="14861" width="45.28515625" style="79" customWidth="1"/>
    <col min="14862" max="14903" width="9.140625" style="79"/>
    <col min="14904" max="14904" width="62.28515625" style="79" customWidth="1"/>
    <col min="14905" max="15104" width="9.140625" style="79"/>
    <col min="15105" max="15105" width="4.42578125" style="79" customWidth="1"/>
    <col min="15106" max="15106" width="11.5703125" style="79" customWidth="1"/>
    <col min="15107" max="15107" width="40.42578125" style="79" customWidth="1"/>
    <col min="15108" max="15108" width="5.5703125" style="79" customWidth="1"/>
    <col min="15109" max="15109" width="8.5703125" style="79" customWidth="1"/>
    <col min="15110" max="15110" width="9.85546875" style="79" customWidth="1"/>
    <col min="15111" max="15111" width="13.85546875" style="79" customWidth="1"/>
    <col min="15112" max="15112" width="11" style="79" customWidth="1"/>
    <col min="15113" max="15113" width="9.7109375" style="79" customWidth="1"/>
    <col min="15114" max="15114" width="11.28515625" style="79" customWidth="1"/>
    <col min="15115" max="15115" width="10.42578125" style="79" customWidth="1"/>
    <col min="15116" max="15116" width="75.42578125" style="79" customWidth="1"/>
    <col min="15117" max="15117" width="45.28515625" style="79" customWidth="1"/>
    <col min="15118" max="15159" width="9.140625" style="79"/>
    <col min="15160" max="15160" width="62.28515625" style="79" customWidth="1"/>
    <col min="15161" max="15360" width="9.140625" style="79"/>
    <col min="15361" max="15361" width="4.42578125" style="79" customWidth="1"/>
    <col min="15362" max="15362" width="11.5703125" style="79" customWidth="1"/>
    <col min="15363" max="15363" width="40.42578125" style="79" customWidth="1"/>
    <col min="15364" max="15364" width="5.5703125" style="79" customWidth="1"/>
    <col min="15365" max="15365" width="8.5703125" style="79" customWidth="1"/>
    <col min="15366" max="15366" width="9.85546875" style="79" customWidth="1"/>
    <col min="15367" max="15367" width="13.85546875" style="79" customWidth="1"/>
    <col min="15368" max="15368" width="11" style="79" customWidth="1"/>
    <col min="15369" max="15369" width="9.7109375" style="79" customWidth="1"/>
    <col min="15370" max="15370" width="11.28515625" style="79" customWidth="1"/>
    <col min="15371" max="15371" width="10.42578125" style="79" customWidth="1"/>
    <col min="15372" max="15372" width="75.42578125" style="79" customWidth="1"/>
    <col min="15373" max="15373" width="45.28515625" style="79" customWidth="1"/>
    <col min="15374" max="15415" width="9.140625" style="79"/>
    <col min="15416" max="15416" width="62.28515625" style="79" customWidth="1"/>
    <col min="15417" max="15616" width="9.140625" style="79"/>
    <col min="15617" max="15617" width="4.42578125" style="79" customWidth="1"/>
    <col min="15618" max="15618" width="11.5703125" style="79" customWidth="1"/>
    <col min="15619" max="15619" width="40.42578125" style="79" customWidth="1"/>
    <col min="15620" max="15620" width="5.5703125" style="79" customWidth="1"/>
    <col min="15621" max="15621" width="8.5703125" style="79" customWidth="1"/>
    <col min="15622" max="15622" width="9.85546875" style="79" customWidth="1"/>
    <col min="15623" max="15623" width="13.85546875" style="79" customWidth="1"/>
    <col min="15624" max="15624" width="11" style="79" customWidth="1"/>
    <col min="15625" max="15625" width="9.7109375" style="79" customWidth="1"/>
    <col min="15626" max="15626" width="11.28515625" style="79" customWidth="1"/>
    <col min="15627" max="15627" width="10.42578125" style="79" customWidth="1"/>
    <col min="15628" max="15628" width="75.42578125" style="79" customWidth="1"/>
    <col min="15629" max="15629" width="45.28515625" style="79" customWidth="1"/>
    <col min="15630" max="15671" width="9.140625" style="79"/>
    <col min="15672" max="15672" width="62.28515625" style="79" customWidth="1"/>
    <col min="15673" max="15872" width="9.140625" style="79"/>
    <col min="15873" max="15873" width="4.42578125" style="79" customWidth="1"/>
    <col min="15874" max="15874" width="11.5703125" style="79" customWidth="1"/>
    <col min="15875" max="15875" width="40.42578125" style="79" customWidth="1"/>
    <col min="15876" max="15876" width="5.5703125" style="79" customWidth="1"/>
    <col min="15877" max="15877" width="8.5703125" style="79" customWidth="1"/>
    <col min="15878" max="15878" width="9.85546875" style="79" customWidth="1"/>
    <col min="15879" max="15879" width="13.85546875" style="79" customWidth="1"/>
    <col min="15880" max="15880" width="11" style="79" customWidth="1"/>
    <col min="15881" max="15881" width="9.7109375" style="79" customWidth="1"/>
    <col min="15882" max="15882" width="11.28515625" style="79" customWidth="1"/>
    <col min="15883" max="15883" width="10.42578125" style="79" customWidth="1"/>
    <col min="15884" max="15884" width="75.42578125" style="79" customWidth="1"/>
    <col min="15885" max="15885" width="45.28515625" style="79" customWidth="1"/>
    <col min="15886" max="15927" width="9.140625" style="79"/>
    <col min="15928" max="15928" width="62.28515625" style="79" customWidth="1"/>
    <col min="15929" max="16128" width="9.140625" style="79"/>
    <col min="16129" max="16129" width="4.42578125" style="79" customWidth="1"/>
    <col min="16130" max="16130" width="11.5703125" style="79" customWidth="1"/>
    <col min="16131" max="16131" width="40.42578125" style="79" customWidth="1"/>
    <col min="16132" max="16132" width="5.5703125" style="79" customWidth="1"/>
    <col min="16133" max="16133" width="8.5703125" style="79" customWidth="1"/>
    <col min="16134" max="16134" width="9.85546875" style="79" customWidth="1"/>
    <col min="16135" max="16135" width="13.85546875" style="79" customWidth="1"/>
    <col min="16136" max="16136" width="11" style="79" customWidth="1"/>
    <col min="16137" max="16137" width="9.7109375" style="79" customWidth="1"/>
    <col min="16138" max="16138" width="11.28515625" style="79" customWidth="1"/>
    <col min="16139" max="16139" width="10.42578125" style="79" customWidth="1"/>
    <col min="16140" max="16140" width="75.42578125" style="79" customWidth="1"/>
    <col min="16141" max="16141" width="45.28515625" style="79" customWidth="1"/>
    <col min="16142" max="16183" width="9.140625" style="79"/>
    <col min="16184" max="16184" width="62.28515625" style="79" customWidth="1"/>
    <col min="16185" max="16384" width="9.140625" style="79"/>
  </cols>
  <sheetData>
    <row r="1" spans="1:104" ht="15" customHeight="1" x14ac:dyDescent="0.25">
      <c r="A1" s="207" t="s">
        <v>611</v>
      </c>
      <c r="B1" s="207"/>
      <c r="C1" s="207"/>
      <c r="D1" s="207"/>
      <c r="E1" s="207"/>
      <c r="F1" s="207"/>
      <c r="G1" s="207"/>
    </row>
    <row r="2" spans="1:104" ht="3" customHeight="1" thickBot="1" x14ac:dyDescent="0.25">
      <c r="B2" s="80"/>
      <c r="C2" s="81"/>
      <c r="D2" s="81"/>
      <c r="E2" s="82"/>
      <c r="F2" s="81"/>
      <c r="G2" s="81"/>
    </row>
    <row r="3" spans="1:104" ht="13.5" customHeight="1" thickTop="1" x14ac:dyDescent="0.2">
      <c r="A3" s="83" t="s">
        <v>19</v>
      </c>
      <c r="B3" s="84"/>
      <c r="C3" s="85"/>
      <c r="D3" s="86" t="s">
        <v>82</v>
      </c>
      <c r="E3" s="87"/>
      <c r="F3" s="88"/>
      <c r="G3" s="89"/>
    </row>
    <row r="4" spans="1:104" ht="13.5" customHeight="1" thickBot="1" x14ac:dyDescent="0.25">
      <c r="A4" s="90" t="s">
        <v>20</v>
      </c>
      <c r="B4" s="91"/>
      <c r="C4" s="92"/>
      <c r="D4" s="93" t="s">
        <v>83</v>
      </c>
      <c r="E4" s="94"/>
      <c r="F4" s="95"/>
      <c r="G4" s="96"/>
    </row>
    <row r="5" spans="1:104" ht="13.5" thickTop="1" x14ac:dyDescent="0.2">
      <c r="A5" s="97"/>
    </row>
    <row r="6" spans="1:104" s="103" customFormat="1" ht="26.25" customHeight="1" x14ac:dyDescent="0.2">
      <c r="A6" s="99" t="s">
        <v>21</v>
      </c>
      <c r="B6" s="100" t="s">
        <v>22</v>
      </c>
      <c r="C6" s="100" t="s">
        <v>23</v>
      </c>
      <c r="D6" s="100" t="s">
        <v>24</v>
      </c>
      <c r="E6" s="100" t="s">
        <v>25</v>
      </c>
      <c r="F6" s="100" t="s">
        <v>26</v>
      </c>
      <c r="G6" s="101" t="s">
        <v>27</v>
      </c>
      <c r="H6" s="102" t="s">
        <v>28</v>
      </c>
      <c r="I6" s="102" t="s">
        <v>29</v>
      </c>
      <c r="J6" s="102" t="s">
        <v>30</v>
      </c>
      <c r="K6" s="102" t="s">
        <v>31</v>
      </c>
    </row>
    <row r="7" spans="1:104" ht="14.25" customHeight="1" x14ac:dyDescent="0.2">
      <c r="A7" s="104" t="s">
        <v>32</v>
      </c>
      <c r="B7" s="105" t="s">
        <v>48</v>
      </c>
      <c r="C7" s="106" t="s">
        <v>39</v>
      </c>
      <c r="D7" s="107"/>
      <c r="E7" s="108"/>
      <c r="F7" s="108"/>
      <c r="G7" s="109"/>
      <c r="H7" s="110"/>
      <c r="I7" s="111"/>
      <c r="J7" s="110"/>
      <c r="K7" s="111"/>
      <c r="O7" s="112"/>
    </row>
    <row r="8" spans="1:104" ht="22.5" x14ac:dyDescent="0.2">
      <c r="A8" s="113">
        <v>1</v>
      </c>
      <c r="B8" s="114" t="s">
        <v>49</v>
      </c>
      <c r="C8" s="115" t="s">
        <v>50</v>
      </c>
      <c r="D8" s="116" t="s">
        <v>51</v>
      </c>
      <c r="E8" s="117">
        <v>1</v>
      </c>
      <c r="F8" s="192"/>
      <c r="G8" s="118">
        <f>E8*F8</f>
        <v>0</v>
      </c>
      <c r="H8" s="119">
        <v>0</v>
      </c>
      <c r="I8" s="120">
        <f>E8*H8</f>
        <v>0</v>
      </c>
      <c r="J8" s="119"/>
      <c r="K8" s="120">
        <f>E8*J8</f>
        <v>0</v>
      </c>
      <c r="O8" s="112"/>
      <c r="Z8" s="121"/>
      <c r="AA8" s="121">
        <v>12</v>
      </c>
      <c r="AB8" s="121">
        <v>0</v>
      </c>
      <c r="AC8" s="121">
        <v>1</v>
      </c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CA8" s="121">
        <v>12</v>
      </c>
      <c r="CB8" s="121">
        <v>0</v>
      </c>
      <c r="CZ8" s="79">
        <v>1</v>
      </c>
    </row>
    <row r="9" spans="1:104" x14ac:dyDescent="0.2">
      <c r="A9" s="122"/>
      <c r="B9" s="123"/>
      <c r="C9" s="204" t="s">
        <v>52</v>
      </c>
      <c r="D9" s="205"/>
      <c r="E9" s="205"/>
      <c r="F9" s="205"/>
      <c r="G9" s="206"/>
      <c r="I9" s="124"/>
      <c r="K9" s="124"/>
      <c r="L9" s="125" t="s">
        <v>52</v>
      </c>
      <c r="O9" s="112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</row>
    <row r="10" spans="1:104" x14ac:dyDescent="0.2">
      <c r="A10" s="113">
        <v>2</v>
      </c>
      <c r="B10" s="114" t="s">
        <v>53</v>
      </c>
      <c r="C10" s="115" t="s">
        <v>54</v>
      </c>
      <c r="D10" s="116" t="s">
        <v>51</v>
      </c>
      <c r="E10" s="117">
        <v>1</v>
      </c>
      <c r="F10" s="192"/>
      <c r="G10" s="118">
        <f>E10*F10</f>
        <v>0</v>
      </c>
      <c r="H10" s="119">
        <v>0</v>
      </c>
      <c r="I10" s="120">
        <f>E10*H10</f>
        <v>0</v>
      </c>
      <c r="J10" s="119"/>
      <c r="K10" s="120">
        <f>E10*J10</f>
        <v>0</v>
      </c>
      <c r="O10" s="112"/>
      <c r="Z10" s="121"/>
      <c r="AA10" s="121">
        <v>12</v>
      </c>
      <c r="AB10" s="121">
        <v>0</v>
      </c>
      <c r="AC10" s="121">
        <v>2</v>
      </c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CA10" s="121">
        <v>12</v>
      </c>
      <c r="CB10" s="121">
        <v>0</v>
      </c>
      <c r="CZ10" s="79">
        <v>1</v>
      </c>
    </row>
    <row r="11" spans="1:104" x14ac:dyDescent="0.2">
      <c r="A11" s="122"/>
      <c r="B11" s="123"/>
      <c r="C11" s="204"/>
      <c r="D11" s="205"/>
      <c r="E11" s="205"/>
      <c r="F11" s="205"/>
      <c r="G11" s="206"/>
      <c r="I11" s="124"/>
      <c r="K11" s="124"/>
      <c r="L11" s="125"/>
      <c r="O11" s="112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</row>
    <row r="12" spans="1:104" x14ac:dyDescent="0.2">
      <c r="A12" s="113">
        <v>3</v>
      </c>
      <c r="B12" s="114" t="s">
        <v>55</v>
      </c>
      <c r="C12" s="115" t="s">
        <v>56</v>
      </c>
      <c r="D12" s="116" t="s">
        <v>51</v>
      </c>
      <c r="E12" s="117">
        <v>1</v>
      </c>
      <c r="F12" s="192"/>
      <c r="G12" s="118">
        <f t="shared" ref="G12:G18" si="0">E12*F12</f>
        <v>0</v>
      </c>
      <c r="H12" s="119">
        <v>0</v>
      </c>
      <c r="I12" s="120">
        <f t="shared" ref="I12:I18" si="1">E12*H12</f>
        <v>0</v>
      </c>
      <c r="J12" s="119"/>
      <c r="K12" s="120">
        <f t="shared" ref="K12:K18" si="2">E12*J12</f>
        <v>0</v>
      </c>
      <c r="O12" s="112"/>
      <c r="Z12" s="121"/>
      <c r="AA12" s="121">
        <v>12</v>
      </c>
      <c r="AB12" s="121">
        <v>0</v>
      </c>
      <c r="AC12" s="121">
        <v>3</v>
      </c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CA12" s="121">
        <v>12</v>
      </c>
      <c r="CB12" s="121">
        <v>0</v>
      </c>
      <c r="CZ12" s="79">
        <v>1</v>
      </c>
    </row>
    <row r="13" spans="1:104" x14ac:dyDescent="0.2">
      <c r="A13" s="113">
        <v>4</v>
      </c>
      <c r="B13" s="114" t="s">
        <v>57</v>
      </c>
      <c r="C13" s="115" t="s">
        <v>58</v>
      </c>
      <c r="D13" s="116" t="s">
        <v>51</v>
      </c>
      <c r="E13" s="117">
        <v>1</v>
      </c>
      <c r="F13" s="192"/>
      <c r="G13" s="118">
        <f t="shared" si="0"/>
        <v>0</v>
      </c>
      <c r="H13" s="119">
        <v>0</v>
      </c>
      <c r="I13" s="120">
        <f t="shared" si="1"/>
        <v>0</v>
      </c>
      <c r="J13" s="119"/>
      <c r="K13" s="120">
        <f t="shared" si="2"/>
        <v>0</v>
      </c>
      <c r="O13" s="112"/>
      <c r="Z13" s="121"/>
      <c r="AA13" s="121">
        <v>12</v>
      </c>
      <c r="AB13" s="121">
        <v>0</v>
      </c>
      <c r="AC13" s="121">
        <v>4</v>
      </c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CA13" s="121">
        <v>12</v>
      </c>
      <c r="CB13" s="121">
        <v>0</v>
      </c>
      <c r="CZ13" s="79">
        <v>1</v>
      </c>
    </row>
    <row r="14" spans="1:104" x14ac:dyDescent="0.2">
      <c r="A14" s="113">
        <v>5</v>
      </c>
      <c r="B14" s="114" t="s">
        <v>59</v>
      </c>
      <c r="C14" s="115" t="s">
        <v>60</v>
      </c>
      <c r="D14" s="116" t="s">
        <v>51</v>
      </c>
      <c r="E14" s="117">
        <v>1</v>
      </c>
      <c r="F14" s="192"/>
      <c r="G14" s="118">
        <f t="shared" si="0"/>
        <v>0</v>
      </c>
      <c r="H14" s="119">
        <v>0</v>
      </c>
      <c r="I14" s="120">
        <f t="shared" si="1"/>
        <v>0</v>
      </c>
      <c r="J14" s="119"/>
      <c r="K14" s="120">
        <f t="shared" si="2"/>
        <v>0</v>
      </c>
      <c r="O14" s="112"/>
      <c r="Z14" s="121"/>
      <c r="AA14" s="121">
        <v>12</v>
      </c>
      <c r="AB14" s="121">
        <v>0</v>
      </c>
      <c r="AC14" s="121">
        <v>5</v>
      </c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CA14" s="121">
        <v>12</v>
      </c>
      <c r="CB14" s="121">
        <v>0</v>
      </c>
      <c r="CZ14" s="79">
        <v>1</v>
      </c>
    </row>
    <row r="15" spans="1:104" x14ac:dyDescent="0.2">
      <c r="A15" s="113">
        <v>6</v>
      </c>
      <c r="B15" s="114" t="s">
        <v>61</v>
      </c>
      <c r="C15" s="115" t="s">
        <v>62</v>
      </c>
      <c r="D15" s="116" t="s">
        <v>51</v>
      </c>
      <c r="E15" s="117">
        <v>1</v>
      </c>
      <c r="F15" s="192"/>
      <c r="G15" s="118">
        <f t="shared" si="0"/>
        <v>0</v>
      </c>
      <c r="H15" s="119">
        <v>0</v>
      </c>
      <c r="I15" s="120">
        <f t="shared" si="1"/>
        <v>0</v>
      </c>
      <c r="J15" s="119"/>
      <c r="K15" s="120">
        <f t="shared" si="2"/>
        <v>0</v>
      </c>
      <c r="O15" s="112"/>
      <c r="Z15" s="121"/>
      <c r="AA15" s="121">
        <v>12</v>
      </c>
      <c r="AB15" s="121">
        <v>0</v>
      </c>
      <c r="AC15" s="121">
        <v>6</v>
      </c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CA15" s="121">
        <v>12</v>
      </c>
      <c r="CB15" s="121">
        <v>0</v>
      </c>
      <c r="CZ15" s="79">
        <v>1</v>
      </c>
    </row>
    <row r="16" spans="1:104" x14ac:dyDescent="0.2">
      <c r="A16" s="113">
        <v>7</v>
      </c>
      <c r="B16" s="114" t="s">
        <v>63</v>
      </c>
      <c r="C16" s="115" t="s">
        <v>64</v>
      </c>
      <c r="D16" s="116" t="s">
        <v>51</v>
      </c>
      <c r="E16" s="117">
        <v>1</v>
      </c>
      <c r="F16" s="192"/>
      <c r="G16" s="118">
        <f t="shared" si="0"/>
        <v>0</v>
      </c>
      <c r="H16" s="119">
        <v>0</v>
      </c>
      <c r="I16" s="120">
        <f t="shared" si="1"/>
        <v>0</v>
      </c>
      <c r="J16" s="119"/>
      <c r="K16" s="120">
        <f t="shared" si="2"/>
        <v>0</v>
      </c>
      <c r="O16" s="112"/>
      <c r="Z16" s="121"/>
      <c r="AA16" s="121">
        <v>12</v>
      </c>
      <c r="AB16" s="121">
        <v>0</v>
      </c>
      <c r="AC16" s="121">
        <v>7</v>
      </c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CA16" s="121">
        <v>12</v>
      </c>
      <c r="CB16" s="121">
        <v>0</v>
      </c>
      <c r="CZ16" s="79">
        <v>1</v>
      </c>
    </row>
    <row r="17" spans="1:104" x14ac:dyDescent="0.2">
      <c r="A17" s="113">
        <v>8</v>
      </c>
      <c r="B17" s="114" t="s">
        <v>65</v>
      </c>
      <c r="C17" s="115" t="s">
        <v>66</v>
      </c>
      <c r="D17" s="116" t="s">
        <v>51</v>
      </c>
      <c r="E17" s="117">
        <v>1</v>
      </c>
      <c r="F17" s="192"/>
      <c r="G17" s="118">
        <f t="shared" si="0"/>
        <v>0</v>
      </c>
      <c r="H17" s="119">
        <v>0</v>
      </c>
      <c r="I17" s="120">
        <f t="shared" si="1"/>
        <v>0</v>
      </c>
      <c r="J17" s="119"/>
      <c r="K17" s="120">
        <f t="shared" si="2"/>
        <v>0</v>
      </c>
      <c r="O17" s="112"/>
      <c r="Z17" s="121"/>
      <c r="AA17" s="121">
        <v>12</v>
      </c>
      <c r="AB17" s="121">
        <v>0</v>
      </c>
      <c r="AC17" s="121">
        <v>8</v>
      </c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CA17" s="121">
        <v>12</v>
      </c>
      <c r="CB17" s="121">
        <v>0</v>
      </c>
      <c r="CZ17" s="79">
        <v>1</v>
      </c>
    </row>
    <row r="18" spans="1:104" ht="22.5" x14ac:dyDescent="0.2">
      <c r="A18" s="113">
        <v>9</v>
      </c>
      <c r="B18" s="114" t="s">
        <v>67</v>
      </c>
      <c r="C18" s="115" t="s">
        <v>68</v>
      </c>
      <c r="D18" s="116" t="s">
        <v>51</v>
      </c>
      <c r="E18" s="117">
        <v>1</v>
      </c>
      <c r="F18" s="192"/>
      <c r="G18" s="118">
        <f t="shared" si="0"/>
        <v>0</v>
      </c>
      <c r="H18" s="119">
        <v>0</v>
      </c>
      <c r="I18" s="120">
        <f t="shared" si="1"/>
        <v>0</v>
      </c>
      <c r="J18" s="119"/>
      <c r="K18" s="120">
        <f t="shared" si="2"/>
        <v>0</v>
      </c>
      <c r="O18" s="112"/>
      <c r="Z18" s="121"/>
      <c r="AA18" s="121">
        <v>12</v>
      </c>
      <c r="AB18" s="121">
        <v>0</v>
      </c>
      <c r="AC18" s="121">
        <v>9</v>
      </c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CA18" s="121">
        <v>12</v>
      </c>
      <c r="CB18" s="121">
        <v>0</v>
      </c>
      <c r="CZ18" s="79">
        <v>1</v>
      </c>
    </row>
    <row r="19" spans="1:104" x14ac:dyDescent="0.2">
      <c r="A19" s="122"/>
      <c r="B19" s="123"/>
      <c r="C19" s="204" t="s">
        <v>69</v>
      </c>
      <c r="D19" s="205"/>
      <c r="E19" s="205"/>
      <c r="F19" s="205"/>
      <c r="G19" s="206"/>
      <c r="I19" s="124"/>
      <c r="K19" s="124"/>
      <c r="L19" s="125" t="s">
        <v>69</v>
      </c>
      <c r="O19" s="112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</row>
    <row r="20" spans="1:104" x14ac:dyDescent="0.2">
      <c r="A20" s="122"/>
      <c r="B20" s="123"/>
      <c r="C20" s="204"/>
      <c r="D20" s="205"/>
      <c r="E20" s="205"/>
      <c r="F20" s="205"/>
      <c r="G20" s="206"/>
      <c r="I20" s="124"/>
      <c r="K20" s="124"/>
      <c r="L20" s="125"/>
      <c r="O20" s="112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</row>
    <row r="21" spans="1:104" ht="22.5" x14ac:dyDescent="0.2">
      <c r="A21" s="113">
        <v>10</v>
      </c>
      <c r="B21" s="114" t="s">
        <v>70</v>
      </c>
      <c r="C21" s="115" t="s">
        <v>71</v>
      </c>
      <c r="D21" s="116" t="s">
        <v>72</v>
      </c>
      <c r="E21" s="117">
        <v>8</v>
      </c>
      <c r="F21" s="192"/>
      <c r="G21" s="118">
        <f>E21*F21</f>
        <v>0</v>
      </c>
      <c r="H21" s="119">
        <v>0</v>
      </c>
      <c r="I21" s="120">
        <f>E21*H21</f>
        <v>0</v>
      </c>
      <c r="J21" s="119"/>
      <c r="K21" s="120">
        <f>E21*J21</f>
        <v>0</v>
      </c>
      <c r="O21" s="112"/>
      <c r="Z21" s="121"/>
      <c r="AA21" s="121">
        <v>12</v>
      </c>
      <c r="AB21" s="121">
        <v>0</v>
      </c>
      <c r="AC21" s="121">
        <v>10</v>
      </c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CA21" s="121">
        <v>12</v>
      </c>
      <c r="CB21" s="121">
        <v>0</v>
      </c>
      <c r="CZ21" s="79">
        <v>1</v>
      </c>
    </row>
    <row r="22" spans="1:104" x14ac:dyDescent="0.2">
      <c r="A22" s="113">
        <v>11</v>
      </c>
      <c r="B22" s="114" t="s">
        <v>73</v>
      </c>
      <c r="C22" s="115" t="s">
        <v>74</v>
      </c>
      <c r="D22" s="116" t="s">
        <v>51</v>
      </c>
      <c r="E22" s="117">
        <v>1</v>
      </c>
      <c r="F22" s="192"/>
      <c r="G22" s="118">
        <f>E22*F22</f>
        <v>0</v>
      </c>
      <c r="H22" s="119">
        <v>0</v>
      </c>
      <c r="I22" s="120">
        <f>E22*H22</f>
        <v>0</v>
      </c>
      <c r="J22" s="119"/>
      <c r="K22" s="120">
        <f>E22*J22</f>
        <v>0</v>
      </c>
      <c r="O22" s="112"/>
      <c r="Z22" s="121"/>
      <c r="AA22" s="121">
        <v>12</v>
      </c>
      <c r="AB22" s="121">
        <v>0</v>
      </c>
      <c r="AC22" s="121">
        <v>11</v>
      </c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CA22" s="121">
        <v>12</v>
      </c>
      <c r="CB22" s="121">
        <v>0</v>
      </c>
      <c r="CZ22" s="79">
        <v>1</v>
      </c>
    </row>
    <row r="23" spans="1:104" x14ac:dyDescent="0.2">
      <c r="A23" s="113">
        <v>12</v>
      </c>
      <c r="B23" s="114" t="s">
        <v>75</v>
      </c>
      <c r="C23" s="115" t="s">
        <v>76</v>
      </c>
      <c r="D23" s="116" t="s">
        <v>51</v>
      </c>
      <c r="E23" s="117">
        <v>1</v>
      </c>
      <c r="F23" s="192"/>
      <c r="G23" s="118">
        <f>E23*F23</f>
        <v>0</v>
      </c>
      <c r="H23" s="119">
        <v>0</v>
      </c>
      <c r="I23" s="120">
        <f>E23*H23</f>
        <v>0</v>
      </c>
      <c r="J23" s="119"/>
      <c r="K23" s="120">
        <f>E23*J23</f>
        <v>0</v>
      </c>
      <c r="O23" s="112"/>
      <c r="Z23" s="121"/>
      <c r="AA23" s="121">
        <v>12</v>
      </c>
      <c r="AB23" s="121">
        <v>0</v>
      </c>
      <c r="AC23" s="121">
        <v>12</v>
      </c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CA23" s="121">
        <v>12</v>
      </c>
      <c r="CB23" s="121">
        <v>0</v>
      </c>
      <c r="CZ23" s="79">
        <v>1</v>
      </c>
    </row>
    <row r="24" spans="1:104" ht="22.5" x14ac:dyDescent="0.2">
      <c r="A24" s="113">
        <v>13</v>
      </c>
      <c r="B24" s="114" t="s">
        <v>77</v>
      </c>
      <c r="C24" s="115" t="s">
        <v>78</v>
      </c>
      <c r="D24" s="116" t="s">
        <v>51</v>
      </c>
      <c r="E24" s="117">
        <v>1</v>
      </c>
      <c r="F24" s="192"/>
      <c r="G24" s="118">
        <f>E24*F24</f>
        <v>0</v>
      </c>
      <c r="H24" s="119">
        <v>0</v>
      </c>
      <c r="I24" s="120">
        <f>E24*H24</f>
        <v>0</v>
      </c>
      <c r="J24" s="119"/>
      <c r="K24" s="120">
        <f>E24*J24</f>
        <v>0</v>
      </c>
      <c r="O24" s="112"/>
      <c r="Z24" s="121"/>
      <c r="AA24" s="121">
        <v>12</v>
      </c>
      <c r="AB24" s="121">
        <v>0</v>
      </c>
      <c r="AC24" s="121">
        <v>13</v>
      </c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CA24" s="121">
        <v>12</v>
      </c>
      <c r="CB24" s="121">
        <v>0</v>
      </c>
      <c r="CZ24" s="79">
        <v>1</v>
      </c>
    </row>
    <row r="25" spans="1:104" x14ac:dyDescent="0.2">
      <c r="A25" s="122"/>
      <c r="B25" s="123"/>
      <c r="C25" s="204" t="s">
        <v>79</v>
      </c>
      <c r="D25" s="205"/>
      <c r="E25" s="205"/>
      <c r="F25" s="205"/>
      <c r="G25" s="206"/>
      <c r="I25" s="124"/>
      <c r="K25" s="124"/>
      <c r="L25" s="125" t="s">
        <v>79</v>
      </c>
      <c r="O25" s="112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</row>
    <row r="26" spans="1:104" x14ac:dyDescent="0.2">
      <c r="A26" s="132" t="s">
        <v>36</v>
      </c>
      <c r="B26" s="133" t="s">
        <v>48</v>
      </c>
      <c r="C26" s="134" t="s">
        <v>39</v>
      </c>
      <c r="D26" s="135"/>
      <c r="E26" s="136"/>
      <c r="F26" s="136"/>
      <c r="G26" s="137">
        <f>SUM(G7:G25)</f>
        <v>0</v>
      </c>
      <c r="H26" s="138"/>
      <c r="I26" s="139">
        <f>SUM(I7:I25)</f>
        <v>0</v>
      </c>
      <c r="J26" s="140"/>
      <c r="K26" s="139">
        <f>SUM(K7:K25)</f>
        <v>0</v>
      </c>
      <c r="O26" s="112"/>
      <c r="X26" s="141">
        <f>K26</f>
        <v>0</v>
      </c>
      <c r="Y26" s="141">
        <f>I26</f>
        <v>0</v>
      </c>
      <c r="Z26" s="142">
        <f>G26</f>
        <v>0</v>
      </c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43"/>
      <c r="BB26" s="143"/>
      <c r="BC26" s="143"/>
      <c r="BD26" s="143"/>
      <c r="BE26" s="143"/>
      <c r="BF26" s="143"/>
      <c r="BG26" s="121"/>
      <c r="BH26" s="121"/>
      <c r="BI26" s="121"/>
      <c r="BJ26" s="121"/>
      <c r="BK26" s="121"/>
    </row>
    <row r="27" spans="1:104" x14ac:dyDescent="0.2">
      <c r="A27" s="144" t="s">
        <v>37</v>
      </c>
      <c r="B27" s="145" t="s">
        <v>38</v>
      </c>
      <c r="C27" s="146"/>
      <c r="D27" s="147"/>
      <c r="E27" s="148"/>
      <c r="F27" s="148"/>
      <c r="G27" s="149">
        <f>SUM(Z7:Z27)</f>
        <v>0</v>
      </c>
      <c r="H27" s="150"/>
      <c r="I27" s="151">
        <f>SUM(Y7:Y27)</f>
        <v>0</v>
      </c>
      <c r="J27" s="150"/>
      <c r="K27" s="151">
        <f>SUM(X7:X27)</f>
        <v>0</v>
      </c>
      <c r="O27" s="112"/>
      <c r="BA27" s="152"/>
      <c r="BB27" s="152"/>
      <c r="BC27" s="152"/>
      <c r="BD27" s="152"/>
      <c r="BE27" s="152"/>
      <c r="BF27" s="152"/>
    </row>
    <row r="28" spans="1:104" x14ac:dyDescent="0.2">
      <c r="E28" s="79"/>
    </row>
    <row r="29" spans="1:104" x14ac:dyDescent="0.2">
      <c r="A29" s="153"/>
      <c r="E29" s="79"/>
    </row>
    <row r="30" spans="1:104" x14ac:dyDescent="0.2">
      <c r="A30" s="154"/>
      <c r="B30" s="155"/>
      <c r="C30" s="156" t="s">
        <v>39</v>
      </c>
      <c r="D30" s="155"/>
      <c r="E30" s="155"/>
      <c r="F30" s="155"/>
      <c r="G30" s="157" t="s">
        <v>40</v>
      </c>
    </row>
    <row r="31" spans="1:104" x14ac:dyDescent="0.2">
      <c r="A31" s="158"/>
      <c r="B31" s="159"/>
      <c r="C31" s="160" t="s">
        <v>80</v>
      </c>
      <c r="D31" s="161"/>
      <c r="E31" s="162"/>
      <c r="F31" s="162"/>
      <c r="G31" s="163">
        <v>0</v>
      </c>
    </row>
    <row r="32" spans="1:104" x14ac:dyDescent="0.2">
      <c r="A32" s="158"/>
      <c r="B32" s="159"/>
      <c r="C32" s="160" t="s">
        <v>41</v>
      </c>
      <c r="D32" s="161"/>
      <c r="E32" s="162"/>
      <c r="F32" s="162"/>
      <c r="G32" s="163">
        <v>0</v>
      </c>
    </row>
    <row r="33" spans="1:7" x14ac:dyDescent="0.2">
      <c r="A33" s="158"/>
      <c r="B33" s="159"/>
      <c r="C33" s="160" t="s">
        <v>42</v>
      </c>
      <c r="D33" s="161"/>
      <c r="E33" s="162"/>
      <c r="F33" s="162"/>
      <c r="G33" s="163">
        <v>0</v>
      </c>
    </row>
    <row r="34" spans="1:7" x14ac:dyDescent="0.2">
      <c r="A34" s="158"/>
      <c r="B34" s="159"/>
      <c r="C34" s="160" t="s">
        <v>43</v>
      </c>
      <c r="D34" s="161"/>
      <c r="E34" s="162"/>
      <c r="F34" s="162"/>
      <c r="G34" s="163">
        <v>0</v>
      </c>
    </row>
    <row r="35" spans="1:7" x14ac:dyDescent="0.2">
      <c r="A35" s="158"/>
      <c r="B35" s="159"/>
      <c r="C35" s="160" t="s">
        <v>44</v>
      </c>
      <c r="D35" s="161"/>
      <c r="E35" s="162"/>
      <c r="F35" s="162"/>
      <c r="G35" s="163">
        <v>0</v>
      </c>
    </row>
    <row r="36" spans="1:7" x14ac:dyDescent="0.2">
      <c r="A36" s="158"/>
      <c r="B36" s="159"/>
      <c r="C36" s="160" t="s">
        <v>45</v>
      </c>
      <c r="D36" s="161"/>
      <c r="E36" s="162"/>
      <c r="F36" s="162"/>
      <c r="G36" s="163">
        <v>0</v>
      </c>
    </row>
    <row r="37" spans="1:7" x14ac:dyDescent="0.2">
      <c r="A37" s="158"/>
      <c r="B37" s="159"/>
      <c r="C37" s="160" t="s">
        <v>46</v>
      </c>
      <c r="D37" s="161"/>
      <c r="E37" s="162"/>
      <c r="F37" s="162"/>
      <c r="G37" s="163">
        <v>0</v>
      </c>
    </row>
    <row r="38" spans="1:7" x14ac:dyDescent="0.2">
      <c r="A38" s="158"/>
      <c r="B38" s="159"/>
      <c r="C38" s="160" t="s">
        <v>47</v>
      </c>
      <c r="D38" s="161"/>
      <c r="E38" s="162"/>
      <c r="F38" s="162"/>
      <c r="G38" s="163">
        <v>0</v>
      </c>
    </row>
    <row r="39" spans="1:7" x14ac:dyDescent="0.2">
      <c r="A39" s="164"/>
      <c r="B39" s="165" t="s">
        <v>40</v>
      </c>
      <c r="C39" s="166"/>
      <c r="D39" s="167"/>
      <c r="E39" s="168"/>
      <c r="F39" s="168"/>
      <c r="G39" s="169">
        <f>SUM(G31:G38)</f>
        <v>0</v>
      </c>
    </row>
    <row r="40" spans="1:7" x14ac:dyDescent="0.2">
      <c r="E40" s="79"/>
    </row>
    <row r="41" spans="1:7" x14ac:dyDescent="0.2">
      <c r="E41" s="79"/>
    </row>
    <row r="42" spans="1:7" x14ac:dyDescent="0.2">
      <c r="E42" s="79"/>
    </row>
    <row r="43" spans="1:7" x14ac:dyDescent="0.2">
      <c r="E43" s="79"/>
    </row>
    <row r="44" spans="1:7" x14ac:dyDescent="0.2">
      <c r="E44" s="79"/>
    </row>
    <row r="45" spans="1:7" x14ac:dyDescent="0.2">
      <c r="E45" s="79"/>
    </row>
    <row r="46" spans="1:7" x14ac:dyDescent="0.2">
      <c r="E46" s="79"/>
    </row>
    <row r="47" spans="1:7" x14ac:dyDescent="0.2">
      <c r="E47" s="79"/>
    </row>
    <row r="48" spans="1:7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1:7" x14ac:dyDescent="0.2">
      <c r="E81" s="79"/>
    </row>
    <row r="82" spans="1:7" x14ac:dyDescent="0.2">
      <c r="E82" s="79"/>
    </row>
    <row r="83" spans="1:7" x14ac:dyDescent="0.2">
      <c r="E83" s="79"/>
    </row>
    <row r="84" spans="1:7" x14ac:dyDescent="0.2">
      <c r="E84" s="79"/>
    </row>
    <row r="85" spans="1:7" x14ac:dyDescent="0.2">
      <c r="E85" s="79"/>
    </row>
    <row r="86" spans="1:7" x14ac:dyDescent="0.2">
      <c r="E86" s="79"/>
    </row>
    <row r="87" spans="1:7" x14ac:dyDescent="0.2">
      <c r="E87" s="79"/>
    </row>
    <row r="88" spans="1:7" x14ac:dyDescent="0.2">
      <c r="E88" s="79"/>
    </row>
    <row r="89" spans="1:7" x14ac:dyDescent="0.2">
      <c r="E89" s="79"/>
    </row>
    <row r="90" spans="1:7" x14ac:dyDescent="0.2">
      <c r="E90" s="79"/>
    </row>
    <row r="91" spans="1:7" x14ac:dyDescent="0.2">
      <c r="E91" s="79"/>
    </row>
    <row r="92" spans="1:7" x14ac:dyDescent="0.2">
      <c r="A92" s="170"/>
      <c r="B92" s="170"/>
    </row>
    <row r="93" spans="1:7" x14ac:dyDescent="0.2">
      <c r="C93" s="171"/>
      <c r="D93" s="171"/>
      <c r="E93" s="172"/>
      <c r="F93" s="171"/>
      <c r="G93" s="173"/>
    </row>
    <row r="94" spans="1:7" x14ac:dyDescent="0.2">
      <c r="A94" s="170"/>
      <c r="B94" s="170"/>
    </row>
    <row r="1011" spans="1:7" x14ac:dyDescent="0.2">
      <c r="A1011" s="174"/>
      <c r="B1011" s="175"/>
      <c r="C1011" s="176" t="s">
        <v>41</v>
      </c>
      <c r="D1011" s="177"/>
      <c r="F1011" s="98"/>
      <c r="G1011" s="124">
        <v>100000</v>
      </c>
    </row>
    <row r="1012" spans="1:7" x14ac:dyDescent="0.2">
      <c r="A1012" s="174"/>
      <c r="B1012" s="175"/>
      <c r="C1012" s="176" t="s">
        <v>42</v>
      </c>
      <c r="D1012" s="177"/>
      <c r="F1012" s="98"/>
      <c r="G1012" s="124">
        <v>100000</v>
      </c>
    </row>
    <row r="1013" spans="1:7" x14ac:dyDescent="0.2">
      <c r="A1013" s="174"/>
      <c r="B1013" s="175"/>
      <c r="C1013" s="176" t="s">
        <v>43</v>
      </c>
      <c r="D1013" s="177"/>
      <c r="F1013" s="98"/>
      <c r="G1013" s="124">
        <v>100000</v>
      </c>
    </row>
    <row r="1014" spans="1:7" x14ac:dyDescent="0.2">
      <c r="A1014" s="174"/>
      <c r="B1014" s="175"/>
      <c r="C1014" s="176" t="s">
        <v>44</v>
      </c>
      <c r="D1014" s="177"/>
      <c r="F1014" s="98"/>
      <c r="G1014" s="124">
        <v>100000</v>
      </c>
    </row>
    <row r="1015" spans="1:7" x14ac:dyDescent="0.2">
      <c r="A1015" s="174"/>
      <c r="B1015" s="175"/>
      <c r="C1015" s="176" t="s">
        <v>45</v>
      </c>
      <c r="D1015" s="177"/>
      <c r="F1015" s="98"/>
      <c r="G1015" s="124">
        <v>100000</v>
      </c>
    </row>
    <row r="1016" spans="1:7" x14ac:dyDescent="0.2">
      <c r="A1016" s="174"/>
      <c r="B1016" s="175"/>
      <c r="C1016" s="176" t="s">
        <v>46</v>
      </c>
      <c r="D1016" s="177"/>
      <c r="F1016" s="98"/>
      <c r="G1016" s="124">
        <v>100000</v>
      </c>
    </row>
    <row r="1017" spans="1:7" x14ac:dyDescent="0.2">
      <c r="A1017" s="174"/>
      <c r="B1017" s="175"/>
      <c r="C1017" s="176" t="s">
        <v>47</v>
      </c>
      <c r="D1017" s="177"/>
      <c r="F1017" s="98"/>
      <c r="G1017" s="124">
        <v>100000</v>
      </c>
    </row>
  </sheetData>
  <sheetProtection algorithmName="SHA-512" hashValue="9+ICipK+0gpWSgDlueYVcOVb9aavDiDD/9c19ED7YIxGIeKjDlzWmkUwnkHWl14lFel5X54Wy4Y5xFcfddMsQw==" saltValue="Xcf328S6OBOiwKUVLesF+w==" spinCount="100000" sheet="1" objects="1" scenarios="1"/>
  <mergeCells count="6">
    <mergeCell ref="C25:G25"/>
    <mergeCell ref="A1:G1"/>
    <mergeCell ref="C9:G9"/>
    <mergeCell ref="C11:G11"/>
    <mergeCell ref="C19:G19"/>
    <mergeCell ref="C20:G20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23032-0582-4E51-AA33-7AB4452E1B91}">
  <sheetPr codeName="List3"/>
  <dimension ref="A1:CZ1052"/>
  <sheetViews>
    <sheetView showGridLines="0" showZeros="0" zoomScaleNormal="100" workbookViewId="0">
      <selection activeCell="F60" activeCellId="17" sqref="F8 F10 F11 F15:F17 F20:F23 F25:F26 F27 F29 F31 F33 F36 F38 F41 F44 F50 F53 F57:F58 F60"/>
    </sheetView>
  </sheetViews>
  <sheetFormatPr defaultRowHeight="12.75" x14ac:dyDescent="0.2"/>
  <cols>
    <col min="1" max="1" width="4.42578125" style="79" customWidth="1"/>
    <col min="2" max="2" width="11.5703125" style="79" customWidth="1"/>
    <col min="3" max="3" width="40.42578125" style="79" customWidth="1"/>
    <col min="4" max="4" width="5.5703125" style="79" customWidth="1"/>
    <col min="5" max="5" width="8.5703125" style="98" customWidth="1"/>
    <col min="6" max="6" width="9.85546875" style="79" customWidth="1"/>
    <col min="7" max="7" width="13.85546875" style="79" customWidth="1"/>
    <col min="8" max="8" width="11" style="79" hidden="1" customWidth="1"/>
    <col min="9" max="9" width="9.7109375" style="79" hidden="1" customWidth="1"/>
    <col min="10" max="10" width="11.28515625" style="79" hidden="1" customWidth="1"/>
    <col min="11" max="11" width="10.42578125" style="79" hidden="1" customWidth="1"/>
    <col min="12" max="12" width="75.42578125" style="79" customWidth="1"/>
    <col min="13" max="13" width="45.28515625" style="79" customWidth="1"/>
    <col min="14" max="55" width="9.140625" style="79"/>
    <col min="56" max="56" width="62.28515625" style="79" customWidth="1"/>
    <col min="57" max="256" width="9.140625" style="79"/>
    <col min="257" max="257" width="4.42578125" style="79" customWidth="1"/>
    <col min="258" max="258" width="11.5703125" style="79" customWidth="1"/>
    <col min="259" max="259" width="40.42578125" style="79" customWidth="1"/>
    <col min="260" max="260" width="5.5703125" style="79" customWidth="1"/>
    <col min="261" max="261" width="8.5703125" style="79" customWidth="1"/>
    <col min="262" max="262" width="9.85546875" style="79" customWidth="1"/>
    <col min="263" max="263" width="13.85546875" style="79" customWidth="1"/>
    <col min="264" max="264" width="11" style="79" customWidth="1"/>
    <col min="265" max="265" width="9.7109375" style="79" customWidth="1"/>
    <col min="266" max="266" width="11.28515625" style="79" customWidth="1"/>
    <col min="267" max="267" width="10.42578125" style="79" customWidth="1"/>
    <col min="268" max="268" width="75.42578125" style="79" customWidth="1"/>
    <col min="269" max="269" width="45.28515625" style="79" customWidth="1"/>
    <col min="270" max="311" width="9.140625" style="79"/>
    <col min="312" max="312" width="62.28515625" style="79" customWidth="1"/>
    <col min="313" max="512" width="9.140625" style="79"/>
    <col min="513" max="513" width="4.42578125" style="79" customWidth="1"/>
    <col min="514" max="514" width="11.5703125" style="79" customWidth="1"/>
    <col min="515" max="515" width="40.42578125" style="79" customWidth="1"/>
    <col min="516" max="516" width="5.5703125" style="79" customWidth="1"/>
    <col min="517" max="517" width="8.5703125" style="79" customWidth="1"/>
    <col min="518" max="518" width="9.85546875" style="79" customWidth="1"/>
    <col min="519" max="519" width="13.85546875" style="79" customWidth="1"/>
    <col min="520" max="520" width="11" style="79" customWidth="1"/>
    <col min="521" max="521" width="9.7109375" style="79" customWidth="1"/>
    <col min="522" max="522" width="11.28515625" style="79" customWidth="1"/>
    <col min="523" max="523" width="10.42578125" style="79" customWidth="1"/>
    <col min="524" max="524" width="75.42578125" style="79" customWidth="1"/>
    <col min="525" max="525" width="45.28515625" style="79" customWidth="1"/>
    <col min="526" max="567" width="9.140625" style="79"/>
    <col min="568" max="568" width="62.28515625" style="79" customWidth="1"/>
    <col min="569" max="768" width="9.140625" style="79"/>
    <col min="769" max="769" width="4.42578125" style="79" customWidth="1"/>
    <col min="770" max="770" width="11.5703125" style="79" customWidth="1"/>
    <col min="771" max="771" width="40.42578125" style="79" customWidth="1"/>
    <col min="772" max="772" width="5.5703125" style="79" customWidth="1"/>
    <col min="773" max="773" width="8.5703125" style="79" customWidth="1"/>
    <col min="774" max="774" width="9.85546875" style="79" customWidth="1"/>
    <col min="775" max="775" width="13.85546875" style="79" customWidth="1"/>
    <col min="776" max="776" width="11" style="79" customWidth="1"/>
    <col min="777" max="777" width="9.7109375" style="79" customWidth="1"/>
    <col min="778" max="778" width="11.28515625" style="79" customWidth="1"/>
    <col min="779" max="779" width="10.42578125" style="79" customWidth="1"/>
    <col min="780" max="780" width="75.42578125" style="79" customWidth="1"/>
    <col min="781" max="781" width="45.28515625" style="79" customWidth="1"/>
    <col min="782" max="823" width="9.140625" style="79"/>
    <col min="824" max="824" width="62.28515625" style="79" customWidth="1"/>
    <col min="825" max="1024" width="9.140625" style="79"/>
    <col min="1025" max="1025" width="4.42578125" style="79" customWidth="1"/>
    <col min="1026" max="1026" width="11.5703125" style="79" customWidth="1"/>
    <col min="1027" max="1027" width="40.42578125" style="79" customWidth="1"/>
    <col min="1028" max="1028" width="5.5703125" style="79" customWidth="1"/>
    <col min="1029" max="1029" width="8.5703125" style="79" customWidth="1"/>
    <col min="1030" max="1030" width="9.85546875" style="79" customWidth="1"/>
    <col min="1031" max="1031" width="13.85546875" style="79" customWidth="1"/>
    <col min="1032" max="1032" width="11" style="79" customWidth="1"/>
    <col min="1033" max="1033" width="9.7109375" style="79" customWidth="1"/>
    <col min="1034" max="1034" width="11.28515625" style="79" customWidth="1"/>
    <col min="1035" max="1035" width="10.42578125" style="79" customWidth="1"/>
    <col min="1036" max="1036" width="75.42578125" style="79" customWidth="1"/>
    <col min="1037" max="1037" width="45.28515625" style="79" customWidth="1"/>
    <col min="1038" max="1079" width="9.140625" style="79"/>
    <col min="1080" max="1080" width="62.28515625" style="79" customWidth="1"/>
    <col min="1081" max="1280" width="9.140625" style="79"/>
    <col min="1281" max="1281" width="4.42578125" style="79" customWidth="1"/>
    <col min="1282" max="1282" width="11.5703125" style="79" customWidth="1"/>
    <col min="1283" max="1283" width="40.42578125" style="79" customWidth="1"/>
    <col min="1284" max="1284" width="5.5703125" style="79" customWidth="1"/>
    <col min="1285" max="1285" width="8.5703125" style="79" customWidth="1"/>
    <col min="1286" max="1286" width="9.85546875" style="79" customWidth="1"/>
    <col min="1287" max="1287" width="13.85546875" style="79" customWidth="1"/>
    <col min="1288" max="1288" width="11" style="79" customWidth="1"/>
    <col min="1289" max="1289" width="9.7109375" style="79" customWidth="1"/>
    <col min="1290" max="1290" width="11.28515625" style="79" customWidth="1"/>
    <col min="1291" max="1291" width="10.42578125" style="79" customWidth="1"/>
    <col min="1292" max="1292" width="75.42578125" style="79" customWidth="1"/>
    <col min="1293" max="1293" width="45.28515625" style="79" customWidth="1"/>
    <col min="1294" max="1335" width="9.140625" style="79"/>
    <col min="1336" max="1336" width="62.28515625" style="79" customWidth="1"/>
    <col min="1337" max="1536" width="9.140625" style="79"/>
    <col min="1537" max="1537" width="4.42578125" style="79" customWidth="1"/>
    <col min="1538" max="1538" width="11.5703125" style="79" customWidth="1"/>
    <col min="1539" max="1539" width="40.42578125" style="79" customWidth="1"/>
    <col min="1540" max="1540" width="5.5703125" style="79" customWidth="1"/>
    <col min="1541" max="1541" width="8.5703125" style="79" customWidth="1"/>
    <col min="1542" max="1542" width="9.85546875" style="79" customWidth="1"/>
    <col min="1543" max="1543" width="13.85546875" style="79" customWidth="1"/>
    <col min="1544" max="1544" width="11" style="79" customWidth="1"/>
    <col min="1545" max="1545" width="9.7109375" style="79" customWidth="1"/>
    <col min="1546" max="1546" width="11.28515625" style="79" customWidth="1"/>
    <col min="1547" max="1547" width="10.42578125" style="79" customWidth="1"/>
    <col min="1548" max="1548" width="75.42578125" style="79" customWidth="1"/>
    <col min="1549" max="1549" width="45.28515625" style="79" customWidth="1"/>
    <col min="1550" max="1591" width="9.140625" style="79"/>
    <col min="1592" max="1592" width="62.28515625" style="79" customWidth="1"/>
    <col min="1593" max="1792" width="9.140625" style="79"/>
    <col min="1793" max="1793" width="4.42578125" style="79" customWidth="1"/>
    <col min="1794" max="1794" width="11.5703125" style="79" customWidth="1"/>
    <col min="1795" max="1795" width="40.42578125" style="79" customWidth="1"/>
    <col min="1796" max="1796" width="5.5703125" style="79" customWidth="1"/>
    <col min="1797" max="1797" width="8.5703125" style="79" customWidth="1"/>
    <col min="1798" max="1798" width="9.85546875" style="79" customWidth="1"/>
    <col min="1799" max="1799" width="13.85546875" style="79" customWidth="1"/>
    <col min="1800" max="1800" width="11" style="79" customWidth="1"/>
    <col min="1801" max="1801" width="9.7109375" style="79" customWidth="1"/>
    <col min="1802" max="1802" width="11.28515625" style="79" customWidth="1"/>
    <col min="1803" max="1803" width="10.42578125" style="79" customWidth="1"/>
    <col min="1804" max="1804" width="75.42578125" style="79" customWidth="1"/>
    <col min="1805" max="1805" width="45.28515625" style="79" customWidth="1"/>
    <col min="1806" max="1847" width="9.140625" style="79"/>
    <col min="1848" max="1848" width="62.28515625" style="79" customWidth="1"/>
    <col min="1849" max="2048" width="9.140625" style="79"/>
    <col min="2049" max="2049" width="4.42578125" style="79" customWidth="1"/>
    <col min="2050" max="2050" width="11.5703125" style="79" customWidth="1"/>
    <col min="2051" max="2051" width="40.42578125" style="79" customWidth="1"/>
    <col min="2052" max="2052" width="5.5703125" style="79" customWidth="1"/>
    <col min="2053" max="2053" width="8.5703125" style="79" customWidth="1"/>
    <col min="2054" max="2054" width="9.85546875" style="79" customWidth="1"/>
    <col min="2055" max="2055" width="13.85546875" style="79" customWidth="1"/>
    <col min="2056" max="2056" width="11" style="79" customWidth="1"/>
    <col min="2057" max="2057" width="9.7109375" style="79" customWidth="1"/>
    <col min="2058" max="2058" width="11.28515625" style="79" customWidth="1"/>
    <col min="2059" max="2059" width="10.42578125" style="79" customWidth="1"/>
    <col min="2060" max="2060" width="75.42578125" style="79" customWidth="1"/>
    <col min="2061" max="2061" width="45.28515625" style="79" customWidth="1"/>
    <col min="2062" max="2103" width="9.140625" style="79"/>
    <col min="2104" max="2104" width="62.28515625" style="79" customWidth="1"/>
    <col min="2105" max="2304" width="9.140625" style="79"/>
    <col min="2305" max="2305" width="4.42578125" style="79" customWidth="1"/>
    <col min="2306" max="2306" width="11.5703125" style="79" customWidth="1"/>
    <col min="2307" max="2307" width="40.42578125" style="79" customWidth="1"/>
    <col min="2308" max="2308" width="5.5703125" style="79" customWidth="1"/>
    <col min="2309" max="2309" width="8.5703125" style="79" customWidth="1"/>
    <col min="2310" max="2310" width="9.85546875" style="79" customWidth="1"/>
    <col min="2311" max="2311" width="13.85546875" style="79" customWidth="1"/>
    <col min="2312" max="2312" width="11" style="79" customWidth="1"/>
    <col min="2313" max="2313" width="9.7109375" style="79" customWidth="1"/>
    <col min="2314" max="2314" width="11.28515625" style="79" customWidth="1"/>
    <col min="2315" max="2315" width="10.42578125" style="79" customWidth="1"/>
    <col min="2316" max="2316" width="75.42578125" style="79" customWidth="1"/>
    <col min="2317" max="2317" width="45.28515625" style="79" customWidth="1"/>
    <col min="2318" max="2359" width="9.140625" style="79"/>
    <col min="2360" max="2360" width="62.28515625" style="79" customWidth="1"/>
    <col min="2361" max="2560" width="9.140625" style="79"/>
    <col min="2561" max="2561" width="4.42578125" style="79" customWidth="1"/>
    <col min="2562" max="2562" width="11.5703125" style="79" customWidth="1"/>
    <col min="2563" max="2563" width="40.42578125" style="79" customWidth="1"/>
    <col min="2564" max="2564" width="5.5703125" style="79" customWidth="1"/>
    <col min="2565" max="2565" width="8.5703125" style="79" customWidth="1"/>
    <col min="2566" max="2566" width="9.85546875" style="79" customWidth="1"/>
    <col min="2567" max="2567" width="13.85546875" style="79" customWidth="1"/>
    <col min="2568" max="2568" width="11" style="79" customWidth="1"/>
    <col min="2569" max="2569" width="9.7109375" style="79" customWidth="1"/>
    <col min="2570" max="2570" width="11.28515625" style="79" customWidth="1"/>
    <col min="2571" max="2571" width="10.42578125" style="79" customWidth="1"/>
    <col min="2572" max="2572" width="75.42578125" style="79" customWidth="1"/>
    <col min="2573" max="2573" width="45.28515625" style="79" customWidth="1"/>
    <col min="2574" max="2615" width="9.140625" style="79"/>
    <col min="2616" max="2616" width="62.28515625" style="79" customWidth="1"/>
    <col min="2617" max="2816" width="9.140625" style="79"/>
    <col min="2817" max="2817" width="4.42578125" style="79" customWidth="1"/>
    <col min="2818" max="2818" width="11.5703125" style="79" customWidth="1"/>
    <col min="2819" max="2819" width="40.42578125" style="79" customWidth="1"/>
    <col min="2820" max="2820" width="5.5703125" style="79" customWidth="1"/>
    <col min="2821" max="2821" width="8.5703125" style="79" customWidth="1"/>
    <col min="2822" max="2822" width="9.85546875" style="79" customWidth="1"/>
    <col min="2823" max="2823" width="13.85546875" style="79" customWidth="1"/>
    <col min="2824" max="2824" width="11" style="79" customWidth="1"/>
    <col min="2825" max="2825" width="9.7109375" style="79" customWidth="1"/>
    <col min="2826" max="2826" width="11.28515625" style="79" customWidth="1"/>
    <col min="2827" max="2827" width="10.42578125" style="79" customWidth="1"/>
    <col min="2828" max="2828" width="75.42578125" style="79" customWidth="1"/>
    <col min="2829" max="2829" width="45.28515625" style="79" customWidth="1"/>
    <col min="2830" max="2871" width="9.140625" style="79"/>
    <col min="2872" max="2872" width="62.28515625" style="79" customWidth="1"/>
    <col min="2873" max="3072" width="9.140625" style="79"/>
    <col min="3073" max="3073" width="4.42578125" style="79" customWidth="1"/>
    <col min="3074" max="3074" width="11.5703125" style="79" customWidth="1"/>
    <col min="3075" max="3075" width="40.42578125" style="79" customWidth="1"/>
    <col min="3076" max="3076" width="5.5703125" style="79" customWidth="1"/>
    <col min="3077" max="3077" width="8.5703125" style="79" customWidth="1"/>
    <col min="3078" max="3078" width="9.85546875" style="79" customWidth="1"/>
    <col min="3079" max="3079" width="13.85546875" style="79" customWidth="1"/>
    <col min="3080" max="3080" width="11" style="79" customWidth="1"/>
    <col min="3081" max="3081" width="9.7109375" style="79" customWidth="1"/>
    <col min="3082" max="3082" width="11.28515625" style="79" customWidth="1"/>
    <col min="3083" max="3083" width="10.42578125" style="79" customWidth="1"/>
    <col min="3084" max="3084" width="75.42578125" style="79" customWidth="1"/>
    <col min="3085" max="3085" width="45.28515625" style="79" customWidth="1"/>
    <col min="3086" max="3127" width="9.140625" style="79"/>
    <col min="3128" max="3128" width="62.28515625" style="79" customWidth="1"/>
    <col min="3129" max="3328" width="9.140625" style="79"/>
    <col min="3329" max="3329" width="4.42578125" style="79" customWidth="1"/>
    <col min="3330" max="3330" width="11.5703125" style="79" customWidth="1"/>
    <col min="3331" max="3331" width="40.42578125" style="79" customWidth="1"/>
    <col min="3332" max="3332" width="5.5703125" style="79" customWidth="1"/>
    <col min="3333" max="3333" width="8.5703125" style="79" customWidth="1"/>
    <col min="3334" max="3334" width="9.85546875" style="79" customWidth="1"/>
    <col min="3335" max="3335" width="13.85546875" style="79" customWidth="1"/>
    <col min="3336" max="3336" width="11" style="79" customWidth="1"/>
    <col min="3337" max="3337" width="9.7109375" style="79" customWidth="1"/>
    <col min="3338" max="3338" width="11.28515625" style="79" customWidth="1"/>
    <col min="3339" max="3339" width="10.42578125" style="79" customWidth="1"/>
    <col min="3340" max="3340" width="75.42578125" style="79" customWidth="1"/>
    <col min="3341" max="3341" width="45.28515625" style="79" customWidth="1"/>
    <col min="3342" max="3383" width="9.140625" style="79"/>
    <col min="3384" max="3384" width="62.28515625" style="79" customWidth="1"/>
    <col min="3385" max="3584" width="9.140625" style="79"/>
    <col min="3585" max="3585" width="4.42578125" style="79" customWidth="1"/>
    <col min="3586" max="3586" width="11.5703125" style="79" customWidth="1"/>
    <col min="3587" max="3587" width="40.42578125" style="79" customWidth="1"/>
    <col min="3588" max="3588" width="5.5703125" style="79" customWidth="1"/>
    <col min="3589" max="3589" width="8.5703125" style="79" customWidth="1"/>
    <col min="3590" max="3590" width="9.85546875" style="79" customWidth="1"/>
    <col min="3591" max="3591" width="13.85546875" style="79" customWidth="1"/>
    <col min="3592" max="3592" width="11" style="79" customWidth="1"/>
    <col min="3593" max="3593" width="9.7109375" style="79" customWidth="1"/>
    <col min="3594" max="3594" width="11.28515625" style="79" customWidth="1"/>
    <col min="3595" max="3595" width="10.42578125" style="79" customWidth="1"/>
    <col min="3596" max="3596" width="75.42578125" style="79" customWidth="1"/>
    <col min="3597" max="3597" width="45.28515625" style="79" customWidth="1"/>
    <col min="3598" max="3639" width="9.140625" style="79"/>
    <col min="3640" max="3640" width="62.28515625" style="79" customWidth="1"/>
    <col min="3641" max="3840" width="9.140625" style="79"/>
    <col min="3841" max="3841" width="4.42578125" style="79" customWidth="1"/>
    <col min="3842" max="3842" width="11.5703125" style="79" customWidth="1"/>
    <col min="3843" max="3843" width="40.42578125" style="79" customWidth="1"/>
    <col min="3844" max="3844" width="5.5703125" style="79" customWidth="1"/>
    <col min="3845" max="3845" width="8.5703125" style="79" customWidth="1"/>
    <col min="3846" max="3846" width="9.85546875" style="79" customWidth="1"/>
    <col min="3847" max="3847" width="13.85546875" style="79" customWidth="1"/>
    <col min="3848" max="3848" width="11" style="79" customWidth="1"/>
    <col min="3849" max="3849" width="9.7109375" style="79" customWidth="1"/>
    <col min="3850" max="3850" width="11.28515625" style="79" customWidth="1"/>
    <col min="3851" max="3851" width="10.42578125" style="79" customWidth="1"/>
    <col min="3852" max="3852" width="75.42578125" style="79" customWidth="1"/>
    <col min="3853" max="3853" width="45.28515625" style="79" customWidth="1"/>
    <col min="3854" max="3895" width="9.140625" style="79"/>
    <col min="3896" max="3896" width="62.28515625" style="79" customWidth="1"/>
    <col min="3897" max="4096" width="9.140625" style="79"/>
    <col min="4097" max="4097" width="4.42578125" style="79" customWidth="1"/>
    <col min="4098" max="4098" width="11.5703125" style="79" customWidth="1"/>
    <col min="4099" max="4099" width="40.42578125" style="79" customWidth="1"/>
    <col min="4100" max="4100" width="5.5703125" style="79" customWidth="1"/>
    <col min="4101" max="4101" width="8.5703125" style="79" customWidth="1"/>
    <col min="4102" max="4102" width="9.85546875" style="79" customWidth="1"/>
    <col min="4103" max="4103" width="13.85546875" style="79" customWidth="1"/>
    <col min="4104" max="4104" width="11" style="79" customWidth="1"/>
    <col min="4105" max="4105" width="9.7109375" style="79" customWidth="1"/>
    <col min="4106" max="4106" width="11.28515625" style="79" customWidth="1"/>
    <col min="4107" max="4107" width="10.42578125" style="79" customWidth="1"/>
    <col min="4108" max="4108" width="75.42578125" style="79" customWidth="1"/>
    <col min="4109" max="4109" width="45.28515625" style="79" customWidth="1"/>
    <col min="4110" max="4151" width="9.140625" style="79"/>
    <col min="4152" max="4152" width="62.28515625" style="79" customWidth="1"/>
    <col min="4153" max="4352" width="9.140625" style="79"/>
    <col min="4353" max="4353" width="4.42578125" style="79" customWidth="1"/>
    <col min="4354" max="4354" width="11.5703125" style="79" customWidth="1"/>
    <col min="4355" max="4355" width="40.42578125" style="79" customWidth="1"/>
    <col min="4356" max="4356" width="5.5703125" style="79" customWidth="1"/>
    <col min="4357" max="4357" width="8.5703125" style="79" customWidth="1"/>
    <col min="4358" max="4358" width="9.85546875" style="79" customWidth="1"/>
    <col min="4359" max="4359" width="13.85546875" style="79" customWidth="1"/>
    <col min="4360" max="4360" width="11" style="79" customWidth="1"/>
    <col min="4361" max="4361" width="9.7109375" style="79" customWidth="1"/>
    <col min="4362" max="4362" width="11.28515625" style="79" customWidth="1"/>
    <col min="4363" max="4363" width="10.42578125" style="79" customWidth="1"/>
    <col min="4364" max="4364" width="75.42578125" style="79" customWidth="1"/>
    <col min="4365" max="4365" width="45.28515625" style="79" customWidth="1"/>
    <col min="4366" max="4407" width="9.140625" style="79"/>
    <col min="4408" max="4408" width="62.28515625" style="79" customWidth="1"/>
    <col min="4409" max="4608" width="9.140625" style="79"/>
    <col min="4609" max="4609" width="4.42578125" style="79" customWidth="1"/>
    <col min="4610" max="4610" width="11.5703125" style="79" customWidth="1"/>
    <col min="4611" max="4611" width="40.42578125" style="79" customWidth="1"/>
    <col min="4612" max="4612" width="5.5703125" style="79" customWidth="1"/>
    <col min="4613" max="4613" width="8.5703125" style="79" customWidth="1"/>
    <col min="4614" max="4614" width="9.85546875" style="79" customWidth="1"/>
    <col min="4615" max="4615" width="13.85546875" style="79" customWidth="1"/>
    <col min="4616" max="4616" width="11" style="79" customWidth="1"/>
    <col min="4617" max="4617" width="9.7109375" style="79" customWidth="1"/>
    <col min="4618" max="4618" width="11.28515625" style="79" customWidth="1"/>
    <col min="4619" max="4619" width="10.42578125" style="79" customWidth="1"/>
    <col min="4620" max="4620" width="75.42578125" style="79" customWidth="1"/>
    <col min="4621" max="4621" width="45.28515625" style="79" customWidth="1"/>
    <col min="4622" max="4663" width="9.140625" style="79"/>
    <col min="4664" max="4664" width="62.28515625" style="79" customWidth="1"/>
    <col min="4665" max="4864" width="9.140625" style="79"/>
    <col min="4865" max="4865" width="4.42578125" style="79" customWidth="1"/>
    <col min="4866" max="4866" width="11.5703125" style="79" customWidth="1"/>
    <col min="4867" max="4867" width="40.42578125" style="79" customWidth="1"/>
    <col min="4868" max="4868" width="5.5703125" style="79" customWidth="1"/>
    <col min="4869" max="4869" width="8.5703125" style="79" customWidth="1"/>
    <col min="4870" max="4870" width="9.85546875" style="79" customWidth="1"/>
    <col min="4871" max="4871" width="13.85546875" style="79" customWidth="1"/>
    <col min="4872" max="4872" width="11" style="79" customWidth="1"/>
    <col min="4873" max="4873" width="9.7109375" style="79" customWidth="1"/>
    <col min="4874" max="4874" width="11.28515625" style="79" customWidth="1"/>
    <col min="4875" max="4875" width="10.42578125" style="79" customWidth="1"/>
    <col min="4876" max="4876" width="75.42578125" style="79" customWidth="1"/>
    <col min="4877" max="4877" width="45.28515625" style="79" customWidth="1"/>
    <col min="4878" max="4919" width="9.140625" style="79"/>
    <col min="4920" max="4920" width="62.28515625" style="79" customWidth="1"/>
    <col min="4921" max="5120" width="9.140625" style="79"/>
    <col min="5121" max="5121" width="4.42578125" style="79" customWidth="1"/>
    <col min="5122" max="5122" width="11.5703125" style="79" customWidth="1"/>
    <col min="5123" max="5123" width="40.42578125" style="79" customWidth="1"/>
    <col min="5124" max="5124" width="5.5703125" style="79" customWidth="1"/>
    <col min="5125" max="5125" width="8.5703125" style="79" customWidth="1"/>
    <col min="5126" max="5126" width="9.85546875" style="79" customWidth="1"/>
    <col min="5127" max="5127" width="13.85546875" style="79" customWidth="1"/>
    <col min="5128" max="5128" width="11" style="79" customWidth="1"/>
    <col min="5129" max="5129" width="9.7109375" style="79" customWidth="1"/>
    <col min="5130" max="5130" width="11.28515625" style="79" customWidth="1"/>
    <col min="5131" max="5131" width="10.42578125" style="79" customWidth="1"/>
    <col min="5132" max="5132" width="75.42578125" style="79" customWidth="1"/>
    <col min="5133" max="5133" width="45.28515625" style="79" customWidth="1"/>
    <col min="5134" max="5175" width="9.140625" style="79"/>
    <col min="5176" max="5176" width="62.28515625" style="79" customWidth="1"/>
    <col min="5177" max="5376" width="9.140625" style="79"/>
    <col min="5377" max="5377" width="4.42578125" style="79" customWidth="1"/>
    <col min="5378" max="5378" width="11.5703125" style="79" customWidth="1"/>
    <col min="5379" max="5379" width="40.42578125" style="79" customWidth="1"/>
    <col min="5380" max="5380" width="5.5703125" style="79" customWidth="1"/>
    <col min="5381" max="5381" width="8.5703125" style="79" customWidth="1"/>
    <col min="5382" max="5382" width="9.85546875" style="79" customWidth="1"/>
    <col min="5383" max="5383" width="13.85546875" style="79" customWidth="1"/>
    <col min="5384" max="5384" width="11" style="79" customWidth="1"/>
    <col min="5385" max="5385" width="9.7109375" style="79" customWidth="1"/>
    <col min="5386" max="5386" width="11.28515625" style="79" customWidth="1"/>
    <col min="5387" max="5387" width="10.42578125" style="79" customWidth="1"/>
    <col min="5388" max="5388" width="75.42578125" style="79" customWidth="1"/>
    <col min="5389" max="5389" width="45.28515625" style="79" customWidth="1"/>
    <col min="5390" max="5431" width="9.140625" style="79"/>
    <col min="5432" max="5432" width="62.28515625" style="79" customWidth="1"/>
    <col min="5433" max="5632" width="9.140625" style="79"/>
    <col min="5633" max="5633" width="4.42578125" style="79" customWidth="1"/>
    <col min="5634" max="5634" width="11.5703125" style="79" customWidth="1"/>
    <col min="5635" max="5635" width="40.42578125" style="79" customWidth="1"/>
    <col min="5636" max="5636" width="5.5703125" style="79" customWidth="1"/>
    <col min="5637" max="5637" width="8.5703125" style="79" customWidth="1"/>
    <col min="5638" max="5638" width="9.85546875" style="79" customWidth="1"/>
    <col min="5639" max="5639" width="13.85546875" style="79" customWidth="1"/>
    <col min="5640" max="5640" width="11" style="79" customWidth="1"/>
    <col min="5641" max="5641" width="9.7109375" style="79" customWidth="1"/>
    <col min="5642" max="5642" width="11.28515625" style="79" customWidth="1"/>
    <col min="5643" max="5643" width="10.42578125" style="79" customWidth="1"/>
    <col min="5644" max="5644" width="75.42578125" style="79" customWidth="1"/>
    <col min="5645" max="5645" width="45.28515625" style="79" customWidth="1"/>
    <col min="5646" max="5687" width="9.140625" style="79"/>
    <col min="5688" max="5688" width="62.28515625" style="79" customWidth="1"/>
    <col min="5689" max="5888" width="9.140625" style="79"/>
    <col min="5889" max="5889" width="4.42578125" style="79" customWidth="1"/>
    <col min="5890" max="5890" width="11.5703125" style="79" customWidth="1"/>
    <col min="5891" max="5891" width="40.42578125" style="79" customWidth="1"/>
    <col min="5892" max="5892" width="5.5703125" style="79" customWidth="1"/>
    <col min="5893" max="5893" width="8.5703125" style="79" customWidth="1"/>
    <col min="5894" max="5894" width="9.85546875" style="79" customWidth="1"/>
    <col min="5895" max="5895" width="13.85546875" style="79" customWidth="1"/>
    <col min="5896" max="5896" width="11" style="79" customWidth="1"/>
    <col min="5897" max="5897" width="9.7109375" style="79" customWidth="1"/>
    <col min="5898" max="5898" width="11.28515625" style="79" customWidth="1"/>
    <col min="5899" max="5899" width="10.42578125" style="79" customWidth="1"/>
    <col min="5900" max="5900" width="75.42578125" style="79" customWidth="1"/>
    <col min="5901" max="5901" width="45.28515625" style="79" customWidth="1"/>
    <col min="5902" max="5943" width="9.140625" style="79"/>
    <col min="5944" max="5944" width="62.28515625" style="79" customWidth="1"/>
    <col min="5945" max="6144" width="9.140625" style="79"/>
    <col min="6145" max="6145" width="4.42578125" style="79" customWidth="1"/>
    <col min="6146" max="6146" width="11.5703125" style="79" customWidth="1"/>
    <col min="6147" max="6147" width="40.42578125" style="79" customWidth="1"/>
    <col min="6148" max="6148" width="5.5703125" style="79" customWidth="1"/>
    <col min="6149" max="6149" width="8.5703125" style="79" customWidth="1"/>
    <col min="6150" max="6150" width="9.85546875" style="79" customWidth="1"/>
    <col min="6151" max="6151" width="13.85546875" style="79" customWidth="1"/>
    <col min="6152" max="6152" width="11" style="79" customWidth="1"/>
    <col min="6153" max="6153" width="9.7109375" style="79" customWidth="1"/>
    <col min="6154" max="6154" width="11.28515625" style="79" customWidth="1"/>
    <col min="6155" max="6155" width="10.42578125" style="79" customWidth="1"/>
    <col min="6156" max="6156" width="75.42578125" style="79" customWidth="1"/>
    <col min="6157" max="6157" width="45.28515625" style="79" customWidth="1"/>
    <col min="6158" max="6199" width="9.140625" style="79"/>
    <col min="6200" max="6200" width="62.28515625" style="79" customWidth="1"/>
    <col min="6201" max="6400" width="9.140625" style="79"/>
    <col min="6401" max="6401" width="4.42578125" style="79" customWidth="1"/>
    <col min="6402" max="6402" width="11.5703125" style="79" customWidth="1"/>
    <col min="6403" max="6403" width="40.42578125" style="79" customWidth="1"/>
    <col min="6404" max="6404" width="5.5703125" style="79" customWidth="1"/>
    <col min="6405" max="6405" width="8.5703125" style="79" customWidth="1"/>
    <col min="6406" max="6406" width="9.85546875" style="79" customWidth="1"/>
    <col min="6407" max="6407" width="13.85546875" style="79" customWidth="1"/>
    <col min="6408" max="6408" width="11" style="79" customWidth="1"/>
    <col min="6409" max="6409" width="9.7109375" style="79" customWidth="1"/>
    <col min="6410" max="6410" width="11.28515625" style="79" customWidth="1"/>
    <col min="6411" max="6411" width="10.42578125" style="79" customWidth="1"/>
    <col min="6412" max="6412" width="75.42578125" style="79" customWidth="1"/>
    <col min="6413" max="6413" width="45.28515625" style="79" customWidth="1"/>
    <col min="6414" max="6455" width="9.140625" style="79"/>
    <col min="6456" max="6456" width="62.28515625" style="79" customWidth="1"/>
    <col min="6457" max="6656" width="9.140625" style="79"/>
    <col min="6657" max="6657" width="4.42578125" style="79" customWidth="1"/>
    <col min="6658" max="6658" width="11.5703125" style="79" customWidth="1"/>
    <col min="6659" max="6659" width="40.42578125" style="79" customWidth="1"/>
    <col min="6660" max="6660" width="5.5703125" style="79" customWidth="1"/>
    <col min="6661" max="6661" width="8.5703125" style="79" customWidth="1"/>
    <col min="6662" max="6662" width="9.85546875" style="79" customWidth="1"/>
    <col min="6663" max="6663" width="13.85546875" style="79" customWidth="1"/>
    <col min="6664" max="6664" width="11" style="79" customWidth="1"/>
    <col min="6665" max="6665" width="9.7109375" style="79" customWidth="1"/>
    <col min="6666" max="6666" width="11.28515625" style="79" customWidth="1"/>
    <col min="6667" max="6667" width="10.42578125" style="79" customWidth="1"/>
    <col min="6668" max="6668" width="75.42578125" style="79" customWidth="1"/>
    <col min="6669" max="6669" width="45.28515625" style="79" customWidth="1"/>
    <col min="6670" max="6711" width="9.140625" style="79"/>
    <col min="6712" max="6712" width="62.28515625" style="79" customWidth="1"/>
    <col min="6713" max="6912" width="9.140625" style="79"/>
    <col min="6913" max="6913" width="4.42578125" style="79" customWidth="1"/>
    <col min="6914" max="6914" width="11.5703125" style="79" customWidth="1"/>
    <col min="6915" max="6915" width="40.42578125" style="79" customWidth="1"/>
    <col min="6916" max="6916" width="5.5703125" style="79" customWidth="1"/>
    <col min="6917" max="6917" width="8.5703125" style="79" customWidth="1"/>
    <col min="6918" max="6918" width="9.85546875" style="79" customWidth="1"/>
    <col min="6919" max="6919" width="13.85546875" style="79" customWidth="1"/>
    <col min="6920" max="6920" width="11" style="79" customWidth="1"/>
    <col min="6921" max="6921" width="9.7109375" style="79" customWidth="1"/>
    <col min="6922" max="6922" width="11.28515625" style="79" customWidth="1"/>
    <col min="6923" max="6923" width="10.42578125" style="79" customWidth="1"/>
    <col min="6924" max="6924" width="75.42578125" style="79" customWidth="1"/>
    <col min="6925" max="6925" width="45.28515625" style="79" customWidth="1"/>
    <col min="6926" max="6967" width="9.140625" style="79"/>
    <col min="6968" max="6968" width="62.28515625" style="79" customWidth="1"/>
    <col min="6969" max="7168" width="9.140625" style="79"/>
    <col min="7169" max="7169" width="4.42578125" style="79" customWidth="1"/>
    <col min="7170" max="7170" width="11.5703125" style="79" customWidth="1"/>
    <col min="7171" max="7171" width="40.42578125" style="79" customWidth="1"/>
    <col min="7172" max="7172" width="5.5703125" style="79" customWidth="1"/>
    <col min="7173" max="7173" width="8.5703125" style="79" customWidth="1"/>
    <col min="7174" max="7174" width="9.85546875" style="79" customWidth="1"/>
    <col min="7175" max="7175" width="13.85546875" style="79" customWidth="1"/>
    <col min="7176" max="7176" width="11" style="79" customWidth="1"/>
    <col min="7177" max="7177" width="9.7109375" style="79" customWidth="1"/>
    <col min="7178" max="7178" width="11.28515625" style="79" customWidth="1"/>
    <col min="7179" max="7179" width="10.42578125" style="79" customWidth="1"/>
    <col min="7180" max="7180" width="75.42578125" style="79" customWidth="1"/>
    <col min="7181" max="7181" width="45.28515625" style="79" customWidth="1"/>
    <col min="7182" max="7223" width="9.140625" style="79"/>
    <col min="7224" max="7224" width="62.28515625" style="79" customWidth="1"/>
    <col min="7225" max="7424" width="9.140625" style="79"/>
    <col min="7425" max="7425" width="4.42578125" style="79" customWidth="1"/>
    <col min="7426" max="7426" width="11.5703125" style="79" customWidth="1"/>
    <col min="7427" max="7427" width="40.42578125" style="79" customWidth="1"/>
    <col min="7428" max="7428" width="5.5703125" style="79" customWidth="1"/>
    <col min="7429" max="7429" width="8.5703125" style="79" customWidth="1"/>
    <col min="7430" max="7430" width="9.85546875" style="79" customWidth="1"/>
    <col min="7431" max="7431" width="13.85546875" style="79" customWidth="1"/>
    <col min="7432" max="7432" width="11" style="79" customWidth="1"/>
    <col min="7433" max="7433" width="9.7109375" style="79" customWidth="1"/>
    <col min="7434" max="7434" width="11.28515625" style="79" customWidth="1"/>
    <col min="7435" max="7435" width="10.42578125" style="79" customWidth="1"/>
    <col min="7436" max="7436" width="75.42578125" style="79" customWidth="1"/>
    <col min="7437" max="7437" width="45.28515625" style="79" customWidth="1"/>
    <col min="7438" max="7479" width="9.140625" style="79"/>
    <col min="7480" max="7480" width="62.28515625" style="79" customWidth="1"/>
    <col min="7481" max="7680" width="9.140625" style="79"/>
    <col min="7681" max="7681" width="4.42578125" style="79" customWidth="1"/>
    <col min="7682" max="7682" width="11.5703125" style="79" customWidth="1"/>
    <col min="7683" max="7683" width="40.42578125" style="79" customWidth="1"/>
    <col min="7684" max="7684" width="5.5703125" style="79" customWidth="1"/>
    <col min="7685" max="7685" width="8.5703125" style="79" customWidth="1"/>
    <col min="7686" max="7686" width="9.85546875" style="79" customWidth="1"/>
    <col min="7687" max="7687" width="13.85546875" style="79" customWidth="1"/>
    <col min="7688" max="7688" width="11" style="79" customWidth="1"/>
    <col min="7689" max="7689" width="9.7109375" style="79" customWidth="1"/>
    <col min="7690" max="7690" width="11.28515625" style="79" customWidth="1"/>
    <col min="7691" max="7691" width="10.42578125" style="79" customWidth="1"/>
    <col min="7692" max="7692" width="75.42578125" style="79" customWidth="1"/>
    <col min="7693" max="7693" width="45.28515625" style="79" customWidth="1"/>
    <col min="7694" max="7735" width="9.140625" style="79"/>
    <col min="7736" max="7736" width="62.28515625" style="79" customWidth="1"/>
    <col min="7737" max="7936" width="9.140625" style="79"/>
    <col min="7937" max="7937" width="4.42578125" style="79" customWidth="1"/>
    <col min="7938" max="7938" width="11.5703125" style="79" customWidth="1"/>
    <col min="7939" max="7939" width="40.42578125" style="79" customWidth="1"/>
    <col min="7940" max="7940" width="5.5703125" style="79" customWidth="1"/>
    <col min="7941" max="7941" width="8.5703125" style="79" customWidth="1"/>
    <col min="7942" max="7942" width="9.85546875" style="79" customWidth="1"/>
    <col min="7943" max="7943" width="13.85546875" style="79" customWidth="1"/>
    <col min="7944" max="7944" width="11" style="79" customWidth="1"/>
    <col min="7945" max="7945" width="9.7109375" style="79" customWidth="1"/>
    <col min="7946" max="7946" width="11.28515625" style="79" customWidth="1"/>
    <col min="7947" max="7947" width="10.42578125" style="79" customWidth="1"/>
    <col min="7948" max="7948" width="75.42578125" style="79" customWidth="1"/>
    <col min="7949" max="7949" width="45.28515625" style="79" customWidth="1"/>
    <col min="7950" max="7991" width="9.140625" style="79"/>
    <col min="7992" max="7992" width="62.28515625" style="79" customWidth="1"/>
    <col min="7993" max="8192" width="9.140625" style="79"/>
    <col min="8193" max="8193" width="4.42578125" style="79" customWidth="1"/>
    <col min="8194" max="8194" width="11.5703125" style="79" customWidth="1"/>
    <col min="8195" max="8195" width="40.42578125" style="79" customWidth="1"/>
    <col min="8196" max="8196" width="5.5703125" style="79" customWidth="1"/>
    <col min="8197" max="8197" width="8.5703125" style="79" customWidth="1"/>
    <col min="8198" max="8198" width="9.85546875" style="79" customWidth="1"/>
    <col min="8199" max="8199" width="13.85546875" style="79" customWidth="1"/>
    <col min="8200" max="8200" width="11" style="79" customWidth="1"/>
    <col min="8201" max="8201" width="9.7109375" style="79" customWidth="1"/>
    <col min="8202" max="8202" width="11.28515625" style="79" customWidth="1"/>
    <col min="8203" max="8203" width="10.42578125" style="79" customWidth="1"/>
    <col min="8204" max="8204" width="75.42578125" style="79" customWidth="1"/>
    <col min="8205" max="8205" width="45.28515625" style="79" customWidth="1"/>
    <col min="8206" max="8247" width="9.140625" style="79"/>
    <col min="8248" max="8248" width="62.28515625" style="79" customWidth="1"/>
    <col min="8249" max="8448" width="9.140625" style="79"/>
    <col min="8449" max="8449" width="4.42578125" style="79" customWidth="1"/>
    <col min="8450" max="8450" width="11.5703125" style="79" customWidth="1"/>
    <col min="8451" max="8451" width="40.42578125" style="79" customWidth="1"/>
    <col min="8452" max="8452" width="5.5703125" style="79" customWidth="1"/>
    <col min="8453" max="8453" width="8.5703125" style="79" customWidth="1"/>
    <col min="8454" max="8454" width="9.85546875" style="79" customWidth="1"/>
    <col min="8455" max="8455" width="13.85546875" style="79" customWidth="1"/>
    <col min="8456" max="8456" width="11" style="79" customWidth="1"/>
    <col min="8457" max="8457" width="9.7109375" style="79" customWidth="1"/>
    <col min="8458" max="8458" width="11.28515625" style="79" customWidth="1"/>
    <col min="8459" max="8459" width="10.42578125" style="79" customWidth="1"/>
    <col min="8460" max="8460" width="75.42578125" style="79" customWidth="1"/>
    <col min="8461" max="8461" width="45.28515625" style="79" customWidth="1"/>
    <col min="8462" max="8503" width="9.140625" style="79"/>
    <col min="8504" max="8504" width="62.28515625" style="79" customWidth="1"/>
    <col min="8505" max="8704" width="9.140625" style="79"/>
    <col min="8705" max="8705" width="4.42578125" style="79" customWidth="1"/>
    <col min="8706" max="8706" width="11.5703125" style="79" customWidth="1"/>
    <col min="8707" max="8707" width="40.42578125" style="79" customWidth="1"/>
    <col min="8708" max="8708" width="5.5703125" style="79" customWidth="1"/>
    <col min="8709" max="8709" width="8.5703125" style="79" customWidth="1"/>
    <col min="8710" max="8710" width="9.85546875" style="79" customWidth="1"/>
    <col min="8711" max="8711" width="13.85546875" style="79" customWidth="1"/>
    <col min="8712" max="8712" width="11" style="79" customWidth="1"/>
    <col min="8713" max="8713" width="9.7109375" style="79" customWidth="1"/>
    <col min="8714" max="8714" width="11.28515625" style="79" customWidth="1"/>
    <col min="8715" max="8715" width="10.42578125" style="79" customWidth="1"/>
    <col min="8716" max="8716" width="75.42578125" style="79" customWidth="1"/>
    <col min="8717" max="8717" width="45.28515625" style="79" customWidth="1"/>
    <col min="8718" max="8759" width="9.140625" style="79"/>
    <col min="8760" max="8760" width="62.28515625" style="79" customWidth="1"/>
    <col min="8761" max="8960" width="9.140625" style="79"/>
    <col min="8961" max="8961" width="4.42578125" style="79" customWidth="1"/>
    <col min="8962" max="8962" width="11.5703125" style="79" customWidth="1"/>
    <col min="8963" max="8963" width="40.42578125" style="79" customWidth="1"/>
    <col min="8964" max="8964" width="5.5703125" style="79" customWidth="1"/>
    <col min="8965" max="8965" width="8.5703125" style="79" customWidth="1"/>
    <col min="8966" max="8966" width="9.85546875" style="79" customWidth="1"/>
    <col min="8967" max="8967" width="13.85546875" style="79" customWidth="1"/>
    <col min="8968" max="8968" width="11" style="79" customWidth="1"/>
    <col min="8969" max="8969" width="9.7109375" style="79" customWidth="1"/>
    <col min="8970" max="8970" width="11.28515625" style="79" customWidth="1"/>
    <col min="8971" max="8971" width="10.42578125" style="79" customWidth="1"/>
    <col min="8972" max="8972" width="75.42578125" style="79" customWidth="1"/>
    <col min="8973" max="8973" width="45.28515625" style="79" customWidth="1"/>
    <col min="8974" max="9015" width="9.140625" style="79"/>
    <col min="9016" max="9016" width="62.28515625" style="79" customWidth="1"/>
    <col min="9017" max="9216" width="9.140625" style="79"/>
    <col min="9217" max="9217" width="4.42578125" style="79" customWidth="1"/>
    <col min="9218" max="9218" width="11.5703125" style="79" customWidth="1"/>
    <col min="9219" max="9219" width="40.42578125" style="79" customWidth="1"/>
    <col min="9220" max="9220" width="5.5703125" style="79" customWidth="1"/>
    <col min="9221" max="9221" width="8.5703125" style="79" customWidth="1"/>
    <col min="9222" max="9222" width="9.85546875" style="79" customWidth="1"/>
    <col min="9223" max="9223" width="13.85546875" style="79" customWidth="1"/>
    <col min="9224" max="9224" width="11" style="79" customWidth="1"/>
    <col min="9225" max="9225" width="9.7109375" style="79" customWidth="1"/>
    <col min="9226" max="9226" width="11.28515625" style="79" customWidth="1"/>
    <col min="9227" max="9227" width="10.42578125" style="79" customWidth="1"/>
    <col min="9228" max="9228" width="75.42578125" style="79" customWidth="1"/>
    <col min="9229" max="9229" width="45.28515625" style="79" customWidth="1"/>
    <col min="9230" max="9271" width="9.140625" style="79"/>
    <col min="9272" max="9272" width="62.28515625" style="79" customWidth="1"/>
    <col min="9273" max="9472" width="9.140625" style="79"/>
    <col min="9473" max="9473" width="4.42578125" style="79" customWidth="1"/>
    <col min="9474" max="9474" width="11.5703125" style="79" customWidth="1"/>
    <col min="9475" max="9475" width="40.42578125" style="79" customWidth="1"/>
    <col min="9476" max="9476" width="5.5703125" style="79" customWidth="1"/>
    <col min="9477" max="9477" width="8.5703125" style="79" customWidth="1"/>
    <col min="9478" max="9478" width="9.85546875" style="79" customWidth="1"/>
    <col min="9479" max="9479" width="13.85546875" style="79" customWidth="1"/>
    <col min="9480" max="9480" width="11" style="79" customWidth="1"/>
    <col min="9481" max="9481" width="9.7109375" style="79" customWidth="1"/>
    <col min="9482" max="9482" width="11.28515625" style="79" customWidth="1"/>
    <col min="9483" max="9483" width="10.42578125" style="79" customWidth="1"/>
    <col min="9484" max="9484" width="75.42578125" style="79" customWidth="1"/>
    <col min="9485" max="9485" width="45.28515625" style="79" customWidth="1"/>
    <col min="9486" max="9527" width="9.140625" style="79"/>
    <col min="9528" max="9528" width="62.28515625" style="79" customWidth="1"/>
    <col min="9529" max="9728" width="9.140625" style="79"/>
    <col min="9729" max="9729" width="4.42578125" style="79" customWidth="1"/>
    <col min="9730" max="9730" width="11.5703125" style="79" customWidth="1"/>
    <col min="9731" max="9731" width="40.42578125" style="79" customWidth="1"/>
    <col min="9732" max="9732" width="5.5703125" style="79" customWidth="1"/>
    <col min="9733" max="9733" width="8.5703125" style="79" customWidth="1"/>
    <col min="9734" max="9734" width="9.85546875" style="79" customWidth="1"/>
    <col min="9735" max="9735" width="13.85546875" style="79" customWidth="1"/>
    <col min="9736" max="9736" width="11" style="79" customWidth="1"/>
    <col min="9737" max="9737" width="9.7109375" style="79" customWidth="1"/>
    <col min="9738" max="9738" width="11.28515625" style="79" customWidth="1"/>
    <col min="9739" max="9739" width="10.42578125" style="79" customWidth="1"/>
    <col min="9740" max="9740" width="75.42578125" style="79" customWidth="1"/>
    <col min="9741" max="9741" width="45.28515625" style="79" customWidth="1"/>
    <col min="9742" max="9783" width="9.140625" style="79"/>
    <col min="9784" max="9784" width="62.28515625" style="79" customWidth="1"/>
    <col min="9785" max="9984" width="9.140625" style="79"/>
    <col min="9985" max="9985" width="4.42578125" style="79" customWidth="1"/>
    <col min="9986" max="9986" width="11.5703125" style="79" customWidth="1"/>
    <col min="9987" max="9987" width="40.42578125" style="79" customWidth="1"/>
    <col min="9988" max="9988" width="5.5703125" style="79" customWidth="1"/>
    <col min="9989" max="9989" width="8.5703125" style="79" customWidth="1"/>
    <col min="9990" max="9990" width="9.85546875" style="79" customWidth="1"/>
    <col min="9991" max="9991" width="13.85546875" style="79" customWidth="1"/>
    <col min="9992" max="9992" width="11" style="79" customWidth="1"/>
    <col min="9993" max="9993" width="9.7109375" style="79" customWidth="1"/>
    <col min="9994" max="9994" width="11.28515625" style="79" customWidth="1"/>
    <col min="9995" max="9995" width="10.42578125" style="79" customWidth="1"/>
    <col min="9996" max="9996" width="75.42578125" style="79" customWidth="1"/>
    <col min="9997" max="9997" width="45.28515625" style="79" customWidth="1"/>
    <col min="9998" max="10039" width="9.140625" style="79"/>
    <col min="10040" max="10040" width="62.28515625" style="79" customWidth="1"/>
    <col min="10041" max="10240" width="9.140625" style="79"/>
    <col min="10241" max="10241" width="4.42578125" style="79" customWidth="1"/>
    <col min="10242" max="10242" width="11.5703125" style="79" customWidth="1"/>
    <col min="10243" max="10243" width="40.42578125" style="79" customWidth="1"/>
    <col min="10244" max="10244" width="5.5703125" style="79" customWidth="1"/>
    <col min="10245" max="10245" width="8.5703125" style="79" customWidth="1"/>
    <col min="10246" max="10246" width="9.85546875" style="79" customWidth="1"/>
    <col min="10247" max="10247" width="13.85546875" style="79" customWidth="1"/>
    <col min="10248" max="10248" width="11" style="79" customWidth="1"/>
    <col min="10249" max="10249" width="9.7109375" style="79" customWidth="1"/>
    <col min="10250" max="10250" width="11.28515625" style="79" customWidth="1"/>
    <col min="10251" max="10251" width="10.42578125" style="79" customWidth="1"/>
    <col min="10252" max="10252" width="75.42578125" style="79" customWidth="1"/>
    <col min="10253" max="10253" width="45.28515625" style="79" customWidth="1"/>
    <col min="10254" max="10295" width="9.140625" style="79"/>
    <col min="10296" max="10296" width="62.28515625" style="79" customWidth="1"/>
    <col min="10297" max="10496" width="9.140625" style="79"/>
    <col min="10497" max="10497" width="4.42578125" style="79" customWidth="1"/>
    <col min="10498" max="10498" width="11.5703125" style="79" customWidth="1"/>
    <col min="10499" max="10499" width="40.42578125" style="79" customWidth="1"/>
    <col min="10500" max="10500" width="5.5703125" style="79" customWidth="1"/>
    <col min="10501" max="10501" width="8.5703125" style="79" customWidth="1"/>
    <col min="10502" max="10502" width="9.85546875" style="79" customWidth="1"/>
    <col min="10503" max="10503" width="13.85546875" style="79" customWidth="1"/>
    <col min="10504" max="10504" width="11" style="79" customWidth="1"/>
    <col min="10505" max="10505" width="9.7109375" style="79" customWidth="1"/>
    <col min="10506" max="10506" width="11.28515625" style="79" customWidth="1"/>
    <col min="10507" max="10507" width="10.42578125" style="79" customWidth="1"/>
    <col min="10508" max="10508" width="75.42578125" style="79" customWidth="1"/>
    <col min="10509" max="10509" width="45.28515625" style="79" customWidth="1"/>
    <col min="10510" max="10551" width="9.140625" style="79"/>
    <col min="10552" max="10552" width="62.28515625" style="79" customWidth="1"/>
    <col min="10553" max="10752" width="9.140625" style="79"/>
    <col min="10753" max="10753" width="4.42578125" style="79" customWidth="1"/>
    <col min="10754" max="10754" width="11.5703125" style="79" customWidth="1"/>
    <col min="10755" max="10755" width="40.42578125" style="79" customWidth="1"/>
    <col min="10756" max="10756" width="5.5703125" style="79" customWidth="1"/>
    <col min="10757" max="10757" width="8.5703125" style="79" customWidth="1"/>
    <col min="10758" max="10758" width="9.85546875" style="79" customWidth="1"/>
    <col min="10759" max="10759" width="13.85546875" style="79" customWidth="1"/>
    <col min="10760" max="10760" width="11" style="79" customWidth="1"/>
    <col min="10761" max="10761" width="9.7109375" style="79" customWidth="1"/>
    <col min="10762" max="10762" width="11.28515625" style="79" customWidth="1"/>
    <col min="10763" max="10763" width="10.42578125" style="79" customWidth="1"/>
    <col min="10764" max="10764" width="75.42578125" style="79" customWidth="1"/>
    <col min="10765" max="10765" width="45.28515625" style="79" customWidth="1"/>
    <col min="10766" max="10807" width="9.140625" style="79"/>
    <col min="10808" max="10808" width="62.28515625" style="79" customWidth="1"/>
    <col min="10809" max="11008" width="9.140625" style="79"/>
    <col min="11009" max="11009" width="4.42578125" style="79" customWidth="1"/>
    <col min="11010" max="11010" width="11.5703125" style="79" customWidth="1"/>
    <col min="11011" max="11011" width="40.42578125" style="79" customWidth="1"/>
    <col min="11012" max="11012" width="5.5703125" style="79" customWidth="1"/>
    <col min="11013" max="11013" width="8.5703125" style="79" customWidth="1"/>
    <col min="11014" max="11014" width="9.85546875" style="79" customWidth="1"/>
    <col min="11015" max="11015" width="13.85546875" style="79" customWidth="1"/>
    <col min="11016" max="11016" width="11" style="79" customWidth="1"/>
    <col min="11017" max="11017" width="9.7109375" style="79" customWidth="1"/>
    <col min="11018" max="11018" width="11.28515625" style="79" customWidth="1"/>
    <col min="11019" max="11019" width="10.42578125" style="79" customWidth="1"/>
    <col min="11020" max="11020" width="75.42578125" style="79" customWidth="1"/>
    <col min="11021" max="11021" width="45.28515625" style="79" customWidth="1"/>
    <col min="11022" max="11063" width="9.140625" style="79"/>
    <col min="11064" max="11064" width="62.28515625" style="79" customWidth="1"/>
    <col min="11065" max="11264" width="9.140625" style="79"/>
    <col min="11265" max="11265" width="4.42578125" style="79" customWidth="1"/>
    <col min="11266" max="11266" width="11.5703125" style="79" customWidth="1"/>
    <col min="11267" max="11267" width="40.42578125" style="79" customWidth="1"/>
    <col min="11268" max="11268" width="5.5703125" style="79" customWidth="1"/>
    <col min="11269" max="11269" width="8.5703125" style="79" customWidth="1"/>
    <col min="11270" max="11270" width="9.85546875" style="79" customWidth="1"/>
    <col min="11271" max="11271" width="13.85546875" style="79" customWidth="1"/>
    <col min="11272" max="11272" width="11" style="79" customWidth="1"/>
    <col min="11273" max="11273" width="9.7109375" style="79" customWidth="1"/>
    <col min="11274" max="11274" width="11.28515625" style="79" customWidth="1"/>
    <col min="11275" max="11275" width="10.42578125" style="79" customWidth="1"/>
    <col min="11276" max="11276" width="75.42578125" style="79" customWidth="1"/>
    <col min="11277" max="11277" width="45.28515625" style="79" customWidth="1"/>
    <col min="11278" max="11319" width="9.140625" style="79"/>
    <col min="11320" max="11320" width="62.28515625" style="79" customWidth="1"/>
    <col min="11321" max="11520" width="9.140625" style="79"/>
    <col min="11521" max="11521" width="4.42578125" style="79" customWidth="1"/>
    <col min="11522" max="11522" width="11.5703125" style="79" customWidth="1"/>
    <col min="11523" max="11523" width="40.42578125" style="79" customWidth="1"/>
    <col min="11524" max="11524" width="5.5703125" style="79" customWidth="1"/>
    <col min="11525" max="11525" width="8.5703125" style="79" customWidth="1"/>
    <col min="11526" max="11526" width="9.85546875" style="79" customWidth="1"/>
    <col min="11527" max="11527" width="13.85546875" style="79" customWidth="1"/>
    <col min="11528" max="11528" width="11" style="79" customWidth="1"/>
    <col min="11529" max="11529" width="9.7109375" style="79" customWidth="1"/>
    <col min="11530" max="11530" width="11.28515625" style="79" customWidth="1"/>
    <col min="11531" max="11531" width="10.42578125" style="79" customWidth="1"/>
    <col min="11532" max="11532" width="75.42578125" style="79" customWidth="1"/>
    <col min="11533" max="11533" width="45.28515625" style="79" customWidth="1"/>
    <col min="11534" max="11575" width="9.140625" style="79"/>
    <col min="11576" max="11576" width="62.28515625" style="79" customWidth="1"/>
    <col min="11577" max="11776" width="9.140625" style="79"/>
    <col min="11777" max="11777" width="4.42578125" style="79" customWidth="1"/>
    <col min="11778" max="11778" width="11.5703125" style="79" customWidth="1"/>
    <col min="11779" max="11779" width="40.42578125" style="79" customWidth="1"/>
    <col min="11780" max="11780" width="5.5703125" style="79" customWidth="1"/>
    <col min="11781" max="11781" width="8.5703125" style="79" customWidth="1"/>
    <col min="11782" max="11782" width="9.85546875" style="79" customWidth="1"/>
    <col min="11783" max="11783" width="13.85546875" style="79" customWidth="1"/>
    <col min="11784" max="11784" width="11" style="79" customWidth="1"/>
    <col min="11785" max="11785" width="9.7109375" style="79" customWidth="1"/>
    <col min="11786" max="11786" width="11.28515625" style="79" customWidth="1"/>
    <col min="11787" max="11787" width="10.42578125" style="79" customWidth="1"/>
    <col min="11788" max="11788" width="75.42578125" style="79" customWidth="1"/>
    <col min="11789" max="11789" width="45.28515625" style="79" customWidth="1"/>
    <col min="11790" max="11831" width="9.140625" style="79"/>
    <col min="11832" max="11832" width="62.28515625" style="79" customWidth="1"/>
    <col min="11833" max="12032" width="9.140625" style="79"/>
    <col min="12033" max="12033" width="4.42578125" style="79" customWidth="1"/>
    <col min="12034" max="12034" width="11.5703125" style="79" customWidth="1"/>
    <col min="12035" max="12035" width="40.42578125" style="79" customWidth="1"/>
    <col min="12036" max="12036" width="5.5703125" style="79" customWidth="1"/>
    <col min="12037" max="12037" width="8.5703125" style="79" customWidth="1"/>
    <col min="12038" max="12038" width="9.85546875" style="79" customWidth="1"/>
    <col min="12039" max="12039" width="13.85546875" style="79" customWidth="1"/>
    <col min="12040" max="12040" width="11" style="79" customWidth="1"/>
    <col min="12041" max="12041" width="9.7109375" style="79" customWidth="1"/>
    <col min="12042" max="12042" width="11.28515625" style="79" customWidth="1"/>
    <col min="12043" max="12043" width="10.42578125" style="79" customWidth="1"/>
    <col min="12044" max="12044" width="75.42578125" style="79" customWidth="1"/>
    <col min="12045" max="12045" width="45.28515625" style="79" customWidth="1"/>
    <col min="12046" max="12087" width="9.140625" style="79"/>
    <col min="12088" max="12088" width="62.28515625" style="79" customWidth="1"/>
    <col min="12089" max="12288" width="9.140625" style="79"/>
    <col min="12289" max="12289" width="4.42578125" style="79" customWidth="1"/>
    <col min="12290" max="12290" width="11.5703125" style="79" customWidth="1"/>
    <col min="12291" max="12291" width="40.42578125" style="79" customWidth="1"/>
    <col min="12292" max="12292" width="5.5703125" style="79" customWidth="1"/>
    <col min="12293" max="12293" width="8.5703125" style="79" customWidth="1"/>
    <col min="12294" max="12294" width="9.85546875" style="79" customWidth="1"/>
    <col min="12295" max="12295" width="13.85546875" style="79" customWidth="1"/>
    <col min="12296" max="12296" width="11" style="79" customWidth="1"/>
    <col min="12297" max="12297" width="9.7109375" style="79" customWidth="1"/>
    <col min="12298" max="12298" width="11.28515625" style="79" customWidth="1"/>
    <col min="12299" max="12299" width="10.42578125" style="79" customWidth="1"/>
    <col min="12300" max="12300" width="75.42578125" style="79" customWidth="1"/>
    <col min="12301" max="12301" width="45.28515625" style="79" customWidth="1"/>
    <col min="12302" max="12343" width="9.140625" style="79"/>
    <col min="12344" max="12344" width="62.28515625" style="79" customWidth="1"/>
    <col min="12345" max="12544" width="9.140625" style="79"/>
    <col min="12545" max="12545" width="4.42578125" style="79" customWidth="1"/>
    <col min="12546" max="12546" width="11.5703125" style="79" customWidth="1"/>
    <col min="12547" max="12547" width="40.42578125" style="79" customWidth="1"/>
    <col min="12548" max="12548" width="5.5703125" style="79" customWidth="1"/>
    <col min="12549" max="12549" width="8.5703125" style="79" customWidth="1"/>
    <col min="12550" max="12550" width="9.85546875" style="79" customWidth="1"/>
    <col min="12551" max="12551" width="13.85546875" style="79" customWidth="1"/>
    <col min="12552" max="12552" width="11" style="79" customWidth="1"/>
    <col min="12553" max="12553" width="9.7109375" style="79" customWidth="1"/>
    <col min="12554" max="12554" width="11.28515625" style="79" customWidth="1"/>
    <col min="12555" max="12555" width="10.42578125" style="79" customWidth="1"/>
    <col min="12556" max="12556" width="75.42578125" style="79" customWidth="1"/>
    <col min="12557" max="12557" width="45.28515625" style="79" customWidth="1"/>
    <col min="12558" max="12599" width="9.140625" style="79"/>
    <col min="12600" max="12600" width="62.28515625" style="79" customWidth="1"/>
    <col min="12601" max="12800" width="9.140625" style="79"/>
    <col min="12801" max="12801" width="4.42578125" style="79" customWidth="1"/>
    <col min="12802" max="12802" width="11.5703125" style="79" customWidth="1"/>
    <col min="12803" max="12803" width="40.42578125" style="79" customWidth="1"/>
    <col min="12804" max="12804" width="5.5703125" style="79" customWidth="1"/>
    <col min="12805" max="12805" width="8.5703125" style="79" customWidth="1"/>
    <col min="12806" max="12806" width="9.85546875" style="79" customWidth="1"/>
    <col min="12807" max="12807" width="13.85546875" style="79" customWidth="1"/>
    <col min="12808" max="12808" width="11" style="79" customWidth="1"/>
    <col min="12809" max="12809" width="9.7109375" style="79" customWidth="1"/>
    <col min="12810" max="12810" width="11.28515625" style="79" customWidth="1"/>
    <col min="12811" max="12811" width="10.42578125" style="79" customWidth="1"/>
    <col min="12812" max="12812" width="75.42578125" style="79" customWidth="1"/>
    <col min="12813" max="12813" width="45.28515625" style="79" customWidth="1"/>
    <col min="12814" max="12855" width="9.140625" style="79"/>
    <col min="12856" max="12856" width="62.28515625" style="79" customWidth="1"/>
    <col min="12857" max="13056" width="9.140625" style="79"/>
    <col min="13057" max="13057" width="4.42578125" style="79" customWidth="1"/>
    <col min="13058" max="13058" width="11.5703125" style="79" customWidth="1"/>
    <col min="13059" max="13059" width="40.42578125" style="79" customWidth="1"/>
    <col min="13060" max="13060" width="5.5703125" style="79" customWidth="1"/>
    <col min="13061" max="13061" width="8.5703125" style="79" customWidth="1"/>
    <col min="13062" max="13062" width="9.85546875" style="79" customWidth="1"/>
    <col min="13063" max="13063" width="13.85546875" style="79" customWidth="1"/>
    <col min="13064" max="13064" width="11" style="79" customWidth="1"/>
    <col min="13065" max="13065" width="9.7109375" style="79" customWidth="1"/>
    <col min="13066" max="13066" width="11.28515625" style="79" customWidth="1"/>
    <col min="13067" max="13067" width="10.42578125" style="79" customWidth="1"/>
    <col min="13068" max="13068" width="75.42578125" style="79" customWidth="1"/>
    <col min="13069" max="13069" width="45.28515625" style="79" customWidth="1"/>
    <col min="13070" max="13111" width="9.140625" style="79"/>
    <col min="13112" max="13112" width="62.28515625" style="79" customWidth="1"/>
    <col min="13113" max="13312" width="9.140625" style="79"/>
    <col min="13313" max="13313" width="4.42578125" style="79" customWidth="1"/>
    <col min="13314" max="13314" width="11.5703125" style="79" customWidth="1"/>
    <col min="13315" max="13315" width="40.42578125" style="79" customWidth="1"/>
    <col min="13316" max="13316" width="5.5703125" style="79" customWidth="1"/>
    <col min="13317" max="13317" width="8.5703125" style="79" customWidth="1"/>
    <col min="13318" max="13318" width="9.85546875" style="79" customWidth="1"/>
    <col min="13319" max="13319" width="13.85546875" style="79" customWidth="1"/>
    <col min="13320" max="13320" width="11" style="79" customWidth="1"/>
    <col min="13321" max="13321" width="9.7109375" style="79" customWidth="1"/>
    <col min="13322" max="13322" width="11.28515625" style="79" customWidth="1"/>
    <col min="13323" max="13323" width="10.42578125" style="79" customWidth="1"/>
    <col min="13324" max="13324" width="75.42578125" style="79" customWidth="1"/>
    <col min="13325" max="13325" width="45.28515625" style="79" customWidth="1"/>
    <col min="13326" max="13367" width="9.140625" style="79"/>
    <col min="13368" max="13368" width="62.28515625" style="79" customWidth="1"/>
    <col min="13369" max="13568" width="9.140625" style="79"/>
    <col min="13569" max="13569" width="4.42578125" style="79" customWidth="1"/>
    <col min="13570" max="13570" width="11.5703125" style="79" customWidth="1"/>
    <col min="13571" max="13571" width="40.42578125" style="79" customWidth="1"/>
    <col min="13572" max="13572" width="5.5703125" style="79" customWidth="1"/>
    <col min="13573" max="13573" width="8.5703125" style="79" customWidth="1"/>
    <col min="13574" max="13574" width="9.85546875" style="79" customWidth="1"/>
    <col min="13575" max="13575" width="13.85546875" style="79" customWidth="1"/>
    <col min="13576" max="13576" width="11" style="79" customWidth="1"/>
    <col min="13577" max="13577" width="9.7109375" style="79" customWidth="1"/>
    <col min="13578" max="13578" width="11.28515625" style="79" customWidth="1"/>
    <col min="13579" max="13579" width="10.42578125" style="79" customWidth="1"/>
    <col min="13580" max="13580" width="75.42578125" style="79" customWidth="1"/>
    <col min="13581" max="13581" width="45.28515625" style="79" customWidth="1"/>
    <col min="13582" max="13623" width="9.140625" style="79"/>
    <col min="13624" max="13624" width="62.28515625" style="79" customWidth="1"/>
    <col min="13625" max="13824" width="9.140625" style="79"/>
    <col min="13825" max="13825" width="4.42578125" style="79" customWidth="1"/>
    <col min="13826" max="13826" width="11.5703125" style="79" customWidth="1"/>
    <col min="13827" max="13827" width="40.42578125" style="79" customWidth="1"/>
    <col min="13828" max="13828" width="5.5703125" style="79" customWidth="1"/>
    <col min="13829" max="13829" width="8.5703125" style="79" customWidth="1"/>
    <col min="13830" max="13830" width="9.85546875" style="79" customWidth="1"/>
    <col min="13831" max="13831" width="13.85546875" style="79" customWidth="1"/>
    <col min="13832" max="13832" width="11" style="79" customWidth="1"/>
    <col min="13833" max="13833" width="9.7109375" style="79" customWidth="1"/>
    <col min="13834" max="13834" width="11.28515625" style="79" customWidth="1"/>
    <col min="13835" max="13835" width="10.42578125" style="79" customWidth="1"/>
    <col min="13836" max="13836" width="75.42578125" style="79" customWidth="1"/>
    <col min="13837" max="13837" width="45.28515625" style="79" customWidth="1"/>
    <col min="13838" max="13879" width="9.140625" style="79"/>
    <col min="13880" max="13880" width="62.28515625" style="79" customWidth="1"/>
    <col min="13881" max="14080" width="9.140625" style="79"/>
    <col min="14081" max="14081" width="4.42578125" style="79" customWidth="1"/>
    <col min="14082" max="14082" width="11.5703125" style="79" customWidth="1"/>
    <col min="14083" max="14083" width="40.42578125" style="79" customWidth="1"/>
    <col min="14084" max="14084" width="5.5703125" style="79" customWidth="1"/>
    <col min="14085" max="14085" width="8.5703125" style="79" customWidth="1"/>
    <col min="14086" max="14086" width="9.85546875" style="79" customWidth="1"/>
    <col min="14087" max="14087" width="13.85546875" style="79" customWidth="1"/>
    <col min="14088" max="14088" width="11" style="79" customWidth="1"/>
    <col min="14089" max="14089" width="9.7109375" style="79" customWidth="1"/>
    <col min="14090" max="14090" width="11.28515625" style="79" customWidth="1"/>
    <col min="14091" max="14091" width="10.42578125" style="79" customWidth="1"/>
    <col min="14092" max="14092" width="75.42578125" style="79" customWidth="1"/>
    <col min="14093" max="14093" width="45.28515625" style="79" customWidth="1"/>
    <col min="14094" max="14135" width="9.140625" style="79"/>
    <col min="14136" max="14136" width="62.28515625" style="79" customWidth="1"/>
    <col min="14137" max="14336" width="9.140625" style="79"/>
    <col min="14337" max="14337" width="4.42578125" style="79" customWidth="1"/>
    <col min="14338" max="14338" width="11.5703125" style="79" customWidth="1"/>
    <col min="14339" max="14339" width="40.42578125" style="79" customWidth="1"/>
    <col min="14340" max="14340" width="5.5703125" style="79" customWidth="1"/>
    <col min="14341" max="14341" width="8.5703125" style="79" customWidth="1"/>
    <col min="14342" max="14342" width="9.85546875" style="79" customWidth="1"/>
    <col min="14343" max="14343" width="13.85546875" style="79" customWidth="1"/>
    <col min="14344" max="14344" width="11" style="79" customWidth="1"/>
    <col min="14345" max="14345" width="9.7109375" style="79" customWidth="1"/>
    <col min="14346" max="14346" width="11.28515625" style="79" customWidth="1"/>
    <col min="14347" max="14347" width="10.42578125" style="79" customWidth="1"/>
    <col min="14348" max="14348" width="75.42578125" style="79" customWidth="1"/>
    <col min="14349" max="14349" width="45.28515625" style="79" customWidth="1"/>
    <col min="14350" max="14391" width="9.140625" style="79"/>
    <col min="14392" max="14392" width="62.28515625" style="79" customWidth="1"/>
    <col min="14393" max="14592" width="9.140625" style="79"/>
    <col min="14593" max="14593" width="4.42578125" style="79" customWidth="1"/>
    <col min="14594" max="14594" width="11.5703125" style="79" customWidth="1"/>
    <col min="14595" max="14595" width="40.42578125" style="79" customWidth="1"/>
    <col min="14596" max="14596" width="5.5703125" style="79" customWidth="1"/>
    <col min="14597" max="14597" width="8.5703125" style="79" customWidth="1"/>
    <col min="14598" max="14598" width="9.85546875" style="79" customWidth="1"/>
    <col min="14599" max="14599" width="13.85546875" style="79" customWidth="1"/>
    <col min="14600" max="14600" width="11" style="79" customWidth="1"/>
    <col min="14601" max="14601" width="9.7109375" style="79" customWidth="1"/>
    <col min="14602" max="14602" width="11.28515625" style="79" customWidth="1"/>
    <col min="14603" max="14603" width="10.42578125" style="79" customWidth="1"/>
    <col min="14604" max="14604" width="75.42578125" style="79" customWidth="1"/>
    <col min="14605" max="14605" width="45.28515625" style="79" customWidth="1"/>
    <col min="14606" max="14647" width="9.140625" style="79"/>
    <col min="14648" max="14648" width="62.28515625" style="79" customWidth="1"/>
    <col min="14649" max="14848" width="9.140625" style="79"/>
    <col min="14849" max="14849" width="4.42578125" style="79" customWidth="1"/>
    <col min="14850" max="14850" width="11.5703125" style="79" customWidth="1"/>
    <col min="14851" max="14851" width="40.42578125" style="79" customWidth="1"/>
    <col min="14852" max="14852" width="5.5703125" style="79" customWidth="1"/>
    <col min="14853" max="14853" width="8.5703125" style="79" customWidth="1"/>
    <col min="14854" max="14854" width="9.85546875" style="79" customWidth="1"/>
    <col min="14855" max="14855" width="13.85546875" style="79" customWidth="1"/>
    <col min="14856" max="14856" width="11" style="79" customWidth="1"/>
    <col min="14857" max="14857" width="9.7109375" style="79" customWidth="1"/>
    <col min="14858" max="14858" width="11.28515625" style="79" customWidth="1"/>
    <col min="14859" max="14859" width="10.42578125" style="79" customWidth="1"/>
    <col min="14860" max="14860" width="75.42578125" style="79" customWidth="1"/>
    <col min="14861" max="14861" width="45.28515625" style="79" customWidth="1"/>
    <col min="14862" max="14903" width="9.140625" style="79"/>
    <col min="14904" max="14904" width="62.28515625" style="79" customWidth="1"/>
    <col min="14905" max="15104" width="9.140625" style="79"/>
    <col min="15105" max="15105" width="4.42578125" style="79" customWidth="1"/>
    <col min="15106" max="15106" width="11.5703125" style="79" customWidth="1"/>
    <col min="15107" max="15107" width="40.42578125" style="79" customWidth="1"/>
    <col min="15108" max="15108" width="5.5703125" style="79" customWidth="1"/>
    <col min="15109" max="15109" width="8.5703125" style="79" customWidth="1"/>
    <col min="15110" max="15110" width="9.85546875" style="79" customWidth="1"/>
    <col min="15111" max="15111" width="13.85546875" style="79" customWidth="1"/>
    <col min="15112" max="15112" width="11" style="79" customWidth="1"/>
    <col min="15113" max="15113" width="9.7109375" style="79" customWidth="1"/>
    <col min="15114" max="15114" width="11.28515625" style="79" customWidth="1"/>
    <col min="15115" max="15115" width="10.42578125" style="79" customWidth="1"/>
    <col min="15116" max="15116" width="75.42578125" style="79" customWidth="1"/>
    <col min="15117" max="15117" width="45.28515625" style="79" customWidth="1"/>
    <col min="15118" max="15159" width="9.140625" style="79"/>
    <col min="15160" max="15160" width="62.28515625" style="79" customWidth="1"/>
    <col min="15161" max="15360" width="9.140625" style="79"/>
    <col min="15361" max="15361" width="4.42578125" style="79" customWidth="1"/>
    <col min="15362" max="15362" width="11.5703125" style="79" customWidth="1"/>
    <col min="15363" max="15363" width="40.42578125" style="79" customWidth="1"/>
    <col min="15364" max="15364" width="5.5703125" style="79" customWidth="1"/>
    <col min="15365" max="15365" width="8.5703125" style="79" customWidth="1"/>
    <col min="15366" max="15366" width="9.85546875" style="79" customWidth="1"/>
    <col min="15367" max="15367" width="13.85546875" style="79" customWidth="1"/>
    <col min="15368" max="15368" width="11" style="79" customWidth="1"/>
    <col min="15369" max="15369" width="9.7109375" style="79" customWidth="1"/>
    <col min="15370" max="15370" width="11.28515625" style="79" customWidth="1"/>
    <col min="15371" max="15371" width="10.42578125" style="79" customWidth="1"/>
    <col min="15372" max="15372" width="75.42578125" style="79" customWidth="1"/>
    <col min="15373" max="15373" width="45.28515625" style="79" customWidth="1"/>
    <col min="15374" max="15415" width="9.140625" style="79"/>
    <col min="15416" max="15416" width="62.28515625" style="79" customWidth="1"/>
    <col min="15417" max="15616" width="9.140625" style="79"/>
    <col min="15617" max="15617" width="4.42578125" style="79" customWidth="1"/>
    <col min="15618" max="15618" width="11.5703125" style="79" customWidth="1"/>
    <col min="15619" max="15619" width="40.42578125" style="79" customWidth="1"/>
    <col min="15620" max="15620" width="5.5703125" style="79" customWidth="1"/>
    <col min="15621" max="15621" width="8.5703125" style="79" customWidth="1"/>
    <col min="15622" max="15622" width="9.85546875" style="79" customWidth="1"/>
    <col min="15623" max="15623" width="13.85546875" style="79" customWidth="1"/>
    <col min="15624" max="15624" width="11" style="79" customWidth="1"/>
    <col min="15625" max="15625" width="9.7109375" style="79" customWidth="1"/>
    <col min="15626" max="15626" width="11.28515625" style="79" customWidth="1"/>
    <col min="15627" max="15627" width="10.42578125" style="79" customWidth="1"/>
    <col min="15628" max="15628" width="75.42578125" style="79" customWidth="1"/>
    <col min="15629" max="15629" width="45.28515625" style="79" customWidth="1"/>
    <col min="15630" max="15671" width="9.140625" style="79"/>
    <col min="15672" max="15672" width="62.28515625" style="79" customWidth="1"/>
    <col min="15673" max="15872" width="9.140625" style="79"/>
    <col min="15873" max="15873" width="4.42578125" style="79" customWidth="1"/>
    <col min="15874" max="15874" width="11.5703125" style="79" customWidth="1"/>
    <col min="15875" max="15875" width="40.42578125" style="79" customWidth="1"/>
    <col min="15876" max="15876" width="5.5703125" style="79" customWidth="1"/>
    <col min="15877" max="15877" width="8.5703125" style="79" customWidth="1"/>
    <col min="15878" max="15878" width="9.85546875" style="79" customWidth="1"/>
    <col min="15879" max="15879" width="13.85546875" style="79" customWidth="1"/>
    <col min="15880" max="15880" width="11" style="79" customWidth="1"/>
    <col min="15881" max="15881" width="9.7109375" style="79" customWidth="1"/>
    <col min="15882" max="15882" width="11.28515625" style="79" customWidth="1"/>
    <col min="15883" max="15883" width="10.42578125" style="79" customWidth="1"/>
    <col min="15884" max="15884" width="75.42578125" style="79" customWidth="1"/>
    <col min="15885" max="15885" width="45.28515625" style="79" customWidth="1"/>
    <col min="15886" max="15927" width="9.140625" style="79"/>
    <col min="15928" max="15928" width="62.28515625" style="79" customWidth="1"/>
    <col min="15929" max="16128" width="9.140625" style="79"/>
    <col min="16129" max="16129" width="4.42578125" style="79" customWidth="1"/>
    <col min="16130" max="16130" width="11.5703125" style="79" customWidth="1"/>
    <col min="16131" max="16131" width="40.42578125" style="79" customWidth="1"/>
    <col min="16132" max="16132" width="5.5703125" style="79" customWidth="1"/>
    <col min="16133" max="16133" width="8.5703125" style="79" customWidth="1"/>
    <col min="16134" max="16134" width="9.85546875" style="79" customWidth="1"/>
    <col min="16135" max="16135" width="13.85546875" style="79" customWidth="1"/>
    <col min="16136" max="16136" width="11" style="79" customWidth="1"/>
    <col min="16137" max="16137" width="9.7109375" style="79" customWidth="1"/>
    <col min="16138" max="16138" width="11.28515625" style="79" customWidth="1"/>
    <col min="16139" max="16139" width="10.42578125" style="79" customWidth="1"/>
    <col min="16140" max="16140" width="75.42578125" style="79" customWidth="1"/>
    <col min="16141" max="16141" width="45.28515625" style="79" customWidth="1"/>
    <col min="16142" max="16183" width="9.140625" style="79"/>
    <col min="16184" max="16184" width="62.28515625" style="79" customWidth="1"/>
    <col min="16185" max="16384" width="9.140625" style="79"/>
  </cols>
  <sheetData>
    <row r="1" spans="1:104" ht="15" customHeight="1" x14ac:dyDescent="0.25">
      <c r="A1" s="207" t="s">
        <v>611</v>
      </c>
      <c r="B1" s="207"/>
      <c r="C1" s="207"/>
      <c r="D1" s="207"/>
      <c r="E1" s="207"/>
      <c r="F1" s="207"/>
      <c r="G1" s="207"/>
    </row>
    <row r="2" spans="1:104" ht="3" customHeight="1" thickBot="1" x14ac:dyDescent="0.25">
      <c r="B2" s="80"/>
      <c r="C2" s="81"/>
      <c r="D2" s="81"/>
      <c r="E2" s="82"/>
      <c r="F2" s="81"/>
      <c r="G2" s="81"/>
    </row>
    <row r="3" spans="1:104" ht="13.5" customHeight="1" thickTop="1" x14ac:dyDescent="0.2">
      <c r="A3" s="83" t="s">
        <v>19</v>
      </c>
      <c r="B3" s="84"/>
      <c r="C3" s="85"/>
      <c r="D3" s="86" t="s">
        <v>82</v>
      </c>
      <c r="E3" s="87"/>
      <c r="F3" s="88"/>
      <c r="G3" s="89"/>
    </row>
    <row r="4" spans="1:104" ht="13.5" customHeight="1" thickBot="1" x14ac:dyDescent="0.25">
      <c r="A4" s="90" t="s">
        <v>20</v>
      </c>
      <c r="B4" s="91"/>
      <c r="C4" s="92"/>
      <c r="D4" s="93" t="s">
        <v>164</v>
      </c>
      <c r="E4" s="94"/>
      <c r="F4" s="95"/>
      <c r="G4" s="96"/>
    </row>
    <row r="5" spans="1:104" ht="13.5" thickTop="1" x14ac:dyDescent="0.2">
      <c r="A5" s="97"/>
    </row>
    <row r="6" spans="1:104" s="103" customFormat="1" ht="26.25" customHeight="1" x14ac:dyDescent="0.2">
      <c r="A6" s="99" t="s">
        <v>21</v>
      </c>
      <c r="B6" s="100" t="s">
        <v>22</v>
      </c>
      <c r="C6" s="100" t="s">
        <v>23</v>
      </c>
      <c r="D6" s="100" t="s">
        <v>24</v>
      </c>
      <c r="E6" s="100" t="s">
        <v>25</v>
      </c>
      <c r="F6" s="100" t="s">
        <v>26</v>
      </c>
      <c r="G6" s="101" t="s">
        <v>27</v>
      </c>
      <c r="H6" s="102" t="s">
        <v>28</v>
      </c>
      <c r="I6" s="102" t="s">
        <v>29</v>
      </c>
      <c r="J6" s="102" t="s">
        <v>30</v>
      </c>
      <c r="K6" s="102" t="s">
        <v>31</v>
      </c>
    </row>
    <row r="7" spans="1:104" ht="14.25" customHeight="1" x14ac:dyDescent="0.2">
      <c r="A7" s="104" t="s">
        <v>32</v>
      </c>
      <c r="B7" s="105" t="s">
        <v>84</v>
      </c>
      <c r="C7" s="106" t="s">
        <v>85</v>
      </c>
      <c r="D7" s="107"/>
      <c r="E7" s="108"/>
      <c r="F7" s="108"/>
      <c r="G7" s="109"/>
      <c r="H7" s="110"/>
      <c r="I7" s="111"/>
      <c r="J7" s="110"/>
      <c r="K7" s="111"/>
      <c r="O7" s="112"/>
    </row>
    <row r="8" spans="1:104" ht="22.5" x14ac:dyDescent="0.2">
      <c r="A8" s="113">
        <v>1</v>
      </c>
      <c r="B8" s="114" t="s">
        <v>86</v>
      </c>
      <c r="C8" s="115" t="s">
        <v>87</v>
      </c>
      <c r="D8" s="116" t="s">
        <v>88</v>
      </c>
      <c r="E8" s="117">
        <v>243</v>
      </c>
      <c r="F8" s="192"/>
      <c r="G8" s="118">
        <f>E8*F8</f>
        <v>0</v>
      </c>
      <c r="H8" s="119">
        <v>9.0000000000034497E-5</v>
      </c>
      <c r="I8" s="120">
        <f>E8*H8</f>
        <v>2.1870000000008383E-2</v>
      </c>
      <c r="J8" s="119">
        <v>0</v>
      </c>
      <c r="K8" s="120">
        <f>E8*J8</f>
        <v>0</v>
      </c>
      <c r="O8" s="112"/>
      <c r="Z8" s="121"/>
      <c r="AA8" s="121">
        <v>1</v>
      </c>
      <c r="AB8" s="121">
        <v>1</v>
      </c>
      <c r="AC8" s="121">
        <v>1</v>
      </c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CA8" s="121">
        <v>1</v>
      </c>
      <c r="CB8" s="121">
        <v>1</v>
      </c>
      <c r="CZ8" s="79">
        <v>1</v>
      </c>
    </row>
    <row r="9" spans="1:104" x14ac:dyDescent="0.2">
      <c r="A9" s="122"/>
      <c r="B9" s="123"/>
      <c r="C9" s="208" t="s">
        <v>89</v>
      </c>
      <c r="D9" s="209"/>
      <c r="E9" s="126">
        <v>243</v>
      </c>
      <c r="F9" s="127"/>
      <c r="G9" s="128"/>
      <c r="H9" s="129"/>
      <c r="I9" s="124"/>
      <c r="K9" s="124"/>
      <c r="M9" s="130" t="s">
        <v>89</v>
      </c>
      <c r="O9" s="112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31" t="str">
        <f>C8</f>
        <v>Vodorovné značení dělicích čar 125mm střík.barvou barva bílá</v>
      </c>
      <c r="BE9" s="121"/>
      <c r="BF9" s="121"/>
      <c r="BG9" s="121"/>
      <c r="BH9" s="121"/>
      <c r="BI9" s="121"/>
      <c r="BJ9" s="121"/>
      <c r="BK9" s="121"/>
    </row>
    <row r="10" spans="1:104" x14ac:dyDescent="0.2">
      <c r="A10" s="113">
        <v>2</v>
      </c>
      <c r="B10" s="114" t="s">
        <v>90</v>
      </c>
      <c r="C10" s="115" t="s">
        <v>91</v>
      </c>
      <c r="D10" s="116" t="s">
        <v>88</v>
      </c>
      <c r="E10" s="117">
        <v>243</v>
      </c>
      <c r="F10" s="192"/>
      <c r="G10" s="118">
        <f>E10*F10</f>
        <v>0</v>
      </c>
      <c r="H10" s="119">
        <v>3.9999999999984499E-5</v>
      </c>
      <c r="I10" s="120">
        <f>E10*H10</f>
        <v>9.7199999999962334E-3</v>
      </c>
      <c r="J10" s="119">
        <v>0</v>
      </c>
      <c r="K10" s="120">
        <f>E10*J10</f>
        <v>0</v>
      </c>
      <c r="O10" s="112"/>
      <c r="Z10" s="121"/>
      <c r="AA10" s="121">
        <v>1</v>
      </c>
      <c r="AB10" s="121">
        <v>1</v>
      </c>
      <c r="AC10" s="121">
        <v>1</v>
      </c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CA10" s="121">
        <v>1</v>
      </c>
      <c r="CB10" s="121">
        <v>1</v>
      </c>
      <c r="CZ10" s="79">
        <v>1</v>
      </c>
    </row>
    <row r="11" spans="1:104" ht="22.5" x14ac:dyDescent="0.2">
      <c r="A11" s="113">
        <v>3</v>
      </c>
      <c r="B11" s="114" t="s">
        <v>92</v>
      </c>
      <c r="C11" s="115" t="s">
        <v>93</v>
      </c>
      <c r="D11" s="116" t="s">
        <v>35</v>
      </c>
      <c r="E11" s="117">
        <v>34.200000000000003</v>
      </c>
      <c r="F11" s="192"/>
      <c r="G11" s="118">
        <f>E11*F11</f>
        <v>0</v>
      </c>
      <c r="H11" s="119">
        <v>7.5999999999964995E-4</v>
      </c>
      <c r="I11" s="120">
        <f>E11*H11</f>
        <v>2.5991999999988032E-2</v>
      </c>
      <c r="J11" s="119">
        <v>0</v>
      </c>
      <c r="K11" s="120">
        <f>E11*J11</f>
        <v>0</v>
      </c>
      <c r="O11" s="112"/>
      <c r="Z11" s="121"/>
      <c r="AA11" s="121">
        <v>1</v>
      </c>
      <c r="AB11" s="121">
        <v>1</v>
      </c>
      <c r="AC11" s="121">
        <v>1</v>
      </c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CA11" s="121">
        <v>1</v>
      </c>
      <c r="CB11" s="121">
        <v>1</v>
      </c>
      <c r="CZ11" s="79">
        <v>1</v>
      </c>
    </row>
    <row r="12" spans="1:104" x14ac:dyDescent="0.2">
      <c r="A12" s="122"/>
      <c r="B12" s="123"/>
      <c r="C12" s="208" t="s">
        <v>94</v>
      </c>
      <c r="D12" s="209"/>
      <c r="E12" s="126">
        <v>7</v>
      </c>
      <c r="F12" s="127"/>
      <c r="G12" s="128"/>
      <c r="H12" s="129"/>
      <c r="I12" s="124"/>
      <c r="K12" s="124"/>
      <c r="M12" s="130" t="s">
        <v>94</v>
      </c>
      <c r="O12" s="112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31" t="str">
        <f>C11</f>
        <v>Vodorovné značení střík.barvou stopčar,zeber atd. barva bílá</v>
      </c>
      <c r="BE12" s="121"/>
      <c r="BF12" s="121"/>
      <c r="BG12" s="121"/>
      <c r="BH12" s="121"/>
      <c r="BI12" s="121"/>
      <c r="BJ12" s="121"/>
      <c r="BK12" s="121"/>
    </row>
    <row r="13" spans="1:104" x14ac:dyDescent="0.2">
      <c r="A13" s="122"/>
      <c r="B13" s="123"/>
      <c r="C13" s="208" t="s">
        <v>95</v>
      </c>
      <c r="D13" s="209"/>
      <c r="E13" s="126">
        <v>5.6</v>
      </c>
      <c r="F13" s="127"/>
      <c r="G13" s="128"/>
      <c r="H13" s="129"/>
      <c r="I13" s="124"/>
      <c r="K13" s="124"/>
      <c r="M13" s="130" t="s">
        <v>95</v>
      </c>
      <c r="O13" s="112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31" t="str">
        <f>C12</f>
        <v>V10f:7*1</v>
      </c>
      <c r="BE13" s="121"/>
      <c r="BF13" s="121"/>
      <c r="BG13" s="121"/>
      <c r="BH13" s="121"/>
      <c r="BI13" s="121"/>
      <c r="BJ13" s="121"/>
      <c r="BK13" s="121"/>
    </row>
    <row r="14" spans="1:104" x14ac:dyDescent="0.2">
      <c r="A14" s="122"/>
      <c r="B14" s="123"/>
      <c r="C14" s="208" t="s">
        <v>96</v>
      </c>
      <c r="D14" s="209"/>
      <c r="E14" s="126">
        <v>21.6</v>
      </c>
      <c r="F14" s="127"/>
      <c r="G14" s="128"/>
      <c r="H14" s="129"/>
      <c r="I14" s="124"/>
      <c r="K14" s="124"/>
      <c r="M14" s="130" t="s">
        <v>96</v>
      </c>
      <c r="O14" s="112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31" t="str">
        <f>C13</f>
        <v>P4:2*2,8</v>
      </c>
      <c r="BE14" s="121"/>
      <c r="BF14" s="121"/>
      <c r="BG14" s="121"/>
      <c r="BH14" s="121"/>
      <c r="BI14" s="121"/>
      <c r="BJ14" s="121"/>
      <c r="BK14" s="121"/>
    </row>
    <row r="15" spans="1:104" x14ac:dyDescent="0.2">
      <c r="A15" s="113">
        <v>4</v>
      </c>
      <c r="B15" s="114" t="s">
        <v>97</v>
      </c>
      <c r="C15" s="115" t="s">
        <v>98</v>
      </c>
      <c r="D15" s="116" t="s">
        <v>35</v>
      </c>
      <c r="E15" s="117">
        <v>34.200000000000003</v>
      </c>
      <c r="F15" s="192"/>
      <c r="G15" s="118">
        <f>E15*F15</f>
        <v>0</v>
      </c>
      <c r="H15" s="119">
        <v>3.1999999999987599E-4</v>
      </c>
      <c r="I15" s="120">
        <f>E15*H15</f>
        <v>1.0943999999995759E-2</v>
      </c>
      <c r="J15" s="119">
        <v>0</v>
      </c>
      <c r="K15" s="120">
        <f>E15*J15</f>
        <v>0</v>
      </c>
      <c r="O15" s="112"/>
      <c r="Z15" s="121"/>
      <c r="AA15" s="121">
        <v>1</v>
      </c>
      <c r="AB15" s="121">
        <v>1</v>
      </c>
      <c r="AC15" s="121">
        <v>1</v>
      </c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CA15" s="121">
        <v>1</v>
      </c>
      <c r="CB15" s="121">
        <v>1</v>
      </c>
      <c r="CZ15" s="79">
        <v>1</v>
      </c>
    </row>
    <row r="16" spans="1:104" x14ac:dyDescent="0.2">
      <c r="A16" s="113">
        <v>5</v>
      </c>
      <c r="B16" s="114" t="s">
        <v>99</v>
      </c>
      <c r="C16" s="115" t="s">
        <v>100</v>
      </c>
      <c r="D16" s="116" t="s">
        <v>88</v>
      </c>
      <c r="E16" s="117">
        <v>243</v>
      </c>
      <c r="F16" s="192"/>
      <c r="G16" s="118">
        <f>E16*F16</f>
        <v>0</v>
      </c>
      <c r="H16" s="119">
        <v>0</v>
      </c>
      <c r="I16" s="120">
        <f>E16*H16</f>
        <v>0</v>
      </c>
      <c r="J16" s="119">
        <v>0</v>
      </c>
      <c r="K16" s="120">
        <f>E16*J16</f>
        <v>0</v>
      </c>
      <c r="O16" s="112"/>
      <c r="Z16" s="121"/>
      <c r="AA16" s="121">
        <v>1</v>
      </c>
      <c r="AB16" s="121">
        <v>1</v>
      </c>
      <c r="AC16" s="121">
        <v>1</v>
      </c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CA16" s="121">
        <v>1</v>
      </c>
      <c r="CB16" s="121">
        <v>1</v>
      </c>
      <c r="CZ16" s="79">
        <v>1</v>
      </c>
    </row>
    <row r="17" spans="1:104" x14ac:dyDescent="0.2">
      <c r="A17" s="113">
        <v>6</v>
      </c>
      <c r="B17" s="114" t="s">
        <v>101</v>
      </c>
      <c r="C17" s="115" t="s">
        <v>102</v>
      </c>
      <c r="D17" s="116" t="s">
        <v>35</v>
      </c>
      <c r="E17" s="117">
        <v>34.200000000000003</v>
      </c>
      <c r="F17" s="192"/>
      <c r="G17" s="118">
        <f>E17*F17</f>
        <v>0</v>
      </c>
      <c r="H17" s="119">
        <v>0</v>
      </c>
      <c r="I17" s="120">
        <f>E17*H17</f>
        <v>0</v>
      </c>
      <c r="J17" s="119">
        <v>0</v>
      </c>
      <c r="K17" s="120">
        <f>E17*J17</f>
        <v>0</v>
      </c>
      <c r="O17" s="112"/>
      <c r="Z17" s="121"/>
      <c r="AA17" s="121">
        <v>1</v>
      </c>
      <c r="AB17" s="121">
        <v>1</v>
      </c>
      <c r="AC17" s="121">
        <v>1</v>
      </c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CA17" s="121">
        <v>1</v>
      </c>
      <c r="CB17" s="121">
        <v>1</v>
      </c>
      <c r="CZ17" s="79">
        <v>1</v>
      </c>
    </row>
    <row r="18" spans="1:104" x14ac:dyDescent="0.2">
      <c r="A18" s="132" t="s">
        <v>36</v>
      </c>
      <c r="B18" s="133" t="s">
        <v>84</v>
      </c>
      <c r="C18" s="134" t="s">
        <v>85</v>
      </c>
      <c r="D18" s="135"/>
      <c r="E18" s="136"/>
      <c r="F18" s="136"/>
      <c r="G18" s="137">
        <f>SUM(G7:G17)</f>
        <v>0</v>
      </c>
      <c r="H18" s="138"/>
      <c r="I18" s="139">
        <f>SUM(I7:I17)</f>
        <v>6.8525999999988402E-2</v>
      </c>
      <c r="J18" s="140"/>
      <c r="K18" s="139">
        <f>SUM(K7:K17)</f>
        <v>0</v>
      </c>
      <c r="O18" s="112"/>
      <c r="X18" s="141">
        <f>K18</f>
        <v>0</v>
      </c>
      <c r="Y18" s="141">
        <f>I18</f>
        <v>6.8525999999988402E-2</v>
      </c>
      <c r="Z18" s="142">
        <f>G18</f>
        <v>0</v>
      </c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43"/>
      <c r="BB18" s="143"/>
      <c r="BC18" s="143"/>
      <c r="BD18" s="143"/>
      <c r="BE18" s="143"/>
      <c r="BF18" s="143"/>
      <c r="BG18" s="121"/>
      <c r="BH18" s="121"/>
      <c r="BI18" s="121"/>
      <c r="BJ18" s="121"/>
      <c r="BK18" s="121"/>
    </row>
    <row r="19" spans="1:104" ht="14.25" customHeight="1" x14ac:dyDescent="0.2">
      <c r="A19" s="104" t="s">
        <v>32</v>
      </c>
      <c r="B19" s="105" t="s">
        <v>103</v>
      </c>
      <c r="C19" s="106" t="s">
        <v>104</v>
      </c>
      <c r="D19" s="107"/>
      <c r="E19" s="108"/>
      <c r="F19" s="108"/>
      <c r="G19" s="109"/>
      <c r="H19" s="110"/>
      <c r="I19" s="111"/>
      <c r="J19" s="110"/>
      <c r="K19" s="111"/>
      <c r="O19" s="112"/>
    </row>
    <row r="20" spans="1:104" ht="22.5" x14ac:dyDescent="0.2">
      <c r="A20" s="113">
        <v>7</v>
      </c>
      <c r="B20" s="114" t="s">
        <v>105</v>
      </c>
      <c r="C20" s="115" t="s">
        <v>106</v>
      </c>
      <c r="D20" s="116" t="s">
        <v>107</v>
      </c>
      <c r="E20" s="117">
        <v>19</v>
      </c>
      <c r="F20" s="192"/>
      <c r="G20" s="118">
        <f>E20*F20</f>
        <v>0</v>
      </c>
      <c r="H20" s="119">
        <v>0.118399999999951</v>
      </c>
      <c r="I20" s="120">
        <f>E20*H20</f>
        <v>2.2495999999990692</v>
      </c>
      <c r="J20" s="119">
        <v>0</v>
      </c>
      <c r="K20" s="120">
        <f>E20*J20</f>
        <v>0</v>
      </c>
      <c r="O20" s="112"/>
      <c r="Z20" s="121"/>
      <c r="AA20" s="121">
        <v>1</v>
      </c>
      <c r="AB20" s="121">
        <v>1</v>
      </c>
      <c r="AC20" s="121">
        <v>1</v>
      </c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CA20" s="121">
        <v>1</v>
      </c>
      <c r="CB20" s="121">
        <v>1</v>
      </c>
      <c r="CZ20" s="79">
        <v>1</v>
      </c>
    </row>
    <row r="21" spans="1:104" x14ac:dyDescent="0.2">
      <c r="A21" s="113">
        <v>8</v>
      </c>
      <c r="B21" s="114" t="s">
        <v>108</v>
      </c>
      <c r="C21" s="115" t="s">
        <v>109</v>
      </c>
      <c r="D21" s="116" t="s">
        <v>107</v>
      </c>
      <c r="E21" s="117">
        <v>27</v>
      </c>
      <c r="F21" s="192"/>
      <c r="G21" s="118">
        <f>E21*F21</f>
        <v>0</v>
      </c>
      <c r="H21" s="119">
        <v>0</v>
      </c>
      <c r="I21" s="120">
        <f>E21*H21</f>
        <v>0</v>
      </c>
      <c r="J21" s="119">
        <v>0</v>
      </c>
      <c r="K21" s="120">
        <f>E21*J21</f>
        <v>0</v>
      </c>
      <c r="O21" s="112"/>
      <c r="Z21" s="121"/>
      <c r="AA21" s="121">
        <v>1</v>
      </c>
      <c r="AB21" s="121">
        <v>1</v>
      </c>
      <c r="AC21" s="121">
        <v>1</v>
      </c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CA21" s="121">
        <v>1</v>
      </c>
      <c r="CB21" s="121">
        <v>1</v>
      </c>
      <c r="CZ21" s="79">
        <v>1</v>
      </c>
    </row>
    <row r="22" spans="1:104" x14ac:dyDescent="0.2">
      <c r="A22" s="113">
        <v>9</v>
      </c>
      <c r="B22" s="114" t="s">
        <v>110</v>
      </c>
      <c r="C22" s="115" t="s">
        <v>111</v>
      </c>
      <c r="D22" s="116" t="s">
        <v>107</v>
      </c>
      <c r="E22" s="117">
        <v>2</v>
      </c>
      <c r="F22" s="192"/>
      <c r="G22" s="118">
        <f>E22*F22</f>
        <v>0</v>
      </c>
      <c r="H22" s="119">
        <v>0</v>
      </c>
      <c r="I22" s="120">
        <f>E22*H22</f>
        <v>0</v>
      </c>
      <c r="J22" s="119">
        <v>0</v>
      </c>
      <c r="K22" s="120">
        <f>E22*J22</f>
        <v>0</v>
      </c>
      <c r="O22" s="112"/>
      <c r="Z22" s="121"/>
      <c r="AA22" s="121">
        <v>1</v>
      </c>
      <c r="AB22" s="121">
        <v>1</v>
      </c>
      <c r="AC22" s="121">
        <v>1</v>
      </c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CA22" s="121">
        <v>1</v>
      </c>
      <c r="CB22" s="121">
        <v>1</v>
      </c>
      <c r="CZ22" s="79">
        <v>1</v>
      </c>
    </row>
    <row r="23" spans="1:104" x14ac:dyDescent="0.2">
      <c r="A23" s="113">
        <v>10</v>
      </c>
      <c r="B23" s="114" t="s">
        <v>112</v>
      </c>
      <c r="C23" s="115" t="s">
        <v>113</v>
      </c>
      <c r="D23" s="116" t="s">
        <v>35</v>
      </c>
      <c r="E23" s="117">
        <v>148</v>
      </c>
      <c r="F23" s="192"/>
      <c r="G23" s="118">
        <f>E23*F23</f>
        <v>0</v>
      </c>
      <c r="H23" s="119">
        <v>0</v>
      </c>
      <c r="I23" s="120">
        <f>E23*H23</f>
        <v>0</v>
      </c>
      <c r="J23" s="119">
        <v>0</v>
      </c>
      <c r="K23" s="120">
        <f>E23*J23</f>
        <v>0</v>
      </c>
      <c r="O23" s="112"/>
      <c r="Z23" s="121"/>
      <c r="AA23" s="121">
        <v>1</v>
      </c>
      <c r="AB23" s="121">
        <v>1</v>
      </c>
      <c r="AC23" s="121">
        <v>1</v>
      </c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CA23" s="121">
        <v>1</v>
      </c>
      <c r="CB23" s="121">
        <v>1</v>
      </c>
      <c r="CZ23" s="79">
        <v>1</v>
      </c>
    </row>
    <row r="24" spans="1:104" x14ac:dyDescent="0.2">
      <c r="A24" s="122"/>
      <c r="B24" s="123"/>
      <c r="C24" s="204" t="s">
        <v>114</v>
      </c>
      <c r="D24" s="205"/>
      <c r="E24" s="205"/>
      <c r="F24" s="205"/>
      <c r="G24" s="206"/>
      <c r="I24" s="124"/>
      <c r="K24" s="124"/>
      <c r="L24" s="125" t="s">
        <v>114</v>
      </c>
      <c r="O24" s="112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</row>
    <row r="25" spans="1:104" ht="22.5" x14ac:dyDescent="0.2">
      <c r="A25" s="113">
        <v>11</v>
      </c>
      <c r="B25" s="114" t="s">
        <v>115</v>
      </c>
      <c r="C25" s="115" t="s">
        <v>116</v>
      </c>
      <c r="D25" s="116" t="s">
        <v>107</v>
      </c>
      <c r="E25" s="117">
        <v>14</v>
      </c>
      <c r="F25" s="192"/>
      <c r="G25" s="118">
        <f>E25*F25</f>
        <v>0</v>
      </c>
      <c r="H25" s="119">
        <v>0</v>
      </c>
      <c r="I25" s="120">
        <f>E25*H25</f>
        <v>0</v>
      </c>
      <c r="J25" s="119">
        <v>-8.1999999999993606E-2</v>
      </c>
      <c r="K25" s="120">
        <f>E25*J25</f>
        <v>-1.1479999999999104</v>
      </c>
      <c r="O25" s="112"/>
      <c r="Z25" s="121"/>
      <c r="AA25" s="121">
        <v>1</v>
      </c>
      <c r="AB25" s="121">
        <v>1</v>
      </c>
      <c r="AC25" s="121">
        <v>1</v>
      </c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CA25" s="121">
        <v>1</v>
      </c>
      <c r="CB25" s="121">
        <v>1</v>
      </c>
      <c r="CZ25" s="79">
        <v>1</v>
      </c>
    </row>
    <row r="26" spans="1:104" x14ac:dyDescent="0.2">
      <c r="A26" s="113">
        <v>12</v>
      </c>
      <c r="B26" s="114" t="s">
        <v>117</v>
      </c>
      <c r="C26" s="115" t="s">
        <v>118</v>
      </c>
      <c r="D26" s="116" t="s">
        <v>107</v>
      </c>
      <c r="E26" s="117">
        <v>10</v>
      </c>
      <c r="F26" s="192"/>
      <c r="G26" s="118">
        <f>E26*F26</f>
        <v>0</v>
      </c>
      <c r="H26" s="119">
        <v>0</v>
      </c>
      <c r="I26" s="120">
        <f>E26*H26</f>
        <v>0</v>
      </c>
      <c r="J26" s="119">
        <v>-3.9999999999977796E-3</v>
      </c>
      <c r="K26" s="120">
        <f>E26*J26</f>
        <v>-3.9999999999977796E-2</v>
      </c>
      <c r="O26" s="112"/>
      <c r="Z26" s="121"/>
      <c r="AA26" s="121">
        <v>1</v>
      </c>
      <c r="AB26" s="121">
        <v>1</v>
      </c>
      <c r="AC26" s="121">
        <v>1</v>
      </c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CA26" s="121">
        <v>1</v>
      </c>
      <c r="CB26" s="121">
        <v>1</v>
      </c>
      <c r="CZ26" s="79">
        <v>1</v>
      </c>
    </row>
    <row r="27" spans="1:104" x14ac:dyDescent="0.2">
      <c r="A27" s="113">
        <v>13</v>
      </c>
      <c r="B27" s="114" t="s">
        <v>119</v>
      </c>
      <c r="C27" s="115" t="s">
        <v>120</v>
      </c>
      <c r="D27" s="116" t="s">
        <v>107</v>
      </c>
      <c r="E27" s="117">
        <v>2</v>
      </c>
      <c r="F27" s="192"/>
      <c r="G27" s="118">
        <f>E27*F27</f>
        <v>0</v>
      </c>
      <c r="H27" s="119">
        <v>5.0999999999987696E-3</v>
      </c>
      <c r="I27" s="120">
        <f>E27*H27</f>
        <v>1.0199999999997539E-2</v>
      </c>
      <c r="J27" s="119"/>
      <c r="K27" s="120">
        <f>E27*J27</f>
        <v>0</v>
      </c>
      <c r="O27" s="112"/>
      <c r="Z27" s="121"/>
      <c r="AA27" s="121">
        <v>3</v>
      </c>
      <c r="AB27" s="121">
        <v>1</v>
      </c>
      <c r="AC27" s="121" t="s">
        <v>119</v>
      </c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CA27" s="121">
        <v>3</v>
      </c>
      <c r="CB27" s="121">
        <v>1</v>
      </c>
      <c r="CZ27" s="79">
        <v>1</v>
      </c>
    </row>
    <row r="28" spans="1:104" x14ac:dyDescent="0.2">
      <c r="A28" s="122"/>
      <c r="B28" s="123"/>
      <c r="C28" s="208" t="s">
        <v>121</v>
      </c>
      <c r="D28" s="209"/>
      <c r="E28" s="126">
        <v>2</v>
      </c>
      <c r="F28" s="127"/>
      <c r="G28" s="128"/>
      <c r="H28" s="129"/>
      <c r="I28" s="124"/>
      <c r="K28" s="124"/>
      <c r="M28" s="130" t="s">
        <v>121</v>
      </c>
      <c r="O28" s="112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31" t="str">
        <f>C27</f>
        <v>Značka uprav přednost P2-3 500/500  fól1, EG 7letá</v>
      </c>
      <c r="BE28" s="121"/>
      <c r="BF28" s="121"/>
      <c r="BG28" s="121"/>
      <c r="BH28" s="121"/>
      <c r="BI28" s="121"/>
      <c r="BJ28" s="121"/>
      <c r="BK28" s="121"/>
    </row>
    <row r="29" spans="1:104" x14ac:dyDescent="0.2">
      <c r="A29" s="113">
        <v>14</v>
      </c>
      <c r="B29" s="114" t="s">
        <v>122</v>
      </c>
      <c r="C29" s="115" t="s">
        <v>123</v>
      </c>
      <c r="D29" s="116" t="s">
        <v>107</v>
      </c>
      <c r="E29" s="117">
        <v>2</v>
      </c>
      <c r="F29" s="192"/>
      <c r="G29" s="118">
        <f>E29*F29</f>
        <v>0</v>
      </c>
      <c r="H29" s="119">
        <v>5.0999999999987696E-3</v>
      </c>
      <c r="I29" s="120">
        <f>E29*H29</f>
        <v>1.0199999999997539E-2</v>
      </c>
      <c r="J29" s="119"/>
      <c r="K29" s="120">
        <f>E29*J29</f>
        <v>0</v>
      </c>
      <c r="O29" s="112"/>
      <c r="Z29" s="121"/>
      <c r="AA29" s="121">
        <v>3</v>
      </c>
      <c r="AB29" s="121">
        <v>1</v>
      </c>
      <c r="AC29" s="121" t="s">
        <v>122</v>
      </c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CA29" s="121">
        <v>3</v>
      </c>
      <c r="CB29" s="121">
        <v>1</v>
      </c>
      <c r="CZ29" s="79">
        <v>1</v>
      </c>
    </row>
    <row r="30" spans="1:104" x14ac:dyDescent="0.2">
      <c r="A30" s="122"/>
      <c r="B30" s="123"/>
      <c r="C30" s="208" t="s">
        <v>124</v>
      </c>
      <c r="D30" s="209"/>
      <c r="E30" s="126">
        <v>2</v>
      </c>
      <c r="F30" s="127"/>
      <c r="G30" s="128"/>
      <c r="H30" s="129"/>
      <c r="I30" s="124"/>
      <c r="K30" s="124"/>
      <c r="M30" s="130" t="s">
        <v>124</v>
      </c>
      <c r="O30" s="112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31" t="str">
        <f>C29</f>
        <v>Značka uprav přednost P4 700  fólie 1, EG 7letá</v>
      </c>
      <c r="BE30" s="121"/>
      <c r="BF30" s="121"/>
      <c r="BG30" s="121"/>
      <c r="BH30" s="121"/>
      <c r="BI30" s="121"/>
      <c r="BJ30" s="121"/>
      <c r="BK30" s="121"/>
    </row>
    <row r="31" spans="1:104" x14ac:dyDescent="0.2">
      <c r="A31" s="113">
        <v>15</v>
      </c>
      <c r="B31" s="114" t="s">
        <v>125</v>
      </c>
      <c r="C31" s="115" t="s">
        <v>126</v>
      </c>
      <c r="D31" s="116" t="s">
        <v>107</v>
      </c>
      <c r="E31" s="117">
        <v>3</v>
      </c>
      <c r="F31" s="192"/>
      <c r="G31" s="118">
        <f>E31*F31</f>
        <v>0</v>
      </c>
      <c r="H31" s="119">
        <v>5.0999999999987696E-3</v>
      </c>
      <c r="I31" s="120">
        <f>E31*H31</f>
        <v>1.529999999999631E-2</v>
      </c>
      <c r="J31" s="119"/>
      <c r="K31" s="120">
        <f>E31*J31</f>
        <v>0</v>
      </c>
      <c r="O31" s="112"/>
      <c r="Z31" s="121"/>
      <c r="AA31" s="121">
        <v>3</v>
      </c>
      <c r="AB31" s="121">
        <v>1</v>
      </c>
      <c r="AC31" s="121" t="s">
        <v>125</v>
      </c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CA31" s="121">
        <v>3</v>
      </c>
      <c r="CB31" s="121">
        <v>1</v>
      </c>
      <c r="CZ31" s="79">
        <v>1</v>
      </c>
    </row>
    <row r="32" spans="1:104" x14ac:dyDescent="0.2">
      <c r="A32" s="122"/>
      <c r="B32" s="123"/>
      <c r="C32" s="208" t="s">
        <v>127</v>
      </c>
      <c r="D32" s="209"/>
      <c r="E32" s="126">
        <v>3</v>
      </c>
      <c r="F32" s="127"/>
      <c r="G32" s="128"/>
      <c r="H32" s="129"/>
      <c r="I32" s="124"/>
      <c r="K32" s="124"/>
      <c r="M32" s="130" t="s">
        <v>127</v>
      </c>
      <c r="O32" s="112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31" t="str">
        <f>C31</f>
        <v>Značka doprav zákazová B1-B34 700 fól 1, EG 7letá</v>
      </c>
      <c r="BE32" s="121"/>
      <c r="BF32" s="121"/>
      <c r="BG32" s="121"/>
      <c r="BH32" s="121"/>
      <c r="BI32" s="121"/>
      <c r="BJ32" s="121"/>
      <c r="BK32" s="121"/>
    </row>
    <row r="33" spans="1:104" x14ac:dyDescent="0.2">
      <c r="A33" s="113">
        <v>16</v>
      </c>
      <c r="B33" s="114" t="s">
        <v>128</v>
      </c>
      <c r="C33" s="115" t="s">
        <v>129</v>
      </c>
      <c r="D33" s="116" t="s">
        <v>107</v>
      </c>
      <c r="E33" s="117">
        <v>2</v>
      </c>
      <c r="F33" s="192"/>
      <c r="G33" s="118">
        <f>E33*F33</f>
        <v>0</v>
      </c>
      <c r="H33" s="119">
        <v>5.0999999999987696E-3</v>
      </c>
      <c r="I33" s="120">
        <f>E33*H33</f>
        <v>1.0199999999997539E-2</v>
      </c>
      <c r="J33" s="119"/>
      <c r="K33" s="120">
        <f>E33*J33</f>
        <v>0</v>
      </c>
      <c r="O33" s="112"/>
      <c r="Z33" s="121"/>
      <c r="AA33" s="121">
        <v>3</v>
      </c>
      <c r="AB33" s="121">
        <v>1</v>
      </c>
      <c r="AC33" s="121" t="s">
        <v>128</v>
      </c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CA33" s="121">
        <v>3</v>
      </c>
      <c r="CB33" s="121">
        <v>1</v>
      </c>
      <c r="CZ33" s="79">
        <v>1</v>
      </c>
    </row>
    <row r="34" spans="1:104" x14ac:dyDescent="0.2">
      <c r="A34" s="122"/>
      <c r="B34" s="123"/>
      <c r="C34" s="208" t="s">
        <v>130</v>
      </c>
      <c r="D34" s="209"/>
      <c r="E34" s="126">
        <v>1</v>
      </c>
      <c r="F34" s="127"/>
      <c r="G34" s="128"/>
      <c r="H34" s="129"/>
      <c r="I34" s="124"/>
      <c r="K34" s="124"/>
      <c r="M34" s="130" t="s">
        <v>130</v>
      </c>
      <c r="O34" s="112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31" t="str">
        <f>C33</f>
        <v>Značka dopr příkazová C1-C14b 700 fól 1, EG 7letá</v>
      </c>
      <c r="BE34" s="121"/>
      <c r="BF34" s="121"/>
      <c r="BG34" s="121"/>
      <c r="BH34" s="121"/>
      <c r="BI34" s="121"/>
      <c r="BJ34" s="121"/>
      <c r="BK34" s="121"/>
    </row>
    <row r="35" spans="1:104" x14ac:dyDescent="0.2">
      <c r="A35" s="122"/>
      <c r="B35" s="123"/>
      <c r="C35" s="208" t="s">
        <v>131</v>
      </c>
      <c r="D35" s="209"/>
      <c r="E35" s="126">
        <v>1</v>
      </c>
      <c r="F35" s="127"/>
      <c r="G35" s="128"/>
      <c r="H35" s="129"/>
      <c r="I35" s="124"/>
      <c r="K35" s="124"/>
      <c r="M35" s="130" t="s">
        <v>131</v>
      </c>
      <c r="O35" s="112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31" t="str">
        <f>C34</f>
        <v>C2a  – Přikázaný směr jízdy přímo:1</v>
      </c>
      <c r="BE35" s="121"/>
      <c r="BF35" s="121"/>
      <c r="BG35" s="121"/>
      <c r="BH35" s="121"/>
      <c r="BI35" s="121"/>
      <c r="BJ35" s="121"/>
      <c r="BK35" s="121"/>
    </row>
    <row r="36" spans="1:104" x14ac:dyDescent="0.2">
      <c r="A36" s="113">
        <v>17</v>
      </c>
      <c r="B36" s="114" t="s">
        <v>132</v>
      </c>
      <c r="C36" s="115" t="s">
        <v>133</v>
      </c>
      <c r="D36" s="116" t="s">
        <v>107</v>
      </c>
      <c r="E36" s="117">
        <v>3</v>
      </c>
      <c r="F36" s="192"/>
      <c r="G36" s="118">
        <f>E36*F36</f>
        <v>0</v>
      </c>
      <c r="H36" s="119">
        <v>5.0999999999987696E-3</v>
      </c>
      <c r="I36" s="120">
        <f>E36*H36</f>
        <v>1.529999999999631E-2</v>
      </c>
      <c r="J36" s="119"/>
      <c r="K36" s="120">
        <f>E36*J36</f>
        <v>0</v>
      </c>
      <c r="O36" s="112"/>
      <c r="Z36" s="121"/>
      <c r="AA36" s="121">
        <v>3</v>
      </c>
      <c r="AB36" s="121">
        <v>1</v>
      </c>
      <c r="AC36" s="121" t="s">
        <v>132</v>
      </c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CA36" s="121">
        <v>3</v>
      </c>
      <c r="CB36" s="121">
        <v>1</v>
      </c>
      <c r="CZ36" s="79">
        <v>1</v>
      </c>
    </row>
    <row r="37" spans="1:104" x14ac:dyDescent="0.2">
      <c r="A37" s="122"/>
      <c r="B37" s="123"/>
      <c r="C37" s="208" t="s">
        <v>134</v>
      </c>
      <c r="D37" s="209"/>
      <c r="E37" s="126">
        <v>3</v>
      </c>
      <c r="F37" s="127"/>
      <c r="G37" s="128"/>
      <c r="H37" s="129"/>
      <c r="I37" s="124"/>
      <c r="K37" s="124"/>
      <c r="M37" s="130" t="s">
        <v>134</v>
      </c>
      <c r="O37" s="112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31" t="str">
        <f>C36</f>
        <v>Značka dopr inf IP 4b-7,10a,b 500/500 fól1,EG7letá</v>
      </c>
      <c r="BE37" s="121"/>
      <c r="BF37" s="121"/>
      <c r="BG37" s="121"/>
      <c r="BH37" s="121"/>
      <c r="BI37" s="121"/>
      <c r="BJ37" s="121"/>
      <c r="BK37" s="121"/>
    </row>
    <row r="38" spans="1:104" x14ac:dyDescent="0.2">
      <c r="A38" s="113">
        <v>18</v>
      </c>
      <c r="B38" s="114" t="s">
        <v>135</v>
      </c>
      <c r="C38" s="115" t="s">
        <v>136</v>
      </c>
      <c r="D38" s="116" t="s">
        <v>107</v>
      </c>
      <c r="E38" s="117">
        <v>2</v>
      </c>
      <c r="F38" s="192"/>
      <c r="G38" s="118">
        <f>E38*F38</f>
        <v>0</v>
      </c>
      <c r="H38" s="119">
        <v>5.0999999999987696E-3</v>
      </c>
      <c r="I38" s="120">
        <f>E38*H38</f>
        <v>1.0199999999997539E-2</v>
      </c>
      <c r="J38" s="119"/>
      <c r="K38" s="120">
        <f>E38*J38</f>
        <v>0</v>
      </c>
      <c r="O38" s="112"/>
      <c r="Z38" s="121"/>
      <c r="AA38" s="121">
        <v>3</v>
      </c>
      <c r="AB38" s="121">
        <v>1</v>
      </c>
      <c r="AC38" s="121" t="s">
        <v>135</v>
      </c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CA38" s="121">
        <v>3</v>
      </c>
      <c r="CB38" s="121">
        <v>1</v>
      </c>
      <c r="CZ38" s="79">
        <v>1</v>
      </c>
    </row>
    <row r="39" spans="1:104" x14ac:dyDescent="0.2">
      <c r="A39" s="122"/>
      <c r="B39" s="123"/>
      <c r="C39" s="204"/>
      <c r="D39" s="205"/>
      <c r="E39" s="205"/>
      <c r="F39" s="205"/>
      <c r="G39" s="206"/>
      <c r="I39" s="124"/>
      <c r="K39" s="124"/>
      <c r="L39" s="125"/>
      <c r="O39" s="112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</row>
    <row r="40" spans="1:104" x14ac:dyDescent="0.2">
      <c r="A40" s="122"/>
      <c r="B40" s="123"/>
      <c r="C40" s="208" t="s">
        <v>137</v>
      </c>
      <c r="D40" s="209"/>
      <c r="E40" s="126">
        <v>2</v>
      </c>
      <c r="F40" s="127"/>
      <c r="G40" s="128"/>
      <c r="H40" s="129"/>
      <c r="I40" s="124"/>
      <c r="K40" s="124"/>
      <c r="M40" s="130" t="s">
        <v>137</v>
      </c>
      <c r="O40" s="112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31">
        <f>C39</f>
        <v>0</v>
      </c>
      <c r="BE40" s="121"/>
      <c r="BF40" s="121"/>
      <c r="BG40" s="121"/>
      <c r="BH40" s="121"/>
      <c r="BI40" s="121"/>
      <c r="BJ40" s="121"/>
      <c r="BK40" s="121"/>
    </row>
    <row r="41" spans="1:104" ht="22.5" x14ac:dyDescent="0.2">
      <c r="A41" s="113">
        <v>19</v>
      </c>
      <c r="B41" s="114" t="s">
        <v>138</v>
      </c>
      <c r="C41" s="115" t="s">
        <v>139</v>
      </c>
      <c r="D41" s="116" t="s">
        <v>107</v>
      </c>
      <c r="E41" s="117">
        <v>3</v>
      </c>
      <c r="F41" s="192"/>
      <c r="G41" s="118">
        <f>E41*F41</f>
        <v>0</v>
      </c>
      <c r="H41" s="119">
        <v>5.0999999999987696E-3</v>
      </c>
      <c r="I41" s="120">
        <f>E41*H41</f>
        <v>1.529999999999631E-2</v>
      </c>
      <c r="J41" s="119"/>
      <c r="K41" s="120">
        <f>E41*J41</f>
        <v>0</v>
      </c>
      <c r="O41" s="112"/>
      <c r="Z41" s="121"/>
      <c r="AA41" s="121">
        <v>3</v>
      </c>
      <c r="AB41" s="121">
        <v>1</v>
      </c>
      <c r="AC41" s="121" t="s">
        <v>138</v>
      </c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CA41" s="121">
        <v>3</v>
      </c>
      <c r="CB41" s="121">
        <v>1</v>
      </c>
      <c r="CZ41" s="79">
        <v>1</v>
      </c>
    </row>
    <row r="42" spans="1:104" x14ac:dyDescent="0.2">
      <c r="A42" s="122"/>
      <c r="B42" s="123"/>
      <c r="C42" s="208" t="s">
        <v>140</v>
      </c>
      <c r="D42" s="209"/>
      <c r="E42" s="126">
        <v>3</v>
      </c>
      <c r="F42" s="127"/>
      <c r="G42" s="128"/>
      <c r="H42" s="129"/>
      <c r="I42" s="124"/>
      <c r="K42" s="124"/>
      <c r="M42" s="130" t="s">
        <v>140</v>
      </c>
      <c r="O42" s="112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31" t="str">
        <f>C41</f>
        <v>Značka dopr inf IP 12 500/700 fól1, EG7letá + symbol 225</v>
      </c>
      <c r="BE42" s="121"/>
      <c r="BF42" s="121"/>
      <c r="BG42" s="121"/>
      <c r="BH42" s="121"/>
      <c r="BI42" s="121"/>
      <c r="BJ42" s="121"/>
      <c r="BK42" s="121"/>
    </row>
    <row r="43" spans="1:104" x14ac:dyDescent="0.2">
      <c r="A43" s="122"/>
      <c r="B43" s="123"/>
      <c r="C43" s="208" t="s">
        <v>141</v>
      </c>
      <c r="D43" s="209"/>
      <c r="E43" s="126">
        <v>0</v>
      </c>
      <c r="F43" s="127"/>
      <c r="G43" s="128"/>
      <c r="H43" s="129"/>
      <c r="I43" s="124"/>
      <c r="K43" s="124"/>
      <c r="M43" s="130" t="s">
        <v>141</v>
      </c>
      <c r="O43" s="112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31" t="str">
        <f>C42</f>
        <v>IP12 – Parkoviště vyhrazené:3</v>
      </c>
      <c r="BE43" s="121"/>
      <c r="BF43" s="121"/>
      <c r="BG43" s="121"/>
      <c r="BH43" s="121"/>
      <c r="BI43" s="121"/>
      <c r="BJ43" s="121"/>
      <c r="BK43" s="121"/>
    </row>
    <row r="44" spans="1:104" x14ac:dyDescent="0.2">
      <c r="A44" s="113">
        <v>20</v>
      </c>
      <c r="B44" s="114" t="s">
        <v>142</v>
      </c>
      <c r="C44" s="115" t="s">
        <v>143</v>
      </c>
      <c r="D44" s="116" t="s">
        <v>107</v>
      </c>
      <c r="E44" s="117">
        <v>2</v>
      </c>
      <c r="F44" s="192"/>
      <c r="G44" s="118">
        <f>E44*F44</f>
        <v>0</v>
      </c>
      <c r="H44" s="119">
        <v>3.0000000000001098E-3</v>
      </c>
      <c r="I44" s="120">
        <f>E44*H44</f>
        <v>6.0000000000002196E-3</v>
      </c>
      <c r="J44" s="119"/>
      <c r="K44" s="120">
        <f>E44*J44</f>
        <v>0</v>
      </c>
      <c r="O44" s="112"/>
      <c r="Z44" s="121"/>
      <c r="AA44" s="121">
        <v>3</v>
      </c>
      <c r="AB44" s="121">
        <v>1</v>
      </c>
      <c r="AC44" s="121" t="s">
        <v>142</v>
      </c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CA44" s="121">
        <v>3</v>
      </c>
      <c r="CB44" s="121">
        <v>1</v>
      </c>
      <c r="CZ44" s="79">
        <v>1</v>
      </c>
    </row>
    <row r="45" spans="1:104" x14ac:dyDescent="0.2">
      <c r="A45" s="122"/>
      <c r="B45" s="123"/>
      <c r="C45" s="204"/>
      <c r="D45" s="205"/>
      <c r="E45" s="205"/>
      <c r="F45" s="205"/>
      <c r="G45" s="206"/>
      <c r="I45" s="124"/>
      <c r="K45" s="124"/>
      <c r="L45" s="125"/>
      <c r="O45" s="112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</row>
    <row r="46" spans="1:104" x14ac:dyDescent="0.2">
      <c r="A46" s="122"/>
      <c r="B46" s="123"/>
      <c r="C46" s="208" t="s">
        <v>144</v>
      </c>
      <c r="D46" s="209"/>
      <c r="E46" s="126">
        <v>2</v>
      </c>
      <c r="F46" s="127"/>
      <c r="G46" s="128"/>
      <c r="H46" s="129"/>
      <c r="I46" s="124"/>
      <c r="K46" s="124"/>
      <c r="M46" s="130" t="s">
        <v>144</v>
      </c>
      <c r="O46" s="112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31">
        <f>C45</f>
        <v>0</v>
      </c>
      <c r="BE46" s="121"/>
      <c r="BF46" s="121"/>
      <c r="BG46" s="121"/>
      <c r="BH46" s="121"/>
      <c r="BI46" s="121"/>
      <c r="BJ46" s="121"/>
      <c r="BK46" s="121"/>
    </row>
    <row r="47" spans="1:104" x14ac:dyDescent="0.2">
      <c r="A47" s="122"/>
      <c r="B47" s="123"/>
      <c r="C47" s="208" t="s">
        <v>145</v>
      </c>
      <c r="D47" s="209"/>
      <c r="E47" s="126">
        <v>0</v>
      </c>
      <c r="F47" s="127"/>
      <c r="G47" s="128"/>
      <c r="H47" s="129"/>
      <c r="I47" s="124"/>
      <c r="K47" s="124"/>
      <c r="M47" s="130" t="s">
        <v>145</v>
      </c>
      <c r="O47" s="112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31" t="str">
        <f>C46</f>
        <v>E8e - Úsek platnosti:2</v>
      </c>
      <c r="BE47" s="121"/>
      <c r="BF47" s="121"/>
      <c r="BG47" s="121"/>
      <c r="BH47" s="121"/>
      <c r="BI47" s="121"/>
      <c r="BJ47" s="121"/>
      <c r="BK47" s="121"/>
    </row>
    <row r="48" spans="1:104" x14ac:dyDescent="0.2">
      <c r="A48" s="132" t="s">
        <v>36</v>
      </c>
      <c r="B48" s="133" t="s">
        <v>103</v>
      </c>
      <c r="C48" s="134" t="s">
        <v>104</v>
      </c>
      <c r="D48" s="135"/>
      <c r="E48" s="136"/>
      <c r="F48" s="136"/>
      <c r="G48" s="137">
        <f>SUM(G19:G47)</f>
        <v>0</v>
      </c>
      <c r="H48" s="138"/>
      <c r="I48" s="139">
        <f>SUM(I19:I47)</f>
        <v>2.3422999999990486</v>
      </c>
      <c r="J48" s="140"/>
      <c r="K48" s="139">
        <f>SUM(K19:K47)</f>
        <v>-1.1879999999998883</v>
      </c>
      <c r="O48" s="112"/>
      <c r="X48" s="141">
        <f>K48</f>
        <v>-1.1879999999998883</v>
      </c>
      <c r="Y48" s="141">
        <f>I48</f>
        <v>2.3422999999990486</v>
      </c>
      <c r="Z48" s="142">
        <f>G48</f>
        <v>0</v>
      </c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43"/>
      <c r="BB48" s="143"/>
      <c r="BC48" s="143"/>
      <c r="BD48" s="143"/>
      <c r="BE48" s="143"/>
      <c r="BF48" s="143"/>
      <c r="BG48" s="121"/>
      <c r="BH48" s="121"/>
      <c r="BI48" s="121"/>
      <c r="BJ48" s="121"/>
      <c r="BK48" s="121"/>
    </row>
    <row r="49" spans="1:104" ht="14.25" customHeight="1" x14ac:dyDescent="0.2">
      <c r="A49" s="104" t="s">
        <v>32</v>
      </c>
      <c r="B49" s="105" t="s">
        <v>146</v>
      </c>
      <c r="C49" s="106" t="s">
        <v>147</v>
      </c>
      <c r="D49" s="107"/>
      <c r="E49" s="108"/>
      <c r="F49" s="108"/>
      <c r="G49" s="109"/>
      <c r="H49" s="110"/>
      <c r="I49" s="111"/>
      <c r="J49" s="110"/>
      <c r="K49" s="111"/>
      <c r="O49" s="112"/>
    </row>
    <row r="50" spans="1:104" x14ac:dyDescent="0.2">
      <c r="A50" s="113">
        <v>21</v>
      </c>
      <c r="B50" s="114" t="s">
        <v>148</v>
      </c>
      <c r="C50" s="115" t="s">
        <v>149</v>
      </c>
      <c r="D50" s="116" t="s">
        <v>150</v>
      </c>
      <c r="E50" s="117">
        <v>2.41082599999904</v>
      </c>
      <c r="F50" s="192"/>
      <c r="G50" s="118">
        <f>E50*F50</f>
        <v>0</v>
      </c>
      <c r="H50" s="119">
        <v>0</v>
      </c>
      <c r="I50" s="120">
        <f>E50*H50</f>
        <v>0</v>
      </c>
      <c r="J50" s="119"/>
      <c r="K50" s="120">
        <f>E50*J50</f>
        <v>0</v>
      </c>
      <c r="O50" s="112"/>
      <c r="Z50" s="121"/>
      <c r="AA50" s="121">
        <v>7</v>
      </c>
      <c r="AB50" s="121">
        <v>1</v>
      </c>
      <c r="AC50" s="121">
        <v>2</v>
      </c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CA50" s="121">
        <v>7</v>
      </c>
      <c r="CB50" s="121">
        <v>1</v>
      </c>
      <c r="CZ50" s="79">
        <v>1</v>
      </c>
    </row>
    <row r="51" spans="1:104" x14ac:dyDescent="0.2">
      <c r="A51" s="132" t="s">
        <v>36</v>
      </c>
      <c r="B51" s="133" t="s">
        <v>146</v>
      </c>
      <c r="C51" s="134" t="s">
        <v>147</v>
      </c>
      <c r="D51" s="135"/>
      <c r="E51" s="136"/>
      <c r="F51" s="136"/>
      <c r="G51" s="137">
        <f>SUM(G49:G50)</f>
        <v>0</v>
      </c>
      <c r="H51" s="138"/>
      <c r="I51" s="139">
        <f>SUM(I49:I50)</f>
        <v>0</v>
      </c>
      <c r="J51" s="140"/>
      <c r="K51" s="139">
        <f>SUM(K49:K50)</f>
        <v>0</v>
      </c>
      <c r="O51" s="112"/>
      <c r="X51" s="141">
        <f>K51</f>
        <v>0</v>
      </c>
      <c r="Y51" s="141">
        <f>I51</f>
        <v>0</v>
      </c>
      <c r="Z51" s="142">
        <f>G51</f>
        <v>0</v>
      </c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43"/>
      <c r="BB51" s="143"/>
      <c r="BC51" s="143"/>
      <c r="BD51" s="143"/>
      <c r="BE51" s="143"/>
      <c r="BF51" s="143"/>
      <c r="BG51" s="121"/>
      <c r="BH51" s="121"/>
      <c r="BI51" s="121"/>
      <c r="BJ51" s="121"/>
      <c r="BK51" s="121"/>
    </row>
    <row r="52" spans="1:104" ht="14.25" customHeight="1" x14ac:dyDescent="0.2">
      <c r="A52" s="104" t="s">
        <v>32</v>
      </c>
      <c r="B52" s="105" t="s">
        <v>151</v>
      </c>
      <c r="C52" s="106" t="s">
        <v>152</v>
      </c>
      <c r="D52" s="107"/>
      <c r="E52" s="108"/>
      <c r="F52" s="108"/>
      <c r="G52" s="109"/>
      <c r="H52" s="110"/>
      <c r="I52" s="111"/>
      <c r="J52" s="110"/>
      <c r="K52" s="111"/>
      <c r="O52" s="112"/>
    </row>
    <row r="53" spans="1:104" x14ac:dyDescent="0.2">
      <c r="A53" s="113">
        <v>22</v>
      </c>
      <c r="B53" s="114" t="s">
        <v>153</v>
      </c>
      <c r="C53" s="115" t="s">
        <v>154</v>
      </c>
      <c r="D53" s="116" t="s">
        <v>150</v>
      </c>
      <c r="E53" s="117">
        <v>1.1879999999999999</v>
      </c>
      <c r="F53" s="192"/>
      <c r="G53" s="118">
        <f>E53*F53</f>
        <v>0</v>
      </c>
      <c r="H53" s="119">
        <v>0</v>
      </c>
      <c r="I53" s="120">
        <f>E53*H53</f>
        <v>0</v>
      </c>
      <c r="J53" s="119">
        <v>0</v>
      </c>
      <c r="K53" s="120">
        <f>E53*J53</f>
        <v>0</v>
      </c>
      <c r="O53" s="112"/>
      <c r="Z53" s="121"/>
      <c r="AA53" s="121">
        <v>1</v>
      </c>
      <c r="AB53" s="121">
        <v>3</v>
      </c>
      <c r="AC53" s="121">
        <v>3</v>
      </c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CA53" s="121">
        <v>1</v>
      </c>
      <c r="CB53" s="121">
        <v>3</v>
      </c>
      <c r="CZ53" s="79">
        <v>1</v>
      </c>
    </row>
    <row r="54" spans="1:104" x14ac:dyDescent="0.2">
      <c r="A54" s="122"/>
      <c r="B54" s="123"/>
      <c r="C54" s="204"/>
      <c r="D54" s="205"/>
      <c r="E54" s="205"/>
      <c r="F54" s="205"/>
      <c r="G54" s="206"/>
      <c r="I54" s="124"/>
      <c r="K54" s="124"/>
      <c r="L54" s="125"/>
      <c r="O54" s="112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</row>
    <row r="55" spans="1:104" x14ac:dyDescent="0.2">
      <c r="A55" s="132" t="s">
        <v>36</v>
      </c>
      <c r="B55" s="133" t="s">
        <v>151</v>
      </c>
      <c r="C55" s="134" t="s">
        <v>152</v>
      </c>
      <c r="D55" s="135"/>
      <c r="E55" s="136"/>
      <c r="F55" s="136"/>
      <c r="G55" s="137">
        <f>SUM(G52:G54)</f>
        <v>0</v>
      </c>
      <c r="H55" s="138"/>
      <c r="I55" s="139">
        <f>SUM(I52:I54)</f>
        <v>0</v>
      </c>
      <c r="J55" s="140"/>
      <c r="K55" s="139">
        <f>SUM(K52:K54)</f>
        <v>0</v>
      </c>
      <c r="O55" s="112"/>
      <c r="X55" s="141">
        <f>K55</f>
        <v>0</v>
      </c>
      <c r="Y55" s="141">
        <f>I55</f>
        <v>0</v>
      </c>
      <c r="Z55" s="142">
        <f>G55</f>
        <v>0</v>
      </c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43"/>
      <c r="BB55" s="143"/>
      <c r="BC55" s="143"/>
      <c r="BD55" s="143"/>
      <c r="BE55" s="143"/>
      <c r="BF55" s="143"/>
      <c r="BG55" s="121"/>
      <c r="BH55" s="121"/>
      <c r="BI55" s="121"/>
      <c r="BJ55" s="121"/>
      <c r="BK55" s="121"/>
    </row>
    <row r="56" spans="1:104" ht="14.25" customHeight="1" x14ac:dyDescent="0.2">
      <c r="A56" s="104" t="s">
        <v>32</v>
      </c>
      <c r="B56" s="105" t="s">
        <v>155</v>
      </c>
      <c r="C56" s="106" t="s">
        <v>156</v>
      </c>
      <c r="D56" s="107"/>
      <c r="E56" s="108"/>
      <c r="F56" s="108"/>
      <c r="G56" s="109"/>
      <c r="H56" s="110"/>
      <c r="I56" s="111"/>
      <c r="J56" s="110"/>
      <c r="K56" s="111"/>
      <c r="O56" s="112"/>
    </row>
    <row r="57" spans="1:104" x14ac:dyDescent="0.2">
      <c r="A57" s="113">
        <v>23</v>
      </c>
      <c r="B57" s="114" t="s">
        <v>157</v>
      </c>
      <c r="C57" s="115" t="s">
        <v>158</v>
      </c>
      <c r="D57" s="116" t="s">
        <v>150</v>
      </c>
      <c r="E57" s="117">
        <v>1.1879999999999999</v>
      </c>
      <c r="F57" s="192"/>
      <c r="G57" s="118">
        <f>E57*F57</f>
        <v>0</v>
      </c>
      <c r="H57" s="119">
        <v>0</v>
      </c>
      <c r="I57" s="120">
        <f>E57*H57</f>
        <v>0</v>
      </c>
      <c r="J57" s="119">
        <v>0</v>
      </c>
      <c r="K57" s="120">
        <f>E57*J57</f>
        <v>0</v>
      </c>
      <c r="O57" s="112"/>
      <c r="Z57" s="121"/>
      <c r="AA57" s="121">
        <v>1</v>
      </c>
      <c r="AB57" s="121">
        <v>3</v>
      </c>
      <c r="AC57" s="121">
        <v>3</v>
      </c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CA57" s="121">
        <v>1</v>
      </c>
      <c r="CB57" s="121">
        <v>3</v>
      </c>
      <c r="CZ57" s="79">
        <v>1</v>
      </c>
    </row>
    <row r="58" spans="1:104" x14ac:dyDescent="0.2">
      <c r="A58" s="113">
        <v>24</v>
      </c>
      <c r="B58" s="114" t="s">
        <v>159</v>
      </c>
      <c r="C58" s="115" t="s">
        <v>160</v>
      </c>
      <c r="D58" s="116" t="s">
        <v>150</v>
      </c>
      <c r="E58" s="117">
        <v>10.692</v>
      </c>
      <c r="F58" s="192"/>
      <c r="G58" s="118">
        <f>E58*F58</f>
        <v>0</v>
      </c>
      <c r="H58" s="119">
        <v>0</v>
      </c>
      <c r="I58" s="120">
        <f>E58*H58</f>
        <v>0</v>
      </c>
      <c r="J58" s="119">
        <v>0</v>
      </c>
      <c r="K58" s="120">
        <f>E58*J58</f>
        <v>0</v>
      </c>
      <c r="O58" s="112"/>
      <c r="Z58" s="121"/>
      <c r="AA58" s="121">
        <v>1</v>
      </c>
      <c r="AB58" s="121">
        <v>3</v>
      </c>
      <c r="AC58" s="121">
        <v>3</v>
      </c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CA58" s="121">
        <v>1</v>
      </c>
      <c r="CB58" s="121">
        <v>3</v>
      </c>
      <c r="CZ58" s="79">
        <v>1</v>
      </c>
    </row>
    <row r="59" spans="1:104" x14ac:dyDescent="0.2">
      <c r="A59" s="122"/>
      <c r="B59" s="123"/>
      <c r="C59" s="208" t="s">
        <v>161</v>
      </c>
      <c r="D59" s="209"/>
      <c r="E59" s="126">
        <v>10.692</v>
      </c>
      <c r="F59" s="127"/>
      <c r="G59" s="128"/>
      <c r="H59" s="129"/>
      <c r="I59" s="124"/>
      <c r="K59" s="124"/>
      <c r="M59" s="130" t="s">
        <v>161</v>
      </c>
      <c r="O59" s="112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31" t="str">
        <f>C58</f>
        <v>Příplatek za dopravu suti po suchu za další 1 km</v>
      </c>
      <c r="BE59" s="121"/>
      <c r="BF59" s="121"/>
      <c r="BG59" s="121"/>
      <c r="BH59" s="121"/>
      <c r="BI59" s="121"/>
      <c r="BJ59" s="121"/>
      <c r="BK59" s="121"/>
    </row>
    <row r="60" spans="1:104" x14ac:dyDescent="0.2">
      <c r="A60" s="113">
        <v>25</v>
      </c>
      <c r="B60" s="114" t="s">
        <v>162</v>
      </c>
      <c r="C60" s="115" t="s">
        <v>163</v>
      </c>
      <c r="D60" s="116" t="s">
        <v>150</v>
      </c>
      <c r="E60" s="117">
        <v>1.1879999999999999</v>
      </c>
      <c r="F60" s="192"/>
      <c r="G60" s="118">
        <f>E60*F60</f>
        <v>0</v>
      </c>
      <c r="H60" s="119">
        <v>0</v>
      </c>
      <c r="I60" s="120">
        <f>E60*H60</f>
        <v>0</v>
      </c>
      <c r="J60" s="119">
        <v>0</v>
      </c>
      <c r="K60" s="120">
        <f>E60*J60</f>
        <v>0</v>
      </c>
      <c r="O60" s="112"/>
      <c r="Z60" s="121"/>
      <c r="AA60" s="121">
        <v>1</v>
      </c>
      <c r="AB60" s="121">
        <v>3</v>
      </c>
      <c r="AC60" s="121">
        <v>3</v>
      </c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CA60" s="121">
        <v>1</v>
      </c>
      <c r="CB60" s="121">
        <v>3</v>
      </c>
      <c r="CZ60" s="79">
        <v>1</v>
      </c>
    </row>
    <row r="61" spans="1:104" x14ac:dyDescent="0.2">
      <c r="A61" s="132" t="s">
        <v>36</v>
      </c>
      <c r="B61" s="133" t="s">
        <v>155</v>
      </c>
      <c r="C61" s="134" t="s">
        <v>156</v>
      </c>
      <c r="D61" s="135"/>
      <c r="E61" s="136"/>
      <c r="F61" s="136"/>
      <c r="G61" s="137">
        <f>SUM(G56:G60)</f>
        <v>0</v>
      </c>
      <c r="H61" s="138"/>
      <c r="I61" s="139">
        <f>SUM(I56:I60)</f>
        <v>0</v>
      </c>
      <c r="J61" s="140"/>
      <c r="K61" s="139">
        <f>SUM(K56:K60)</f>
        <v>0</v>
      </c>
      <c r="O61" s="112"/>
      <c r="X61" s="141">
        <f>K61</f>
        <v>0</v>
      </c>
      <c r="Y61" s="141">
        <f>I61</f>
        <v>0</v>
      </c>
      <c r="Z61" s="142">
        <f>G61</f>
        <v>0</v>
      </c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43"/>
      <c r="BB61" s="143"/>
      <c r="BC61" s="143"/>
      <c r="BD61" s="143"/>
      <c r="BE61" s="143"/>
      <c r="BF61" s="143"/>
      <c r="BG61" s="121"/>
      <c r="BH61" s="121"/>
      <c r="BI61" s="121"/>
      <c r="BJ61" s="121"/>
      <c r="BK61" s="121"/>
    </row>
    <row r="62" spans="1:104" x14ac:dyDescent="0.2">
      <c r="A62" s="144" t="s">
        <v>37</v>
      </c>
      <c r="B62" s="145" t="s">
        <v>38</v>
      </c>
      <c r="C62" s="146"/>
      <c r="D62" s="147"/>
      <c r="E62" s="148"/>
      <c r="F62" s="148"/>
      <c r="G62" s="149">
        <f>SUM(Z7:Z62)</f>
        <v>0</v>
      </c>
      <c r="H62" s="150"/>
      <c r="I62" s="151">
        <f>SUM(Y7:Y62)</f>
        <v>2.4108259999990369</v>
      </c>
      <c r="J62" s="150"/>
      <c r="K62" s="151">
        <f>SUM(X7:X62)</f>
        <v>-1.1879999999998883</v>
      </c>
      <c r="O62" s="112"/>
      <c r="BA62" s="152"/>
      <c r="BB62" s="152"/>
      <c r="BC62" s="152"/>
      <c r="BD62" s="152"/>
      <c r="BE62" s="152"/>
      <c r="BF62" s="152"/>
    </row>
    <row r="63" spans="1:104" x14ac:dyDescent="0.2">
      <c r="E63" s="79"/>
    </row>
    <row r="64" spans="1:104" x14ac:dyDescent="0.2">
      <c r="A64" s="153"/>
      <c r="E64" s="79"/>
    </row>
    <row r="65" spans="1:7" x14ac:dyDescent="0.2">
      <c r="A65" s="154"/>
      <c r="B65" s="155"/>
      <c r="C65" s="156" t="s">
        <v>39</v>
      </c>
      <c r="D65" s="155"/>
      <c r="E65" s="155"/>
      <c r="F65" s="155"/>
      <c r="G65" s="157" t="s">
        <v>40</v>
      </c>
    </row>
    <row r="66" spans="1:7" x14ac:dyDescent="0.2">
      <c r="A66" s="158"/>
      <c r="B66" s="159"/>
      <c r="C66" s="160" t="s">
        <v>80</v>
      </c>
      <c r="D66" s="161"/>
      <c r="E66" s="162"/>
      <c r="F66" s="162"/>
      <c r="G66" s="163">
        <v>0</v>
      </c>
    </row>
    <row r="67" spans="1:7" x14ac:dyDescent="0.2">
      <c r="A67" s="158"/>
      <c r="B67" s="159"/>
      <c r="C67" s="160" t="s">
        <v>41</v>
      </c>
      <c r="D67" s="161"/>
      <c r="E67" s="162"/>
      <c r="F67" s="162"/>
      <c r="G67" s="163">
        <v>0</v>
      </c>
    </row>
    <row r="68" spans="1:7" x14ac:dyDescent="0.2">
      <c r="A68" s="158"/>
      <c r="B68" s="159"/>
      <c r="C68" s="160" t="s">
        <v>42</v>
      </c>
      <c r="D68" s="161"/>
      <c r="E68" s="162"/>
      <c r="F68" s="162"/>
      <c r="G68" s="163">
        <v>0</v>
      </c>
    </row>
    <row r="69" spans="1:7" x14ac:dyDescent="0.2">
      <c r="A69" s="158"/>
      <c r="B69" s="159"/>
      <c r="C69" s="160" t="s">
        <v>43</v>
      </c>
      <c r="D69" s="161"/>
      <c r="E69" s="162"/>
      <c r="F69" s="162"/>
      <c r="G69" s="163">
        <v>0</v>
      </c>
    </row>
    <row r="70" spans="1:7" x14ac:dyDescent="0.2">
      <c r="A70" s="158"/>
      <c r="B70" s="159"/>
      <c r="C70" s="160" t="s">
        <v>44</v>
      </c>
      <c r="D70" s="161"/>
      <c r="E70" s="162"/>
      <c r="F70" s="162"/>
      <c r="G70" s="163">
        <v>0</v>
      </c>
    </row>
    <row r="71" spans="1:7" x14ac:dyDescent="0.2">
      <c r="A71" s="158"/>
      <c r="B71" s="159"/>
      <c r="C71" s="160" t="s">
        <v>45</v>
      </c>
      <c r="D71" s="161"/>
      <c r="E71" s="162"/>
      <c r="F71" s="162"/>
      <c r="G71" s="163">
        <v>0</v>
      </c>
    </row>
    <row r="72" spans="1:7" x14ac:dyDescent="0.2">
      <c r="A72" s="158"/>
      <c r="B72" s="159"/>
      <c r="C72" s="160" t="s">
        <v>46</v>
      </c>
      <c r="D72" s="161"/>
      <c r="E72" s="162"/>
      <c r="F72" s="162"/>
      <c r="G72" s="163">
        <v>0</v>
      </c>
    </row>
    <row r="73" spans="1:7" x14ac:dyDescent="0.2">
      <c r="A73" s="158"/>
      <c r="B73" s="159"/>
      <c r="C73" s="160" t="s">
        <v>47</v>
      </c>
      <c r="D73" s="161"/>
      <c r="E73" s="162"/>
      <c r="F73" s="162"/>
      <c r="G73" s="163">
        <v>0</v>
      </c>
    </row>
    <row r="74" spans="1:7" x14ac:dyDescent="0.2">
      <c r="A74" s="164"/>
      <c r="B74" s="165" t="s">
        <v>40</v>
      </c>
      <c r="C74" s="166"/>
      <c r="D74" s="167"/>
      <c r="E74" s="168"/>
      <c r="F74" s="168"/>
      <c r="G74" s="169">
        <f>SUM(G66:G73)</f>
        <v>0</v>
      </c>
    </row>
    <row r="75" spans="1:7" x14ac:dyDescent="0.2">
      <c r="E75" s="79"/>
    </row>
    <row r="76" spans="1:7" x14ac:dyDescent="0.2">
      <c r="E76" s="79"/>
    </row>
    <row r="77" spans="1:7" x14ac:dyDescent="0.2">
      <c r="E77" s="79"/>
    </row>
    <row r="78" spans="1:7" x14ac:dyDescent="0.2">
      <c r="E78" s="79"/>
    </row>
    <row r="79" spans="1:7" x14ac:dyDescent="0.2">
      <c r="E79" s="79"/>
    </row>
    <row r="80" spans="1:7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1:7" x14ac:dyDescent="0.2">
      <c r="E113" s="79"/>
    </row>
    <row r="114" spans="1:7" x14ac:dyDescent="0.2">
      <c r="E114" s="79"/>
    </row>
    <row r="115" spans="1:7" x14ac:dyDescent="0.2">
      <c r="E115" s="79"/>
    </row>
    <row r="116" spans="1:7" x14ac:dyDescent="0.2">
      <c r="E116" s="79"/>
    </row>
    <row r="117" spans="1:7" x14ac:dyDescent="0.2">
      <c r="E117" s="79"/>
    </row>
    <row r="118" spans="1:7" x14ac:dyDescent="0.2">
      <c r="E118" s="79"/>
    </row>
    <row r="119" spans="1:7" x14ac:dyDescent="0.2">
      <c r="E119" s="79"/>
    </row>
    <row r="120" spans="1:7" x14ac:dyDescent="0.2">
      <c r="E120" s="79"/>
    </row>
    <row r="121" spans="1:7" x14ac:dyDescent="0.2">
      <c r="E121" s="79"/>
    </row>
    <row r="122" spans="1:7" x14ac:dyDescent="0.2">
      <c r="E122" s="79"/>
    </row>
    <row r="123" spans="1:7" x14ac:dyDescent="0.2">
      <c r="E123" s="79"/>
    </row>
    <row r="124" spans="1:7" x14ac:dyDescent="0.2">
      <c r="E124" s="79"/>
    </row>
    <row r="125" spans="1:7" x14ac:dyDescent="0.2">
      <c r="E125" s="79"/>
    </row>
    <row r="126" spans="1:7" x14ac:dyDescent="0.2">
      <c r="E126" s="79"/>
    </row>
    <row r="127" spans="1:7" x14ac:dyDescent="0.2">
      <c r="A127" s="170"/>
      <c r="B127" s="170"/>
    </row>
    <row r="128" spans="1:7" x14ac:dyDescent="0.2">
      <c r="C128" s="171"/>
      <c r="D128" s="171"/>
      <c r="E128" s="172"/>
      <c r="F128" s="171"/>
      <c r="G128" s="173"/>
    </row>
    <row r="129" spans="1:2" x14ac:dyDescent="0.2">
      <c r="A129" s="170"/>
      <c r="B129" s="170"/>
    </row>
    <row r="1046" spans="1:7" x14ac:dyDescent="0.2">
      <c r="A1046" s="174"/>
      <c r="B1046" s="175"/>
      <c r="C1046" s="176" t="s">
        <v>41</v>
      </c>
      <c r="D1046" s="177"/>
      <c r="F1046" s="98"/>
      <c r="G1046" s="124">
        <v>100000</v>
      </c>
    </row>
    <row r="1047" spans="1:7" x14ac:dyDescent="0.2">
      <c r="A1047" s="174"/>
      <c r="B1047" s="175"/>
      <c r="C1047" s="176" t="s">
        <v>42</v>
      </c>
      <c r="D1047" s="177"/>
      <c r="F1047" s="98"/>
      <c r="G1047" s="124">
        <v>100000</v>
      </c>
    </row>
    <row r="1048" spans="1:7" x14ac:dyDescent="0.2">
      <c r="A1048" s="174"/>
      <c r="B1048" s="175"/>
      <c r="C1048" s="176" t="s">
        <v>43</v>
      </c>
      <c r="D1048" s="177"/>
      <c r="F1048" s="98"/>
      <c r="G1048" s="124">
        <v>100000</v>
      </c>
    </row>
    <row r="1049" spans="1:7" x14ac:dyDescent="0.2">
      <c r="A1049" s="174"/>
      <c r="B1049" s="175"/>
      <c r="C1049" s="176" t="s">
        <v>44</v>
      </c>
      <c r="D1049" s="177"/>
      <c r="F1049" s="98"/>
      <c r="G1049" s="124">
        <v>100000</v>
      </c>
    </row>
    <row r="1050" spans="1:7" x14ac:dyDescent="0.2">
      <c r="A1050" s="174"/>
      <c r="B1050" s="175"/>
      <c r="C1050" s="176" t="s">
        <v>45</v>
      </c>
      <c r="D1050" s="177"/>
      <c r="F1050" s="98"/>
      <c r="G1050" s="124">
        <v>100000</v>
      </c>
    </row>
    <row r="1051" spans="1:7" x14ac:dyDescent="0.2">
      <c r="A1051" s="174"/>
      <c r="B1051" s="175"/>
      <c r="C1051" s="176" t="s">
        <v>46</v>
      </c>
      <c r="D1051" s="177"/>
      <c r="F1051" s="98"/>
      <c r="G1051" s="124">
        <v>100000</v>
      </c>
    </row>
    <row r="1052" spans="1:7" x14ac:dyDescent="0.2">
      <c r="A1052" s="174"/>
      <c r="B1052" s="175"/>
      <c r="C1052" s="176" t="s">
        <v>47</v>
      </c>
      <c r="D1052" s="177"/>
      <c r="F1052" s="98"/>
      <c r="G1052" s="124">
        <v>100000</v>
      </c>
    </row>
  </sheetData>
  <sheetProtection algorithmName="SHA-512" hashValue="mTYwvTjg8J5t8PPtfuOwwiGP99v+GL+BQfgbiDqimsuk4qD5L2HbNBQ+yw8gBolCcDVJvKxY2LxtAlXJc7oZVg==" saltValue="MNvskd29Nl4HwtZ9QwNDFQ==" spinCount="100000" sheet="1" objects="1" scenarios="1"/>
  <mergeCells count="21">
    <mergeCell ref="C35:D35"/>
    <mergeCell ref="C37:D37"/>
    <mergeCell ref="C39:G39"/>
    <mergeCell ref="A1:G1"/>
    <mergeCell ref="C9:D9"/>
    <mergeCell ref="C12:D12"/>
    <mergeCell ref="C13:D13"/>
    <mergeCell ref="C14:D14"/>
    <mergeCell ref="C24:G24"/>
    <mergeCell ref="C28:D28"/>
    <mergeCell ref="C30:D30"/>
    <mergeCell ref="C32:D32"/>
    <mergeCell ref="C34:D34"/>
    <mergeCell ref="C59:D59"/>
    <mergeCell ref="C54:G54"/>
    <mergeCell ref="C40:D40"/>
    <mergeCell ref="C42:D42"/>
    <mergeCell ref="C43:D43"/>
    <mergeCell ref="C45:G45"/>
    <mergeCell ref="C46:D46"/>
    <mergeCell ref="C47:D47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202A-AF62-43CA-8626-964F9CF38D46}">
  <sheetPr codeName="List4"/>
  <dimension ref="A1:CZ1051"/>
  <sheetViews>
    <sheetView showGridLines="0" showZeros="0" zoomScaleNormal="100" workbookViewId="0">
      <selection activeCell="L58" sqref="L58"/>
    </sheetView>
  </sheetViews>
  <sheetFormatPr defaultRowHeight="12.75" x14ac:dyDescent="0.2"/>
  <cols>
    <col min="1" max="1" width="4.42578125" style="79" customWidth="1"/>
    <col min="2" max="2" width="11.5703125" style="79" customWidth="1"/>
    <col min="3" max="3" width="40.42578125" style="79" customWidth="1"/>
    <col min="4" max="4" width="5.5703125" style="79" customWidth="1"/>
    <col min="5" max="5" width="8.5703125" style="98" customWidth="1"/>
    <col min="6" max="6" width="9.85546875" style="79" customWidth="1"/>
    <col min="7" max="7" width="13.85546875" style="79" customWidth="1"/>
    <col min="8" max="8" width="11" style="79" hidden="1" customWidth="1"/>
    <col min="9" max="9" width="9.7109375" style="79" hidden="1" customWidth="1"/>
    <col min="10" max="10" width="11.28515625" style="79" hidden="1" customWidth="1"/>
    <col min="11" max="11" width="10.42578125" style="79" hidden="1" customWidth="1"/>
    <col min="12" max="12" width="75.42578125" style="79" customWidth="1"/>
    <col min="13" max="13" width="45.28515625" style="79" customWidth="1"/>
    <col min="14" max="55" width="9.140625" style="79"/>
    <col min="56" max="56" width="62.28515625" style="79" customWidth="1"/>
    <col min="57" max="256" width="9.140625" style="79"/>
    <col min="257" max="257" width="4.42578125" style="79" customWidth="1"/>
    <col min="258" max="258" width="11.5703125" style="79" customWidth="1"/>
    <col min="259" max="259" width="40.42578125" style="79" customWidth="1"/>
    <col min="260" max="260" width="5.5703125" style="79" customWidth="1"/>
    <col min="261" max="261" width="8.5703125" style="79" customWidth="1"/>
    <col min="262" max="262" width="9.85546875" style="79" customWidth="1"/>
    <col min="263" max="263" width="13.85546875" style="79" customWidth="1"/>
    <col min="264" max="264" width="11" style="79" customWidth="1"/>
    <col min="265" max="265" width="9.7109375" style="79" customWidth="1"/>
    <col min="266" max="266" width="11.28515625" style="79" customWidth="1"/>
    <col min="267" max="267" width="10.42578125" style="79" customWidth="1"/>
    <col min="268" max="268" width="75.42578125" style="79" customWidth="1"/>
    <col min="269" max="269" width="45.28515625" style="79" customWidth="1"/>
    <col min="270" max="311" width="9.140625" style="79"/>
    <col min="312" max="312" width="62.28515625" style="79" customWidth="1"/>
    <col min="313" max="512" width="9.140625" style="79"/>
    <col min="513" max="513" width="4.42578125" style="79" customWidth="1"/>
    <col min="514" max="514" width="11.5703125" style="79" customWidth="1"/>
    <col min="515" max="515" width="40.42578125" style="79" customWidth="1"/>
    <col min="516" max="516" width="5.5703125" style="79" customWidth="1"/>
    <col min="517" max="517" width="8.5703125" style="79" customWidth="1"/>
    <col min="518" max="518" width="9.85546875" style="79" customWidth="1"/>
    <col min="519" max="519" width="13.85546875" style="79" customWidth="1"/>
    <col min="520" max="520" width="11" style="79" customWidth="1"/>
    <col min="521" max="521" width="9.7109375" style="79" customWidth="1"/>
    <col min="522" max="522" width="11.28515625" style="79" customWidth="1"/>
    <col min="523" max="523" width="10.42578125" style="79" customWidth="1"/>
    <col min="524" max="524" width="75.42578125" style="79" customWidth="1"/>
    <col min="525" max="525" width="45.28515625" style="79" customWidth="1"/>
    <col min="526" max="567" width="9.140625" style="79"/>
    <col min="568" max="568" width="62.28515625" style="79" customWidth="1"/>
    <col min="569" max="768" width="9.140625" style="79"/>
    <col min="769" max="769" width="4.42578125" style="79" customWidth="1"/>
    <col min="770" max="770" width="11.5703125" style="79" customWidth="1"/>
    <col min="771" max="771" width="40.42578125" style="79" customWidth="1"/>
    <col min="772" max="772" width="5.5703125" style="79" customWidth="1"/>
    <col min="773" max="773" width="8.5703125" style="79" customWidth="1"/>
    <col min="774" max="774" width="9.85546875" style="79" customWidth="1"/>
    <col min="775" max="775" width="13.85546875" style="79" customWidth="1"/>
    <col min="776" max="776" width="11" style="79" customWidth="1"/>
    <col min="777" max="777" width="9.7109375" style="79" customWidth="1"/>
    <col min="778" max="778" width="11.28515625" style="79" customWidth="1"/>
    <col min="779" max="779" width="10.42578125" style="79" customWidth="1"/>
    <col min="780" max="780" width="75.42578125" style="79" customWidth="1"/>
    <col min="781" max="781" width="45.28515625" style="79" customWidth="1"/>
    <col min="782" max="823" width="9.140625" style="79"/>
    <col min="824" max="824" width="62.28515625" style="79" customWidth="1"/>
    <col min="825" max="1024" width="9.140625" style="79"/>
    <col min="1025" max="1025" width="4.42578125" style="79" customWidth="1"/>
    <col min="1026" max="1026" width="11.5703125" style="79" customWidth="1"/>
    <col min="1027" max="1027" width="40.42578125" style="79" customWidth="1"/>
    <col min="1028" max="1028" width="5.5703125" style="79" customWidth="1"/>
    <col min="1029" max="1029" width="8.5703125" style="79" customWidth="1"/>
    <col min="1030" max="1030" width="9.85546875" style="79" customWidth="1"/>
    <col min="1031" max="1031" width="13.85546875" style="79" customWidth="1"/>
    <col min="1032" max="1032" width="11" style="79" customWidth="1"/>
    <col min="1033" max="1033" width="9.7109375" style="79" customWidth="1"/>
    <col min="1034" max="1034" width="11.28515625" style="79" customWidth="1"/>
    <col min="1035" max="1035" width="10.42578125" style="79" customWidth="1"/>
    <col min="1036" max="1036" width="75.42578125" style="79" customWidth="1"/>
    <col min="1037" max="1037" width="45.28515625" style="79" customWidth="1"/>
    <col min="1038" max="1079" width="9.140625" style="79"/>
    <col min="1080" max="1080" width="62.28515625" style="79" customWidth="1"/>
    <col min="1081" max="1280" width="9.140625" style="79"/>
    <col min="1281" max="1281" width="4.42578125" style="79" customWidth="1"/>
    <col min="1282" max="1282" width="11.5703125" style="79" customWidth="1"/>
    <col min="1283" max="1283" width="40.42578125" style="79" customWidth="1"/>
    <col min="1284" max="1284" width="5.5703125" style="79" customWidth="1"/>
    <col min="1285" max="1285" width="8.5703125" style="79" customWidth="1"/>
    <col min="1286" max="1286" width="9.85546875" style="79" customWidth="1"/>
    <col min="1287" max="1287" width="13.85546875" style="79" customWidth="1"/>
    <col min="1288" max="1288" width="11" style="79" customWidth="1"/>
    <col min="1289" max="1289" width="9.7109375" style="79" customWidth="1"/>
    <col min="1290" max="1290" width="11.28515625" style="79" customWidth="1"/>
    <col min="1291" max="1291" width="10.42578125" style="79" customWidth="1"/>
    <col min="1292" max="1292" width="75.42578125" style="79" customWidth="1"/>
    <col min="1293" max="1293" width="45.28515625" style="79" customWidth="1"/>
    <col min="1294" max="1335" width="9.140625" style="79"/>
    <col min="1336" max="1336" width="62.28515625" style="79" customWidth="1"/>
    <col min="1337" max="1536" width="9.140625" style="79"/>
    <col min="1537" max="1537" width="4.42578125" style="79" customWidth="1"/>
    <col min="1538" max="1538" width="11.5703125" style="79" customWidth="1"/>
    <col min="1539" max="1539" width="40.42578125" style="79" customWidth="1"/>
    <col min="1540" max="1540" width="5.5703125" style="79" customWidth="1"/>
    <col min="1541" max="1541" width="8.5703125" style="79" customWidth="1"/>
    <col min="1542" max="1542" width="9.85546875" style="79" customWidth="1"/>
    <col min="1543" max="1543" width="13.85546875" style="79" customWidth="1"/>
    <col min="1544" max="1544" width="11" style="79" customWidth="1"/>
    <col min="1545" max="1545" width="9.7109375" style="79" customWidth="1"/>
    <col min="1546" max="1546" width="11.28515625" style="79" customWidth="1"/>
    <col min="1547" max="1547" width="10.42578125" style="79" customWidth="1"/>
    <col min="1548" max="1548" width="75.42578125" style="79" customWidth="1"/>
    <col min="1549" max="1549" width="45.28515625" style="79" customWidth="1"/>
    <col min="1550" max="1591" width="9.140625" style="79"/>
    <col min="1592" max="1592" width="62.28515625" style="79" customWidth="1"/>
    <col min="1593" max="1792" width="9.140625" style="79"/>
    <col min="1793" max="1793" width="4.42578125" style="79" customWidth="1"/>
    <col min="1794" max="1794" width="11.5703125" style="79" customWidth="1"/>
    <col min="1795" max="1795" width="40.42578125" style="79" customWidth="1"/>
    <col min="1796" max="1796" width="5.5703125" style="79" customWidth="1"/>
    <col min="1797" max="1797" width="8.5703125" style="79" customWidth="1"/>
    <col min="1798" max="1798" width="9.85546875" style="79" customWidth="1"/>
    <col min="1799" max="1799" width="13.85546875" style="79" customWidth="1"/>
    <col min="1800" max="1800" width="11" style="79" customWidth="1"/>
    <col min="1801" max="1801" width="9.7109375" style="79" customWidth="1"/>
    <col min="1802" max="1802" width="11.28515625" style="79" customWidth="1"/>
    <col min="1803" max="1803" width="10.42578125" style="79" customWidth="1"/>
    <col min="1804" max="1804" width="75.42578125" style="79" customWidth="1"/>
    <col min="1805" max="1805" width="45.28515625" style="79" customWidth="1"/>
    <col min="1806" max="1847" width="9.140625" style="79"/>
    <col min="1848" max="1848" width="62.28515625" style="79" customWidth="1"/>
    <col min="1849" max="2048" width="9.140625" style="79"/>
    <col min="2049" max="2049" width="4.42578125" style="79" customWidth="1"/>
    <col min="2050" max="2050" width="11.5703125" style="79" customWidth="1"/>
    <col min="2051" max="2051" width="40.42578125" style="79" customWidth="1"/>
    <col min="2052" max="2052" width="5.5703125" style="79" customWidth="1"/>
    <col min="2053" max="2053" width="8.5703125" style="79" customWidth="1"/>
    <col min="2054" max="2054" width="9.85546875" style="79" customWidth="1"/>
    <col min="2055" max="2055" width="13.85546875" style="79" customWidth="1"/>
    <col min="2056" max="2056" width="11" style="79" customWidth="1"/>
    <col min="2057" max="2057" width="9.7109375" style="79" customWidth="1"/>
    <col min="2058" max="2058" width="11.28515625" style="79" customWidth="1"/>
    <col min="2059" max="2059" width="10.42578125" style="79" customWidth="1"/>
    <col min="2060" max="2060" width="75.42578125" style="79" customWidth="1"/>
    <col min="2061" max="2061" width="45.28515625" style="79" customWidth="1"/>
    <col min="2062" max="2103" width="9.140625" style="79"/>
    <col min="2104" max="2104" width="62.28515625" style="79" customWidth="1"/>
    <col min="2105" max="2304" width="9.140625" style="79"/>
    <col min="2305" max="2305" width="4.42578125" style="79" customWidth="1"/>
    <col min="2306" max="2306" width="11.5703125" style="79" customWidth="1"/>
    <col min="2307" max="2307" width="40.42578125" style="79" customWidth="1"/>
    <col min="2308" max="2308" width="5.5703125" style="79" customWidth="1"/>
    <col min="2309" max="2309" width="8.5703125" style="79" customWidth="1"/>
    <col min="2310" max="2310" width="9.85546875" style="79" customWidth="1"/>
    <col min="2311" max="2311" width="13.85546875" style="79" customWidth="1"/>
    <col min="2312" max="2312" width="11" style="79" customWidth="1"/>
    <col min="2313" max="2313" width="9.7109375" style="79" customWidth="1"/>
    <col min="2314" max="2314" width="11.28515625" style="79" customWidth="1"/>
    <col min="2315" max="2315" width="10.42578125" style="79" customWidth="1"/>
    <col min="2316" max="2316" width="75.42578125" style="79" customWidth="1"/>
    <col min="2317" max="2317" width="45.28515625" style="79" customWidth="1"/>
    <col min="2318" max="2359" width="9.140625" style="79"/>
    <col min="2360" max="2360" width="62.28515625" style="79" customWidth="1"/>
    <col min="2361" max="2560" width="9.140625" style="79"/>
    <col min="2561" max="2561" width="4.42578125" style="79" customWidth="1"/>
    <col min="2562" max="2562" width="11.5703125" style="79" customWidth="1"/>
    <col min="2563" max="2563" width="40.42578125" style="79" customWidth="1"/>
    <col min="2564" max="2564" width="5.5703125" style="79" customWidth="1"/>
    <col min="2565" max="2565" width="8.5703125" style="79" customWidth="1"/>
    <col min="2566" max="2566" width="9.85546875" style="79" customWidth="1"/>
    <col min="2567" max="2567" width="13.85546875" style="79" customWidth="1"/>
    <col min="2568" max="2568" width="11" style="79" customWidth="1"/>
    <col min="2569" max="2569" width="9.7109375" style="79" customWidth="1"/>
    <col min="2570" max="2570" width="11.28515625" style="79" customWidth="1"/>
    <col min="2571" max="2571" width="10.42578125" style="79" customWidth="1"/>
    <col min="2572" max="2572" width="75.42578125" style="79" customWidth="1"/>
    <col min="2573" max="2573" width="45.28515625" style="79" customWidth="1"/>
    <col min="2574" max="2615" width="9.140625" style="79"/>
    <col min="2616" max="2616" width="62.28515625" style="79" customWidth="1"/>
    <col min="2617" max="2816" width="9.140625" style="79"/>
    <col min="2817" max="2817" width="4.42578125" style="79" customWidth="1"/>
    <col min="2818" max="2818" width="11.5703125" style="79" customWidth="1"/>
    <col min="2819" max="2819" width="40.42578125" style="79" customWidth="1"/>
    <col min="2820" max="2820" width="5.5703125" style="79" customWidth="1"/>
    <col min="2821" max="2821" width="8.5703125" style="79" customWidth="1"/>
    <col min="2822" max="2822" width="9.85546875" style="79" customWidth="1"/>
    <col min="2823" max="2823" width="13.85546875" style="79" customWidth="1"/>
    <col min="2824" max="2824" width="11" style="79" customWidth="1"/>
    <col min="2825" max="2825" width="9.7109375" style="79" customWidth="1"/>
    <col min="2826" max="2826" width="11.28515625" style="79" customWidth="1"/>
    <col min="2827" max="2827" width="10.42578125" style="79" customWidth="1"/>
    <col min="2828" max="2828" width="75.42578125" style="79" customWidth="1"/>
    <col min="2829" max="2829" width="45.28515625" style="79" customWidth="1"/>
    <col min="2830" max="2871" width="9.140625" style="79"/>
    <col min="2872" max="2872" width="62.28515625" style="79" customWidth="1"/>
    <col min="2873" max="3072" width="9.140625" style="79"/>
    <col min="3073" max="3073" width="4.42578125" style="79" customWidth="1"/>
    <col min="3074" max="3074" width="11.5703125" style="79" customWidth="1"/>
    <col min="3075" max="3075" width="40.42578125" style="79" customWidth="1"/>
    <col min="3076" max="3076" width="5.5703125" style="79" customWidth="1"/>
    <col min="3077" max="3077" width="8.5703125" style="79" customWidth="1"/>
    <col min="3078" max="3078" width="9.85546875" style="79" customWidth="1"/>
    <col min="3079" max="3079" width="13.85546875" style="79" customWidth="1"/>
    <col min="3080" max="3080" width="11" style="79" customWidth="1"/>
    <col min="3081" max="3081" width="9.7109375" style="79" customWidth="1"/>
    <col min="3082" max="3082" width="11.28515625" style="79" customWidth="1"/>
    <col min="3083" max="3083" width="10.42578125" style="79" customWidth="1"/>
    <col min="3084" max="3084" width="75.42578125" style="79" customWidth="1"/>
    <col min="3085" max="3085" width="45.28515625" style="79" customWidth="1"/>
    <col min="3086" max="3127" width="9.140625" style="79"/>
    <col min="3128" max="3128" width="62.28515625" style="79" customWidth="1"/>
    <col min="3129" max="3328" width="9.140625" style="79"/>
    <col min="3329" max="3329" width="4.42578125" style="79" customWidth="1"/>
    <col min="3330" max="3330" width="11.5703125" style="79" customWidth="1"/>
    <col min="3331" max="3331" width="40.42578125" style="79" customWidth="1"/>
    <col min="3332" max="3332" width="5.5703125" style="79" customWidth="1"/>
    <col min="3333" max="3333" width="8.5703125" style="79" customWidth="1"/>
    <col min="3334" max="3334" width="9.85546875" style="79" customWidth="1"/>
    <col min="3335" max="3335" width="13.85546875" style="79" customWidth="1"/>
    <col min="3336" max="3336" width="11" style="79" customWidth="1"/>
    <col min="3337" max="3337" width="9.7109375" style="79" customWidth="1"/>
    <col min="3338" max="3338" width="11.28515625" style="79" customWidth="1"/>
    <col min="3339" max="3339" width="10.42578125" style="79" customWidth="1"/>
    <col min="3340" max="3340" width="75.42578125" style="79" customWidth="1"/>
    <col min="3341" max="3341" width="45.28515625" style="79" customWidth="1"/>
    <col min="3342" max="3383" width="9.140625" style="79"/>
    <col min="3384" max="3384" width="62.28515625" style="79" customWidth="1"/>
    <col min="3385" max="3584" width="9.140625" style="79"/>
    <col min="3585" max="3585" width="4.42578125" style="79" customWidth="1"/>
    <col min="3586" max="3586" width="11.5703125" style="79" customWidth="1"/>
    <col min="3587" max="3587" width="40.42578125" style="79" customWidth="1"/>
    <col min="3588" max="3588" width="5.5703125" style="79" customWidth="1"/>
    <col min="3589" max="3589" width="8.5703125" style="79" customWidth="1"/>
    <col min="3590" max="3590" width="9.85546875" style="79" customWidth="1"/>
    <col min="3591" max="3591" width="13.85546875" style="79" customWidth="1"/>
    <col min="3592" max="3592" width="11" style="79" customWidth="1"/>
    <col min="3593" max="3593" width="9.7109375" style="79" customWidth="1"/>
    <col min="3594" max="3594" width="11.28515625" style="79" customWidth="1"/>
    <col min="3595" max="3595" width="10.42578125" style="79" customWidth="1"/>
    <col min="3596" max="3596" width="75.42578125" style="79" customWidth="1"/>
    <col min="3597" max="3597" width="45.28515625" style="79" customWidth="1"/>
    <col min="3598" max="3639" width="9.140625" style="79"/>
    <col min="3640" max="3640" width="62.28515625" style="79" customWidth="1"/>
    <col min="3641" max="3840" width="9.140625" style="79"/>
    <col min="3841" max="3841" width="4.42578125" style="79" customWidth="1"/>
    <col min="3842" max="3842" width="11.5703125" style="79" customWidth="1"/>
    <col min="3843" max="3843" width="40.42578125" style="79" customWidth="1"/>
    <col min="3844" max="3844" width="5.5703125" style="79" customWidth="1"/>
    <col min="3845" max="3845" width="8.5703125" style="79" customWidth="1"/>
    <col min="3846" max="3846" width="9.85546875" style="79" customWidth="1"/>
    <col min="3847" max="3847" width="13.85546875" style="79" customWidth="1"/>
    <col min="3848" max="3848" width="11" style="79" customWidth="1"/>
    <col min="3849" max="3849" width="9.7109375" style="79" customWidth="1"/>
    <col min="3850" max="3850" width="11.28515625" style="79" customWidth="1"/>
    <col min="3851" max="3851" width="10.42578125" style="79" customWidth="1"/>
    <col min="3852" max="3852" width="75.42578125" style="79" customWidth="1"/>
    <col min="3853" max="3853" width="45.28515625" style="79" customWidth="1"/>
    <col min="3854" max="3895" width="9.140625" style="79"/>
    <col min="3896" max="3896" width="62.28515625" style="79" customWidth="1"/>
    <col min="3897" max="4096" width="9.140625" style="79"/>
    <col min="4097" max="4097" width="4.42578125" style="79" customWidth="1"/>
    <col min="4098" max="4098" width="11.5703125" style="79" customWidth="1"/>
    <col min="4099" max="4099" width="40.42578125" style="79" customWidth="1"/>
    <col min="4100" max="4100" width="5.5703125" style="79" customWidth="1"/>
    <col min="4101" max="4101" width="8.5703125" style="79" customWidth="1"/>
    <col min="4102" max="4102" width="9.85546875" style="79" customWidth="1"/>
    <col min="4103" max="4103" width="13.85546875" style="79" customWidth="1"/>
    <col min="4104" max="4104" width="11" style="79" customWidth="1"/>
    <col min="4105" max="4105" width="9.7109375" style="79" customWidth="1"/>
    <col min="4106" max="4106" width="11.28515625" style="79" customWidth="1"/>
    <col min="4107" max="4107" width="10.42578125" style="79" customWidth="1"/>
    <col min="4108" max="4108" width="75.42578125" style="79" customWidth="1"/>
    <col min="4109" max="4109" width="45.28515625" style="79" customWidth="1"/>
    <col min="4110" max="4151" width="9.140625" style="79"/>
    <col min="4152" max="4152" width="62.28515625" style="79" customWidth="1"/>
    <col min="4153" max="4352" width="9.140625" style="79"/>
    <col min="4353" max="4353" width="4.42578125" style="79" customWidth="1"/>
    <col min="4354" max="4354" width="11.5703125" style="79" customWidth="1"/>
    <col min="4355" max="4355" width="40.42578125" style="79" customWidth="1"/>
    <col min="4356" max="4356" width="5.5703125" style="79" customWidth="1"/>
    <col min="4357" max="4357" width="8.5703125" style="79" customWidth="1"/>
    <col min="4358" max="4358" width="9.85546875" style="79" customWidth="1"/>
    <col min="4359" max="4359" width="13.85546875" style="79" customWidth="1"/>
    <col min="4360" max="4360" width="11" style="79" customWidth="1"/>
    <col min="4361" max="4361" width="9.7109375" style="79" customWidth="1"/>
    <col min="4362" max="4362" width="11.28515625" style="79" customWidth="1"/>
    <col min="4363" max="4363" width="10.42578125" style="79" customWidth="1"/>
    <col min="4364" max="4364" width="75.42578125" style="79" customWidth="1"/>
    <col min="4365" max="4365" width="45.28515625" style="79" customWidth="1"/>
    <col min="4366" max="4407" width="9.140625" style="79"/>
    <col min="4408" max="4408" width="62.28515625" style="79" customWidth="1"/>
    <col min="4409" max="4608" width="9.140625" style="79"/>
    <col min="4609" max="4609" width="4.42578125" style="79" customWidth="1"/>
    <col min="4610" max="4610" width="11.5703125" style="79" customWidth="1"/>
    <col min="4611" max="4611" width="40.42578125" style="79" customWidth="1"/>
    <col min="4612" max="4612" width="5.5703125" style="79" customWidth="1"/>
    <col min="4613" max="4613" width="8.5703125" style="79" customWidth="1"/>
    <col min="4614" max="4614" width="9.85546875" style="79" customWidth="1"/>
    <col min="4615" max="4615" width="13.85546875" style="79" customWidth="1"/>
    <col min="4616" max="4616" width="11" style="79" customWidth="1"/>
    <col min="4617" max="4617" width="9.7109375" style="79" customWidth="1"/>
    <col min="4618" max="4618" width="11.28515625" style="79" customWidth="1"/>
    <col min="4619" max="4619" width="10.42578125" style="79" customWidth="1"/>
    <col min="4620" max="4620" width="75.42578125" style="79" customWidth="1"/>
    <col min="4621" max="4621" width="45.28515625" style="79" customWidth="1"/>
    <col min="4622" max="4663" width="9.140625" style="79"/>
    <col min="4664" max="4664" width="62.28515625" style="79" customWidth="1"/>
    <col min="4665" max="4864" width="9.140625" style="79"/>
    <col min="4865" max="4865" width="4.42578125" style="79" customWidth="1"/>
    <col min="4866" max="4866" width="11.5703125" style="79" customWidth="1"/>
    <col min="4867" max="4867" width="40.42578125" style="79" customWidth="1"/>
    <col min="4868" max="4868" width="5.5703125" style="79" customWidth="1"/>
    <col min="4869" max="4869" width="8.5703125" style="79" customWidth="1"/>
    <col min="4870" max="4870" width="9.85546875" style="79" customWidth="1"/>
    <col min="4871" max="4871" width="13.85546875" style="79" customWidth="1"/>
    <col min="4872" max="4872" width="11" style="79" customWidth="1"/>
    <col min="4873" max="4873" width="9.7109375" style="79" customWidth="1"/>
    <col min="4874" max="4874" width="11.28515625" style="79" customWidth="1"/>
    <col min="4875" max="4875" width="10.42578125" style="79" customWidth="1"/>
    <col min="4876" max="4876" width="75.42578125" style="79" customWidth="1"/>
    <col min="4877" max="4877" width="45.28515625" style="79" customWidth="1"/>
    <col min="4878" max="4919" width="9.140625" style="79"/>
    <col min="4920" max="4920" width="62.28515625" style="79" customWidth="1"/>
    <col min="4921" max="5120" width="9.140625" style="79"/>
    <col min="5121" max="5121" width="4.42578125" style="79" customWidth="1"/>
    <col min="5122" max="5122" width="11.5703125" style="79" customWidth="1"/>
    <col min="5123" max="5123" width="40.42578125" style="79" customWidth="1"/>
    <col min="5124" max="5124" width="5.5703125" style="79" customWidth="1"/>
    <col min="5125" max="5125" width="8.5703125" style="79" customWidth="1"/>
    <col min="5126" max="5126" width="9.85546875" style="79" customWidth="1"/>
    <col min="5127" max="5127" width="13.85546875" style="79" customWidth="1"/>
    <col min="5128" max="5128" width="11" style="79" customWidth="1"/>
    <col min="5129" max="5129" width="9.7109375" style="79" customWidth="1"/>
    <col min="5130" max="5130" width="11.28515625" style="79" customWidth="1"/>
    <col min="5131" max="5131" width="10.42578125" style="79" customWidth="1"/>
    <col min="5132" max="5132" width="75.42578125" style="79" customWidth="1"/>
    <col min="5133" max="5133" width="45.28515625" style="79" customWidth="1"/>
    <col min="5134" max="5175" width="9.140625" style="79"/>
    <col min="5176" max="5176" width="62.28515625" style="79" customWidth="1"/>
    <col min="5177" max="5376" width="9.140625" style="79"/>
    <col min="5377" max="5377" width="4.42578125" style="79" customWidth="1"/>
    <col min="5378" max="5378" width="11.5703125" style="79" customWidth="1"/>
    <col min="5379" max="5379" width="40.42578125" style="79" customWidth="1"/>
    <col min="5380" max="5380" width="5.5703125" style="79" customWidth="1"/>
    <col min="5381" max="5381" width="8.5703125" style="79" customWidth="1"/>
    <col min="5382" max="5382" width="9.85546875" style="79" customWidth="1"/>
    <col min="5383" max="5383" width="13.85546875" style="79" customWidth="1"/>
    <col min="5384" max="5384" width="11" style="79" customWidth="1"/>
    <col min="5385" max="5385" width="9.7109375" style="79" customWidth="1"/>
    <col min="5386" max="5386" width="11.28515625" style="79" customWidth="1"/>
    <col min="5387" max="5387" width="10.42578125" style="79" customWidth="1"/>
    <col min="5388" max="5388" width="75.42578125" style="79" customWidth="1"/>
    <col min="5389" max="5389" width="45.28515625" style="79" customWidth="1"/>
    <col min="5390" max="5431" width="9.140625" style="79"/>
    <col min="5432" max="5432" width="62.28515625" style="79" customWidth="1"/>
    <col min="5433" max="5632" width="9.140625" style="79"/>
    <col min="5633" max="5633" width="4.42578125" style="79" customWidth="1"/>
    <col min="5634" max="5634" width="11.5703125" style="79" customWidth="1"/>
    <col min="5635" max="5635" width="40.42578125" style="79" customWidth="1"/>
    <col min="5636" max="5636" width="5.5703125" style="79" customWidth="1"/>
    <col min="5637" max="5637" width="8.5703125" style="79" customWidth="1"/>
    <col min="5638" max="5638" width="9.85546875" style="79" customWidth="1"/>
    <col min="5639" max="5639" width="13.85546875" style="79" customWidth="1"/>
    <col min="5640" max="5640" width="11" style="79" customWidth="1"/>
    <col min="5641" max="5641" width="9.7109375" style="79" customWidth="1"/>
    <col min="5642" max="5642" width="11.28515625" style="79" customWidth="1"/>
    <col min="5643" max="5643" width="10.42578125" style="79" customWidth="1"/>
    <col min="5644" max="5644" width="75.42578125" style="79" customWidth="1"/>
    <col min="5645" max="5645" width="45.28515625" style="79" customWidth="1"/>
    <col min="5646" max="5687" width="9.140625" style="79"/>
    <col min="5688" max="5688" width="62.28515625" style="79" customWidth="1"/>
    <col min="5689" max="5888" width="9.140625" style="79"/>
    <col min="5889" max="5889" width="4.42578125" style="79" customWidth="1"/>
    <col min="5890" max="5890" width="11.5703125" style="79" customWidth="1"/>
    <col min="5891" max="5891" width="40.42578125" style="79" customWidth="1"/>
    <col min="5892" max="5892" width="5.5703125" style="79" customWidth="1"/>
    <col min="5893" max="5893" width="8.5703125" style="79" customWidth="1"/>
    <col min="5894" max="5894" width="9.85546875" style="79" customWidth="1"/>
    <col min="5895" max="5895" width="13.85546875" style="79" customWidth="1"/>
    <col min="5896" max="5896" width="11" style="79" customWidth="1"/>
    <col min="5897" max="5897" width="9.7109375" style="79" customWidth="1"/>
    <col min="5898" max="5898" width="11.28515625" style="79" customWidth="1"/>
    <col min="5899" max="5899" width="10.42578125" style="79" customWidth="1"/>
    <col min="5900" max="5900" width="75.42578125" style="79" customWidth="1"/>
    <col min="5901" max="5901" width="45.28515625" style="79" customWidth="1"/>
    <col min="5902" max="5943" width="9.140625" style="79"/>
    <col min="5944" max="5944" width="62.28515625" style="79" customWidth="1"/>
    <col min="5945" max="6144" width="9.140625" style="79"/>
    <col min="6145" max="6145" width="4.42578125" style="79" customWidth="1"/>
    <col min="6146" max="6146" width="11.5703125" style="79" customWidth="1"/>
    <col min="6147" max="6147" width="40.42578125" style="79" customWidth="1"/>
    <col min="6148" max="6148" width="5.5703125" style="79" customWidth="1"/>
    <col min="6149" max="6149" width="8.5703125" style="79" customWidth="1"/>
    <col min="6150" max="6150" width="9.85546875" style="79" customWidth="1"/>
    <col min="6151" max="6151" width="13.85546875" style="79" customWidth="1"/>
    <col min="6152" max="6152" width="11" style="79" customWidth="1"/>
    <col min="6153" max="6153" width="9.7109375" style="79" customWidth="1"/>
    <col min="6154" max="6154" width="11.28515625" style="79" customWidth="1"/>
    <col min="6155" max="6155" width="10.42578125" style="79" customWidth="1"/>
    <col min="6156" max="6156" width="75.42578125" style="79" customWidth="1"/>
    <col min="6157" max="6157" width="45.28515625" style="79" customWidth="1"/>
    <col min="6158" max="6199" width="9.140625" style="79"/>
    <col min="6200" max="6200" width="62.28515625" style="79" customWidth="1"/>
    <col min="6201" max="6400" width="9.140625" style="79"/>
    <col min="6401" max="6401" width="4.42578125" style="79" customWidth="1"/>
    <col min="6402" max="6402" width="11.5703125" style="79" customWidth="1"/>
    <col min="6403" max="6403" width="40.42578125" style="79" customWidth="1"/>
    <col min="6404" max="6404" width="5.5703125" style="79" customWidth="1"/>
    <col min="6405" max="6405" width="8.5703125" style="79" customWidth="1"/>
    <col min="6406" max="6406" width="9.85546875" style="79" customWidth="1"/>
    <col min="6407" max="6407" width="13.85546875" style="79" customWidth="1"/>
    <col min="6408" max="6408" width="11" style="79" customWidth="1"/>
    <col min="6409" max="6409" width="9.7109375" style="79" customWidth="1"/>
    <col min="6410" max="6410" width="11.28515625" style="79" customWidth="1"/>
    <col min="6411" max="6411" width="10.42578125" style="79" customWidth="1"/>
    <col min="6412" max="6412" width="75.42578125" style="79" customWidth="1"/>
    <col min="6413" max="6413" width="45.28515625" style="79" customWidth="1"/>
    <col min="6414" max="6455" width="9.140625" style="79"/>
    <col min="6456" max="6456" width="62.28515625" style="79" customWidth="1"/>
    <col min="6457" max="6656" width="9.140625" style="79"/>
    <col min="6657" max="6657" width="4.42578125" style="79" customWidth="1"/>
    <col min="6658" max="6658" width="11.5703125" style="79" customWidth="1"/>
    <col min="6659" max="6659" width="40.42578125" style="79" customWidth="1"/>
    <col min="6660" max="6660" width="5.5703125" style="79" customWidth="1"/>
    <col min="6661" max="6661" width="8.5703125" style="79" customWidth="1"/>
    <col min="6662" max="6662" width="9.85546875" style="79" customWidth="1"/>
    <col min="6663" max="6663" width="13.85546875" style="79" customWidth="1"/>
    <col min="6664" max="6664" width="11" style="79" customWidth="1"/>
    <col min="6665" max="6665" width="9.7109375" style="79" customWidth="1"/>
    <col min="6666" max="6666" width="11.28515625" style="79" customWidth="1"/>
    <col min="6667" max="6667" width="10.42578125" style="79" customWidth="1"/>
    <col min="6668" max="6668" width="75.42578125" style="79" customWidth="1"/>
    <col min="6669" max="6669" width="45.28515625" style="79" customWidth="1"/>
    <col min="6670" max="6711" width="9.140625" style="79"/>
    <col min="6712" max="6712" width="62.28515625" style="79" customWidth="1"/>
    <col min="6713" max="6912" width="9.140625" style="79"/>
    <col min="6913" max="6913" width="4.42578125" style="79" customWidth="1"/>
    <col min="6914" max="6914" width="11.5703125" style="79" customWidth="1"/>
    <col min="6915" max="6915" width="40.42578125" style="79" customWidth="1"/>
    <col min="6916" max="6916" width="5.5703125" style="79" customWidth="1"/>
    <col min="6917" max="6917" width="8.5703125" style="79" customWidth="1"/>
    <col min="6918" max="6918" width="9.85546875" style="79" customWidth="1"/>
    <col min="6919" max="6919" width="13.85546875" style="79" customWidth="1"/>
    <col min="6920" max="6920" width="11" style="79" customWidth="1"/>
    <col min="6921" max="6921" width="9.7109375" style="79" customWidth="1"/>
    <col min="6922" max="6922" width="11.28515625" style="79" customWidth="1"/>
    <col min="6923" max="6923" width="10.42578125" style="79" customWidth="1"/>
    <col min="6924" max="6924" width="75.42578125" style="79" customWidth="1"/>
    <col min="6925" max="6925" width="45.28515625" style="79" customWidth="1"/>
    <col min="6926" max="6967" width="9.140625" style="79"/>
    <col min="6968" max="6968" width="62.28515625" style="79" customWidth="1"/>
    <col min="6969" max="7168" width="9.140625" style="79"/>
    <col min="7169" max="7169" width="4.42578125" style="79" customWidth="1"/>
    <col min="7170" max="7170" width="11.5703125" style="79" customWidth="1"/>
    <col min="7171" max="7171" width="40.42578125" style="79" customWidth="1"/>
    <col min="7172" max="7172" width="5.5703125" style="79" customWidth="1"/>
    <col min="7173" max="7173" width="8.5703125" style="79" customWidth="1"/>
    <col min="7174" max="7174" width="9.85546875" style="79" customWidth="1"/>
    <col min="7175" max="7175" width="13.85546875" style="79" customWidth="1"/>
    <col min="7176" max="7176" width="11" style="79" customWidth="1"/>
    <col min="7177" max="7177" width="9.7109375" style="79" customWidth="1"/>
    <col min="7178" max="7178" width="11.28515625" style="79" customWidth="1"/>
    <col min="7179" max="7179" width="10.42578125" style="79" customWidth="1"/>
    <col min="7180" max="7180" width="75.42578125" style="79" customWidth="1"/>
    <col min="7181" max="7181" width="45.28515625" style="79" customWidth="1"/>
    <col min="7182" max="7223" width="9.140625" style="79"/>
    <col min="7224" max="7224" width="62.28515625" style="79" customWidth="1"/>
    <col min="7225" max="7424" width="9.140625" style="79"/>
    <col min="7425" max="7425" width="4.42578125" style="79" customWidth="1"/>
    <col min="7426" max="7426" width="11.5703125" style="79" customWidth="1"/>
    <col min="7427" max="7427" width="40.42578125" style="79" customWidth="1"/>
    <col min="7428" max="7428" width="5.5703125" style="79" customWidth="1"/>
    <col min="7429" max="7429" width="8.5703125" style="79" customWidth="1"/>
    <col min="7430" max="7430" width="9.85546875" style="79" customWidth="1"/>
    <col min="7431" max="7431" width="13.85546875" style="79" customWidth="1"/>
    <col min="7432" max="7432" width="11" style="79" customWidth="1"/>
    <col min="7433" max="7433" width="9.7109375" style="79" customWidth="1"/>
    <col min="7434" max="7434" width="11.28515625" style="79" customWidth="1"/>
    <col min="7435" max="7435" width="10.42578125" style="79" customWidth="1"/>
    <col min="7436" max="7436" width="75.42578125" style="79" customWidth="1"/>
    <col min="7437" max="7437" width="45.28515625" style="79" customWidth="1"/>
    <col min="7438" max="7479" width="9.140625" style="79"/>
    <col min="7480" max="7480" width="62.28515625" style="79" customWidth="1"/>
    <col min="7481" max="7680" width="9.140625" style="79"/>
    <col min="7681" max="7681" width="4.42578125" style="79" customWidth="1"/>
    <col min="7682" max="7682" width="11.5703125" style="79" customWidth="1"/>
    <col min="7683" max="7683" width="40.42578125" style="79" customWidth="1"/>
    <col min="7684" max="7684" width="5.5703125" style="79" customWidth="1"/>
    <col min="7685" max="7685" width="8.5703125" style="79" customWidth="1"/>
    <col min="7686" max="7686" width="9.85546875" style="79" customWidth="1"/>
    <col min="7687" max="7687" width="13.85546875" style="79" customWidth="1"/>
    <col min="7688" max="7688" width="11" style="79" customWidth="1"/>
    <col min="7689" max="7689" width="9.7109375" style="79" customWidth="1"/>
    <col min="7690" max="7690" width="11.28515625" style="79" customWidth="1"/>
    <col min="7691" max="7691" width="10.42578125" style="79" customWidth="1"/>
    <col min="7692" max="7692" width="75.42578125" style="79" customWidth="1"/>
    <col min="7693" max="7693" width="45.28515625" style="79" customWidth="1"/>
    <col min="7694" max="7735" width="9.140625" style="79"/>
    <col min="7736" max="7736" width="62.28515625" style="79" customWidth="1"/>
    <col min="7737" max="7936" width="9.140625" style="79"/>
    <col min="7937" max="7937" width="4.42578125" style="79" customWidth="1"/>
    <col min="7938" max="7938" width="11.5703125" style="79" customWidth="1"/>
    <col min="7939" max="7939" width="40.42578125" style="79" customWidth="1"/>
    <col min="7940" max="7940" width="5.5703125" style="79" customWidth="1"/>
    <col min="7941" max="7941" width="8.5703125" style="79" customWidth="1"/>
    <col min="7942" max="7942" width="9.85546875" style="79" customWidth="1"/>
    <col min="7943" max="7943" width="13.85546875" style="79" customWidth="1"/>
    <col min="7944" max="7944" width="11" style="79" customWidth="1"/>
    <col min="7945" max="7945" width="9.7109375" style="79" customWidth="1"/>
    <col min="7946" max="7946" width="11.28515625" style="79" customWidth="1"/>
    <col min="7947" max="7947" width="10.42578125" style="79" customWidth="1"/>
    <col min="7948" max="7948" width="75.42578125" style="79" customWidth="1"/>
    <col min="7949" max="7949" width="45.28515625" style="79" customWidth="1"/>
    <col min="7950" max="7991" width="9.140625" style="79"/>
    <col min="7992" max="7992" width="62.28515625" style="79" customWidth="1"/>
    <col min="7993" max="8192" width="9.140625" style="79"/>
    <col min="8193" max="8193" width="4.42578125" style="79" customWidth="1"/>
    <col min="8194" max="8194" width="11.5703125" style="79" customWidth="1"/>
    <col min="8195" max="8195" width="40.42578125" style="79" customWidth="1"/>
    <col min="8196" max="8196" width="5.5703125" style="79" customWidth="1"/>
    <col min="8197" max="8197" width="8.5703125" style="79" customWidth="1"/>
    <col min="8198" max="8198" width="9.85546875" style="79" customWidth="1"/>
    <col min="8199" max="8199" width="13.85546875" style="79" customWidth="1"/>
    <col min="8200" max="8200" width="11" style="79" customWidth="1"/>
    <col min="8201" max="8201" width="9.7109375" style="79" customWidth="1"/>
    <col min="8202" max="8202" width="11.28515625" style="79" customWidth="1"/>
    <col min="8203" max="8203" width="10.42578125" style="79" customWidth="1"/>
    <col min="8204" max="8204" width="75.42578125" style="79" customWidth="1"/>
    <col min="8205" max="8205" width="45.28515625" style="79" customWidth="1"/>
    <col min="8206" max="8247" width="9.140625" style="79"/>
    <col min="8248" max="8248" width="62.28515625" style="79" customWidth="1"/>
    <col min="8249" max="8448" width="9.140625" style="79"/>
    <col min="8449" max="8449" width="4.42578125" style="79" customWidth="1"/>
    <col min="8450" max="8450" width="11.5703125" style="79" customWidth="1"/>
    <col min="8451" max="8451" width="40.42578125" style="79" customWidth="1"/>
    <col min="8452" max="8452" width="5.5703125" style="79" customWidth="1"/>
    <col min="8453" max="8453" width="8.5703125" style="79" customWidth="1"/>
    <col min="8454" max="8454" width="9.85546875" style="79" customWidth="1"/>
    <col min="8455" max="8455" width="13.85546875" style="79" customWidth="1"/>
    <col min="8456" max="8456" width="11" style="79" customWidth="1"/>
    <col min="8457" max="8457" width="9.7109375" style="79" customWidth="1"/>
    <col min="8458" max="8458" width="11.28515625" style="79" customWidth="1"/>
    <col min="8459" max="8459" width="10.42578125" style="79" customWidth="1"/>
    <col min="8460" max="8460" width="75.42578125" style="79" customWidth="1"/>
    <col min="8461" max="8461" width="45.28515625" style="79" customWidth="1"/>
    <col min="8462" max="8503" width="9.140625" style="79"/>
    <col min="8504" max="8504" width="62.28515625" style="79" customWidth="1"/>
    <col min="8505" max="8704" width="9.140625" style="79"/>
    <col min="8705" max="8705" width="4.42578125" style="79" customWidth="1"/>
    <col min="8706" max="8706" width="11.5703125" style="79" customWidth="1"/>
    <col min="8707" max="8707" width="40.42578125" style="79" customWidth="1"/>
    <col min="8708" max="8708" width="5.5703125" style="79" customWidth="1"/>
    <col min="8709" max="8709" width="8.5703125" style="79" customWidth="1"/>
    <col min="8710" max="8710" width="9.85546875" style="79" customWidth="1"/>
    <col min="8711" max="8711" width="13.85546875" style="79" customWidth="1"/>
    <col min="8712" max="8712" width="11" style="79" customWidth="1"/>
    <col min="8713" max="8713" width="9.7109375" style="79" customWidth="1"/>
    <col min="8714" max="8714" width="11.28515625" style="79" customWidth="1"/>
    <col min="8715" max="8715" width="10.42578125" style="79" customWidth="1"/>
    <col min="8716" max="8716" width="75.42578125" style="79" customWidth="1"/>
    <col min="8717" max="8717" width="45.28515625" style="79" customWidth="1"/>
    <col min="8718" max="8759" width="9.140625" style="79"/>
    <col min="8760" max="8760" width="62.28515625" style="79" customWidth="1"/>
    <col min="8761" max="8960" width="9.140625" style="79"/>
    <col min="8961" max="8961" width="4.42578125" style="79" customWidth="1"/>
    <col min="8962" max="8962" width="11.5703125" style="79" customWidth="1"/>
    <col min="8963" max="8963" width="40.42578125" style="79" customWidth="1"/>
    <col min="8964" max="8964" width="5.5703125" style="79" customWidth="1"/>
    <col min="8965" max="8965" width="8.5703125" style="79" customWidth="1"/>
    <col min="8966" max="8966" width="9.85546875" style="79" customWidth="1"/>
    <col min="8967" max="8967" width="13.85546875" style="79" customWidth="1"/>
    <col min="8968" max="8968" width="11" style="79" customWidth="1"/>
    <col min="8969" max="8969" width="9.7109375" style="79" customWidth="1"/>
    <col min="8970" max="8970" width="11.28515625" style="79" customWidth="1"/>
    <col min="8971" max="8971" width="10.42578125" style="79" customWidth="1"/>
    <col min="8972" max="8972" width="75.42578125" style="79" customWidth="1"/>
    <col min="8973" max="8973" width="45.28515625" style="79" customWidth="1"/>
    <col min="8974" max="9015" width="9.140625" style="79"/>
    <col min="9016" max="9016" width="62.28515625" style="79" customWidth="1"/>
    <col min="9017" max="9216" width="9.140625" style="79"/>
    <col min="9217" max="9217" width="4.42578125" style="79" customWidth="1"/>
    <col min="9218" max="9218" width="11.5703125" style="79" customWidth="1"/>
    <col min="9219" max="9219" width="40.42578125" style="79" customWidth="1"/>
    <col min="9220" max="9220" width="5.5703125" style="79" customWidth="1"/>
    <col min="9221" max="9221" width="8.5703125" style="79" customWidth="1"/>
    <col min="9222" max="9222" width="9.85546875" style="79" customWidth="1"/>
    <col min="9223" max="9223" width="13.85546875" style="79" customWidth="1"/>
    <col min="9224" max="9224" width="11" style="79" customWidth="1"/>
    <col min="9225" max="9225" width="9.7109375" style="79" customWidth="1"/>
    <col min="9226" max="9226" width="11.28515625" style="79" customWidth="1"/>
    <col min="9227" max="9227" width="10.42578125" style="79" customWidth="1"/>
    <col min="9228" max="9228" width="75.42578125" style="79" customWidth="1"/>
    <col min="9229" max="9229" width="45.28515625" style="79" customWidth="1"/>
    <col min="9230" max="9271" width="9.140625" style="79"/>
    <col min="9272" max="9272" width="62.28515625" style="79" customWidth="1"/>
    <col min="9273" max="9472" width="9.140625" style="79"/>
    <col min="9473" max="9473" width="4.42578125" style="79" customWidth="1"/>
    <col min="9474" max="9474" width="11.5703125" style="79" customWidth="1"/>
    <col min="9475" max="9475" width="40.42578125" style="79" customWidth="1"/>
    <col min="9476" max="9476" width="5.5703125" style="79" customWidth="1"/>
    <col min="9477" max="9477" width="8.5703125" style="79" customWidth="1"/>
    <col min="9478" max="9478" width="9.85546875" style="79" customWidth="1"/>
    <col min="9479" max="9479" width="13.85546875" style="79" customWidth="1"/>
    <col min="9480" max="9480" width="11" style="79" customWidth="1"/>
    <col min="9481" max="9481" width="9.7109375" style="79" customWidth="1"/>
    <col min="9482" max="9482" width="11.28515625" style="79" customWidth="1"/>
    <col min="9483" max="9483" width="10.42578125" style="79" customWidth="1"/>
    <col min="9484" max="9484" width="75.42578125" style="79" customWidth="1"/>
    <col min="9485" max="9485" width="45.28515625" style="79" customWidth="1"/>
    <col min="9486" max="9527" width="9.140625" style="79"/>
    <col min="9528" max="9528" width="62.28515625" style="79" customWidth="1"/>
    <col min="9529" max="9728" width="9.140625" style="79"/>
    <col min="9729" max="9729" width="4.42578125" style="79" customWidth="1"/>
    <col min="9730" max="9730" width="11.5703125" style="79" customWidth="1"/>
    <col min="9731" max="9731" width="40.42578125" style="79" customWidth="1"/>
    <col min="9732" max="9732" width="5.5703125" style="79" customWidth="1"/>
    <col min="9733" max="9733" width="8.5703125" style="79" customWidth="1"/>
    <col min="9734" max="9734" width="9.85546875" style="79" customWidth="1"/>
    <col min="9735" max="9735" width="13.85546875" style="79" customWidth="1"/>
    <col min="9736" max="9736" width="11" style="79" customWidth="1"/>
    <col min="9737" max="9737" width="9.7109375" style="79" customWidth="1"/>
    <col min="9738" max="9738" width="11.28515625" style="79" customWidth="1"/>
    <col min="9739" max="9739" width="10.42578125" style="79" customWidth="1"/>
    <col min="9740" max="9740" width="75.42578125" style="79" customWidth="1"/>
    <col min="9741" max="9741" width="45.28515625" style="79" customWidth="1"/>
    <col min="9742" max="9783" width="9.140625" style="79"/>
    <col min="9784" max="9784" width="62.28515625" style="79" customWidth="1"/>
    <col min="9785" max="9984" width="9.140625" style="79"/>
    <col min="9985" max="9985" width="4.42578125" style="79" customWidth="1"/>
    <col min="9986" max="9986" width="11.5703125" style="79" customWidth="1"/>
    <col min="9987" max="9987" width="40.42578125" style="79" customWidth="1"/>
    <col min="9988" max="9988" width="5.5703125" style="79" customWidth="1"/>
    <col min="9989" max="9989" width="8.5703125" style="79" customWidth="1"/>
    <col min="9990" max="9990" width="9.85546875" style="79" customWidth="1"/>
    <col min="9991" max="9991" width="13.85546875" style="79" customWidth="1"/>
    <col min="9992" max="9992" width="11" style="79" customWidth="1"/>
    <col min="9993" max="9993" width="9.7109375" style="79" customWidth="1"/>
    <col min="9994" max="9994" width="11.28515625" style="79" customWidth="1"/>
    <col min="9995" max="9995" width="10.42578125" style="79" customWidth="1"/>
    <col min="9996" max="9996" width="75.42578125" style="79" customWidth="1"/>
    <col min="9997" max="9997" width="45.28515625" style="79" customWidth="1"/>
    <col min="9998" max="10039" width="9.140625" style="79"/>
    <col min="10040" max="10040" width="62.28515625" style="79" customWidth="1"/>
    <col min="10041" max="10240" width="9.140625" style="79"/>
    <col min="10241" max="10241" width="4.42578125" style="79" customWidth="1"/>
    <col min="10242" max="10242" width="11.5703125" style="79" customWidth="1"/>
    <col min="10243" max="10243" width="40.42578125" style="79" customWidth="1"/>
    <col min="10244" max="10244" width="5.5703125" style="79" customWidth="1"/>
    <col min="10245" max="10245" width="8.5703125" style="79" customWidth="1"/>
    <col min="10246" max="10246" width="9.85546875" style="79" customWidth="1"/>
    <col min="10247" max="10247" width="13.85546875" style="79" customWidth="1"/>
    <col min="10248" max="10248" width="11" style="79" customWidth="1"/>
    <col min="10249" max="10249" width="9.7109375" style="79" customWidth="1"/>
    <col min="10250" max="10250" width="11.28515625" style="79" customWidth="1"/>
    <col min="10251" max="10251" width="10.42578125" style="79" customWidth="1"/>
    <col min="10252" max="10252" width="75.42578125" style="79" customWidth="1"/>
    <col min="10253" max="10253" width="45.28515625" style="79" customWidth="1"/>
    <col min="10254" max="10295" width="9.140625" style="79"/>
    <col min="10296" max="10296" width="62.28515625" style="79" customWidth="1"/>
    <col min="10297" max="10496" width="9.140625" style="79"/>
    <col min="10497" max="10497" width="4.42578125" style="79" customWidth="1"/>
    <col min="10498" max="10498" width="11.5703125" style="79" customWidth="1"/>
    <col min="10499" max="10499" width="40.42578125" style="79" customWidth="1"/>
    <col min="10500" max="10500" width="5.5703125" style="79" customWidth="1"/>
    <col min="10501" max="10501" width="8.5703125" style="79" customWidth="1"/>
    <col min="10502" max="10502" width="9.85546875" style="79" customWidth="1"/>
    <col min="10503" max="10503" width="13.85546875" style="79" customWidth="1"/>
    <col min="10504" max="10504" width="11" style="79" customWidth="1"/>
    <col min="10505" max="10505" width="9.7109375" style="79" customWidth="1"/>
    <col min="10506" max="10506" width="11.28515625" style="79" customWidth="1"/>
    <col min="10507" max="10507" width="10.42578125" style="79" customWidth="1"/>
    <col min="10508" max="10508" width="75.42578125" style="79" customWidth="1"/>
    <col min="10509" max="10509" width="45.28515625" style="79" customWidth="1"/>
    <col min="10510" max="10551" width="9.140625" style="79"/>
    <col min="10552" max="10552" width="62.28515625" style="79" customWidth="1"/>
    <col min="10553" max="10752" width="9.140625" style="79"/>
    <col min="10753" max="10753" width="4.42578125" style="79" customWidth="1"/>
    <col min="10754" max="10754" width="11.5703125" style="79" customWidth="1"/>
    <col min="10755" max="10755" width="40.42578125" style="79" customWidth="1"/>
    <col min="10756" max="10756" width="5.5703125" style="79" customWidth="1"/>
    <col min="10757" max="10757" width="8.5703125" style="79" customWidth="1"/>
    <col min="10758" max="10758" width="9.85546875" style="79" customWidth="1"/>
    <col min="10759" max="10759" width="13.85546875" style="79" customWidth="1"/>
    <col min="10760" max="10760" width="11" style="79" customWidth="1"/>
    <col min="10761" max="10761" width="9.7109375" style="79" customWidth="1"/>
    <col min="10762" max="10762" width="11.28515625" style="79" customWidth="1"/>
    <col min="10763" max="10763" width="10.42578125" style="79" customWidth="1"/>
    <col min="10764" max="10764" width="75.42578125" style="79" customWidth="1"/>
    <col min="10765" max="10765" width="45.28515625" style="79" customWidth="1"/>
    <col min="10766" max="10807" width="9.140625" style="79"/>
    <col min="10808" max="10808" width="62.28515625" style="79" customWidth="1"/>
    <col min="10809" max="11008" width="9.140625" style="79"/>
    <col min="11009" max="11009" width="4.42578125" style="79" customWidth="1"/>
    <col min="11010" max="11010" width="11.5703125" style="79" customWidth="1"/>
    <col min="11011" max="11011" width="40.42578125" style="79" customWidth="1"/>
    <col min="11012" max="11012" width="5.5703125" style="79" customWidth="1"/>
    <col min="11013" max="11013" width="8.5703125" style="79" customWidth="1"/>
    <col min="11014" max="11014" width="9.85546875" style="79" customWidth="1"/>
    <col min="11015" max="11015" width="13.85546875" style="79" customWidth="1"/>
    <col min="11016" max="11016" width="11" style="79" customWidth="1"/>
    <col min="11017" max="11017" width="9.7109375" style="79" customWidth="1"/>
    <col min="11018" max="11018" width="11.28515625" style="79" customWidth="1"/>
    <col min="11019" max="11019" width="10.42578125" style="79" customWidth="1"/>
    <col min="11020" max="11020" width="75.42578125" style="79" customWidth="1"/>
    <col min="11021" max="11021" width="45.28515625" style="79" customWidth="1"/>
    <col min="11022" max="11063" width="9.140625" style="79"/>
    <col min="11064" max="11064" width="62.28515625" style="79" customWidth="1"/>
    <col min="11065" max="11264" width="9.140625" style="79"/>
    <col min="11265" max="11265" width="4.42578125" style="79" customWidth="1"/>
    <col min="11266" max="11266" width="11.5703125" style="79" customWidth="1"/>
    <col min="11267" max="11267" width="40.42578125" style="79" customWidth="1"/>
    <col min="11268" max="11268" width="5.5703125" style="79" customWidth="1"/>
    <col min="11269" max="11269" width="8.5703125" style="79" customWidth="1"/>
    <col min="11270" max="11270" width="9.85546875" style="79" customWidth="1"/>
    <col min="11271" max="11271" width="13.85546875" style="79" customWidth="1"/>
    <col min="11272" max="11272" width="11" style="79" customWidth="1"/>
    <col min="11273" max="11273" width="9.7109375" style="79" customWidth="1"/>
    <col min="11274" max="11274" width="11.28515625" style="79" customWidth="1"/>
    <col min="11275" max="11275" width="10.42578125" style="79" customWidth="1"/>
    <col min="11276" max="11276" width="75.42578125" style="79" customWidth="1"/>
    <col min="11277" max="11277" width="45.28515625" style="79" customWidth="1"/>
    <col min="11278" max="11319" width="9.140625" style="79"/>
    <col min="11320" max="11320" width="62.28515625" style="79" customWidth="1"/>
    <col min="11321" max="11520" width="9.140625" style="79"/>
    <col min="11521" max="11521" width="4.42578125" style="79" customWidth="1"/>
    <col min="11522" max="11522" width="11.5703125" style="79" customWidth="1"/>
    <col min="11523" max="11523" width="40.42578125" style="79" customWidth="1"/>
    <col min="11524" max="11524" width="5.5703125" style="79" customWidth="1"/>
    <col min="11525" max="11525" width="8.5703125" style="79" customWidth="1"/>
    <col min="11526" max="11526" width="9.85546875" style="79" customWidth="1"/>
    <col min="11527" max="11527" width="13.85546875" style="79" customWidth="1"/>
    <col min="11528" max="11528" width="11" style="79" customWidth="1"/>
    <col min="11529" max="11529" width="9.7109375" style="79" customWidth="1"/>
    <col min="11530" max="11530" width="11.28515625" style="79" customWidth="1"/>
    <col min="11531" max="11531" width="10.42578125" style="79" customWidth="1"/>
    <col min="11532" max="11532" width="75.42578125" style="79" customWidth="1"/>
    <col min="11533" max="11533" width="45.28515625" style="79" customWidth="1"/>
    <col min="11534" max="11575" width="9.140625" style="79"/>
    <col min="11576" max="11576" width="62.28515625" style="79" customWidth="1"/>
    <col min="11577" max="11776" width="9.140625" style="79"/>
    <col min="11777" max="11777" width="4.42578125" style="79" customWidth="1"/>
    <col min="11778" max="11778" width="11.5703125" style="79" customWidth="1"/>
    <col min="11779" max="11779" width="40.42578125" style="79" customWidth="1"/>
    <col min="11780" max="11780" width="5.5703125" style="79" customWidth="1"/>
    <col min="11781" max="11781" width="8.5703125" style="79" customWidth="1"/>
    <col min="11782" max="11782" width="9.85546875" style="79" customWidth="1"/>
    <col min="11783" max="11783" width="13.85546875" style="79" customWidth="1"/>
    <col min="11784" max="11784" width="11" style="79" customWidth="1"/>
    <col min="11785" max="11785" width="9.7109375" style="79" customWidth="1"/>
    <col min="11786" max="11786" width="11.28515625" style="79" customWidth="1"/>
    <col min="11787" max="11787" width="10.42578125" style="79" customWidth="1"/>
    <col min="11788" max="11788" width="75.42578125" style="79" customWidth="1"/>
    <col min="11789" max="11789" width="45.28515625" style="79" customWidth="1"/>
    <col min="11790" max="11831" width="9.140625" style="79"/>
    <col min="11832" max="11832" width="62.28515625" style="79" customWidth="1"/>
    <col min="11833" max="12032" width="9.140625" style="79"/>
    <col min="12033" max="12033" width="4.42578125" style="79" customWidth="1"/>
    <col min="12034" max="12034" width="11.5703125" style="79" customWidth="1"/>
    <col min="12035" max="12035" width="40.42578125" style="79" customWidth="1"/>
    <col min="12036" max="12036" width="5.5703125" style="79" customWidth="1"/>
    <col min="12037" max="12037" width="8.5703125" style="79" customWidth="1"/>
    <col min="12038" max="12038" width="9.85546875" style="79" customWidth="1"/>
    <col min="12039" max="12039" width="13.85546875" style="79" customWidth="1"/>
    <col min="12040" max="12040" width="11" style="79" customWidth="1"/>
    <col min="12041" max="12041" width="9.7109375" style="79" customWidth="1"/>
    <col min="12042" max="12042" width="11.28515625" style="79" customWidth="1"/>
    <col min="12043" max="12043" width="10.42578125" style="79" customWidth="1"/>
    <col min="12044" max="12044" width="75.42578125" style="79" customWidth="1"/>
    <col min="12045" max="12045" width="45.28515625" style="79" customWidth="1"/>
    <col min="12046" max="12087" width="9.140625" style="79"/>
    <col min="12088" max="12088" width="62.28515625" style="79" customWidth="1"/>
    <col min="12089" max="12288" width="9.140625" style="79"/>
    <col min="12289" max="12289" width="4.42578125" style="79" customWidth="1"/>
    <col min="12290" max="12290" width="11.5703125" style="79" customWidth="1"/>
    <col min="12291" max="12291" width="40.42578125" style="79" customWidth="1"/>
    <col min="12292" max="12292" width="5.5703125" style="79" customWidth="1"/>
    <col min="12293" max="12293" width="8.5703125" style="79" customWidth="1"/>
    <col min="12294" max="12294" width="9.85546875" style="79" customWidth="1"/>
    <col min="12295" max="12295" width="13.85546875" style="79" customWidth="1"/>
    <col min="12296" max="12296" width="11" style="79" customWidth="1"/>
    <col min="12297" max="12297" width="9.7109375" style="79" customWidth="1"/>
    <col min="12298" max="12298" width="11.28515625" style="79" customWidth="1"/>
    <col min="12299" max="12299" width="10.42578125" style="79" customWidth="1"/>
    <col min="12300" max="12300" width="75.42578125" style="79" customWidth="1"/>
    <col min="12301" max="12301" width="45.28515625" style="79" customWidth="1"/>
    <col min="12302" max="12343" width="9.140625" style="79"/>
    <col min="12344" max="12344" width="62.28515625" style="79" customWidth="1"/>
    <col min="12345" max="12544" width="9.140625" style="79"/>
    <col min="12545" max="12545" width="4.42578125" style="79" customWidth="1"/>
    <col min="12546" max="12546" width="11.5703125" style="79" customWidth="1"/>
    <col min="12547" max="12547" width="40.42578125" style="79" customWidth="1"/>
    <col min="12548" max="12548" width="5.5703125" style="79" customWidth="1"/>
    <col min="12549" max="12549" width="8.5703125" style="79" customWidth="1"/>
    <col min="12550" max="12550" width="9.85546875" style="79" customWidth="1"/>
    <col min="12551" max="12551" width="13.85546875" style="79" customWidth="1"/>
    <col min="12552" max="12552" width="11" style="79" customWidth="1"/>
    <col min="12553" max="12553" width="9.7109375" style="79" customWidth="1"/>
    <col min="12554" max="12554" width="11.28515625" style="79" customWidth="1"/>
    <col min="12555" max="12555" width="10.42578125" style="79" customWidth="1"/>
    <col min="12556" max="12556" width="75.42578125" style="79" customWidth="1"/>
    <col min="12557" max="12557" width="45.28515625" style="79" customWidth="1"/>
    <col min="12558" max="12599" width="9.140625" style="79"/>
    <col min="12600" max="12600" width="62.28515625" style="79" customWidth="1"/>
    <col min="12601" max="12800" width="9.140625" style="79"/>
    <col min="12801" max="12801" width="4.42578125" style="79" customWidth="1"/>
    <col min="12802" max="12802" width="11.5703125" style="79" customWidth="1"/>
    <col min="12803" max="12803" width="40.42578125" style="79" customWidth="1"/>
    <col min="12804" max="12804" width="5.5703125" style="79" customWidth="1"/>
    <col min="12805" max="12805" width="8.5703125" style="79" customWidth="1"/>
    <col min="12806" max="12806" width="9.85546875" style="79" customWidth="1"/>
    <col min="12807" max="12807" width="13.85546875" style="79" customWidth="1"/>
    <col min="12808" max="12808" width="11" style="79" customWidth="1"/>
    <col min="12809" max="12809" width="9.7109375" style="79" customWidth="1"/>
    <col min="12810" max="12810" width="11.28515625" style="79" customWidth="1"/>
    <col min="12811" max="12811" width="10.42578125" style="79" customWidth="1"/>
    <col min="12812" max="12812" width="75.42578125" style="79" customWidth="1"/>
    <col min="12813" max="12813" width="45.28515625" style="79" customWidth="1"/>
    <col min="12814" max="12855" width="9.140625" style="79"/>
    <col min="12856" max="12856" width="62.28515625" style="79" customWidth="1"/>
    <col min="12857" max="13056" width="9.140625" style="79"/>
    <col min="13057" max="13057" width="4.42578125" style="79" customWidth="1"/>
    <col min="13058" max="13058" width="11.5703125" style="79" customWidth="1"/>
    <col min="13059" max="13059" width="40.42578125" style="79" customWidth="1"/>
    <col min="13060" max="13060" width="5.5703125" style="79" customWidth="1"/>
    <col min="13061" max="13061" width="8.5703125" style="79" customWidth="1"/>
    <col min="13062" max="13062" width="9.85546875" style="79" customWidth="1"/>
    <col min="13063" max="13063" width="13.85546875" style="79" customWidth="1"/>
    <col min="13064" max="13064" width="11" style="79" customWidth="1"/>
    <col min="13065" max="13065" width="9.7109375" style="79" customWidth="1"/>
    <col min="13066" max="13066" width="11.28515625" style="79" customWidth="1"/>
    <col min="13067" max="13067" width="10.42578125" style="79" customWidth="1"/>
    <col min="13068" max="13068" width="75.42578125" style="79" customWidth="1"/>
    <col min="13069" max="13069" width="45.28515625" style="79" customWidth="1"/>
    <col min="13070" max="13111" width="9.140625" style="79"/>
    <col min="13112" max="13112" width="62.28515625" style="79" customWidth="1"/>
    <col min="13113" max="13312" width="9.140625" style="79"/>
    <col min="13313" max="13313" width="4.42578125" style="79" customWidth="1"/>
    <col min="13314" max="13314" width="11.5703125" style="79" customWidth="1"/>
    <col min="13315" max="13315" width="40.42578125" style="79" customWidth="1"/>
    <col min="13316" max="13316" width="5.5703125" style="79" customWidth="1"/>
    <col min="13317" max="13317" width="8.5703125" style="79" customWidth="1"/>
    <col min="13318" max="13318" width="9.85546875" style="79" customWidth="1"/>
    <col min="13319" max="13319" width="13.85546875" style="79" customWidth="1"/>
    <col min="13320" max="13320" width="11" style="79" customWidth="1"/>
    <col min="13321" max="13321" width="9.7109375" style="79" customWidth="1"/>
    <col min="13322" max="13322" width="11.28515625" style="79" customWidth="1"/>
    <col min="13323" max="13323" width="10.42578125" style="79" customWidth="1"/>
    <col min="13324" max="13324" width="75.42578125" style="79" customWidth="1"/>
    <col min="13325" max="13325" width="45.28515625" style="79" customWidth="1"/>
    <col min="13326" max="13367" width="9.140625" style="79"/>
    <col min="13368" max="13368" width="62.28515625" style="79" customWidth="1"/>
    <col min="13369" max="13568" width="9.140625" style="79"/>
    <col min="13569" max="13569" width="4.42578125" style="79" customWidth="1"/>
    <col min="13570" max="13570" width="11.5703125" style="79" customWidth="1"/>
    <col min="13571" max="13571" width="40.42578125" style="79" customWidth="1"/>
    <col min="13572" max="13572" width="5.5703125" style="79" customWidth="1"/>
    <col min="13573" max="13573" width="8.5703125" style="79" customWidth="1"/>
    <col min="13574" max="13574" width="9.85546875" style="79" customWidth="1"/>
    <col min="13575" max="13575" width="13.85546875" style="79" customWidth="1"/>
    <col min="13576" max="13576" width="11" style="79" customWidth="1"/>
    <col min="13577" max="13577" width="9.7109375" style="79" customWidth="1"/>
    <col min="13578" max="13578" width="11.28515625" style="79" customWidth="1"/>
    <col min="13579" max="13579" width="10.42578125" style="79" customWidth="1"/>
    <col min="13580" max="13580" width="75.42578125" style="79" customWidth="1"/>
    <col min="13581" max="13581" width="45.28515625" style="79" customWidth="1"/>
    <col min="13582" max="13623" width="9.140625" style="79"/>
    <col min="13624" max="13624" width="62.28515625" style="79" customWidth="1"/>
    <col min="13625" max="13824" width="9.140625" style="79"/>
    <col min="13825" max="13825" width="4.42578125" style="79" customWidth="1"/>
    <col min="13826" max="13826" width="11.5703125" style="79" customWidth="1"/>
    <col min="13827" max="13827" width="40.42578125" style="79" customWidth="1"/>
    <col min="13828" max="13828" width="5.5703125" style="79" customWidth="1"/>
    <col min="13829" max="13829" width="8.5703125" style="79" customWidth="1"/>
    <col min="13830" max="13830" width="9.85546875" style="79" customWidth="1"/>
    <col min="13831" max="13831" width="13.85546875" style="79" customWidth="1"/>
    <col min="13832" max="13832" width="11" style="79" customWidth="1"/>
    <col min="13833" max="13833" width="9.7109375" style="79" customWidth="1"/>
    <col min="13834" max="13834" width="11.28515625" style="79" customWidth="1"/>
    <col min="13835" max="13835" width="10.42578125" style="79" customWidth="1"/>
    <col min="13836" max="13836" width="75.42578125" style="79" customWidth="1"/>
    <col min="13837" max="13837" width="45.28515625" style="79" customWidth="1"/>
    <col min="13838" max="13879" width="9.140625" style="79"/>
    <col min="13880" max="13880" width="62.28515625" style="79" customWidth="1"/>
    <col min="13881" max="14080" width="9.140625" style="79"/>
    <col min="14081" max="14081" width="4.42578125" style="79" customWidth="1"/>
    <col min="14082" max="14082" width="11.5703125" style="79" customWidth="1"/>
    <col min="14083" max="14083" width="40.42578125" style="79" customWidth="1"/>
    <col min="14084" max="14084" width="5.5703125" style="79" customWidth="1"/>
    <col min="14085" max="14085" width="8.5703125" style="79" customWidth="1"/>
    <col min="14086" max="14086" width="9.85546875" style="79" customWidth="1"/>
    <col min="14087" max="14087" width="13.85546875" style="79" customWidth="1"/>
    <col min="14088" max="14088" width="11" style="79" customWidth="1"/>
    <col min="14089" max="14089" width="9.7109375" style="79" customWidth="1"/>
    <col min="14090" max="14090" width="11.28515625" style="79" customWidth="1"/>
    <col min="14091" max="14091" width="10.42578125" style="79" customWidth="1"/>
    <col min="14092" max="14092" width="75.42578125" style="79" customWidth="1"/>
    <col min="14093" max="14093" width="45.28515625" style="79" customWidth="1"/>
    <col min="14094" max="14135" width="9.140625" style="79"/>
    <col min="14136" max="14136" width="62.28515625" style="79" customWidth="1"/>
    <col min="14137" max="14336" width="9.140625" style="79"/>
    <col min="14337" max="14337" width="4.42578125" style="79" customWidth="1"/>
    <col min="14338" max="14338" width="11.5703125" style="79" customWidth="1"/>
    <col min="14339" max="14339" width="40.42578125" style="79" customWidth="1"/>
    <col min="14340" max="14340" width="5.5703125" style="79" customWidth="1"/>
    <col min="14341" max="14341" width="8.5703125" style="79" customWidth="1"/>
    <col min="14342" max="14342" width="9.85546875" style="79" customWidth="1"/>
    <col min="14343" max="14343" width="13.85546875" style="79" customWidth="1"/>
    <col min="14344" max="14344" width="11" style="79" customWidth="1"/>
    <col min="14345" max="14345" width="9.7109375" style="79" customWidth="1"/>
    <col min="14346" max="14346" width="11.28515625" style="79" customWidth="1"/>
    <col min="14347" max="14347" width="10.42578125" style="79" customWidth="1"/>
    <col min="14348" max="14348" width="75.42578125" style="79" customWidth="1"/>
    <col min="14349" max="14349" width="45.28515625" style="79" customWidth="1"/>
    <col min="14350" max="14391" width="9.140625" style="79"/>
    <col min="14392" max="14392" width="62.28515625" style="79" customWidth="1"/>
    <col min="14393" max="14592" width="9.140625" style="79"/>
    <col min="14593" max="14593" width="4.42578125" style="79" customWidth="1"/>
    <col min="14594" max="14594" width="11.5703125" style="79" customWidth="1"/>
    <col min="14595" max="14595" width="40.42578125" style="79" customWidth="1"/>
    <col min="14596" max="14596" width="5.5703125" style="79" customWidth="1"/>
    <col min="14597" max="14597" width="8.5703125" style="79" customWidth="1"/>
    <col min="14598" max="14598" width="9.85546875" style="79" customWidth="1"/>
    <col min="14599" max="14599" width="13.85546875" style="79" customWidth="1"/>
    <col min="14600" max="14600" width="11" style="79" customWidth="1"/>
    <col min="14601" max="14601" width="9.7109375" style="79" customWidth="1"/>
    <col min="14602" max="14602" width="11.28515625" style="79" customWidth="1"/>
    <col min="14603" max="14603" width="10.42578125" style="79" customWidth="1"/>
    <col min="14604" max="14604" width="75.42578125" style="79" customWidth="1"/>
    <col min="14605" max="14605" width="45.28515625" style="79" customWidth="1"/>
    <col min="14606" max="14647" width="9.140625" style="79"/>
    <col min="14648" max="14648" width="62.28515625" style="79" customWidth="1"/>
    <col min="14649" max="14848" width="9.140625" style="79"/>
    <col min="14849" max="14849" width="4.42578125" style="79" customWidth="1"/>
    <col min="14850" max="14850" width="11.5703125" style="79" customWidth="1"/>
    <col min="14851" max="14851" width="40.42578125" style="79" customWidth="1"/>
    <col min="14852" max="14852" width="5.5703125" style="79" customWidth="1"/>
    <col min="14853" max="14853" width="8.5703125" style="79" customWidth="1"/>
    <col min="14854" max="14854" width="9.85546875" style="79" customWidth="1"/>
    <col min="14855" max="14855" width="13.85546875" style="79" customWidth="1"/>
    <col min="14856" max="14856" width="11" style="79" customWidth="1"/>
    <col min="14857" max="14857" width="9.7109375" style="79" customWidth="1"/>
    <col min="14858" max="14858" width="11.28515625" style="79" customWidth="1"/>
    <col min="14859" max="14859" width="10.42578125" style="79" customWidth="1"/>
    <col min="14860" max="14860" width="75.42578125" style="79" customWidth="1"/>
    <col min="14861" max="14861" width="45.28515625" style="79" customWidth="1"/>
    <col min="14862" max="14903" width="9.140625" style="79"/>
    <col min="14904" max="14904" width="62.28515625" style="79" customWidth="1"/>
    <col min="14905" max="15104" width="9.140625" style="79"/>
    <col min="15105" max="15105" width="4.42578125" style="79" customWidth="1"/>
    <col min="15106" max="15106" width="11.5703125" style="79" customWidth="1"/>
    <col min="15107" max="15107" width="40.42578125" style="79" customWidth="1"/>
    <col min="15108" max="15108" width="5.5703125" style="79" customWidth="1"/>
    <col min="15109" max="15109" width="8.5703125" style="79" customWidth="1"/>
    <col min="15110" max="15110" width="9.85546875" style="79" customWidth="1"/>
    <col min="15111" max="15111" width="13.85546875" style="79" customWidth="1"/>
    <col min="15112" max="15112" width="11" style="79" customWidth="1"/>
    <col min="15113" max="15113" width="9.7109375" style="79" customWidth="1"/>
    <col min="15114" max="15114" width="11.28515625" style="79" customWidth="1"/>
    <col min="15115" max="15115" width="10.42578125" style="79" customWidth="1"/>
    <col min="15116" max="15116" width="75.42578125" style="79" customWidth="1"/>
    <col min="15117" max="15117" width="45.28515625" style="79" customWidth="1"/>
    <col min="15118" max="15159" width="9.140625" style="79"/>
    <col min="15160" max="15160" width="62.28515625" style="79" customWidth="1"/>
    <col min="15161" max="15360" width="9.140625" style="79"/>
    <col min="15361" max="15361" width="4.42578125" style="79" customWidth="1"/>
    <col min="15362" max="15362" width="11.5703125" style="79" customWidth="1"/>
    <col min="15363" max="15363" width="40.42578125" style="79" customWidth="1"/>
    <col min="15364" max="15364" width="5.5703125" style="79" customWidth="1"/>
    <col min="15365" max="15365" width="8.5703125" style="79" customWidth="1"/>
    <col min="15366" max="15366" width="9.85546875" style="79" customWidth="1"/>
    <col min="15367" max="15367" width="13.85546875" style="79" customWidth="1"/>
    <col min="15368" max="15368" width="11" style="79" customWidth="1"/>
    <col min="15369" max="15369" width="9.7109375" style="79" customWidth="1"/>
    <col min="15370" max="15370" width="11.28515625" style="79" customWidth="1"/>
    <col min="15371" max="15371" width="10.42578125" style="79" customWidth="1"/>
    <col min="15372" max="15372" width="75.42578125" style="79" customWidth="1"/>
    <col min="15373" max="15373" width="45.28515625" style="79" customWidth="1"/>
    <col min="15374" max="15415" width="9.140625" style="79"/>
    <col min="15416" max="15416" width="62.28515625" style="79" customWidth="1"/>
    <col min="15417" max="15616" width="9.140625" style="79"/>
    <col min="15617" max="15617" width="4.42578125" style="79" customWidth="1"/>
    <col min="15618" max="15618" width="11.5703125" style="79" customWidth="1"/>
    <col min="15619" max="15619" width="40.42578125" style="79" customWidth="1"/>
    <col min="15620" max="15620" width="5.5703125" style="79" customWidth="1"/>
    <col min="15621" max="15621" width="8.5703125" style="79" customWidth="1"/>
    <col min="15622" max="15622" width="9.85546875" style="79" customWidth="1"/>
    <col min="15623" max="15623" width="13.85546875" style="79" customWidth="1"/>
    <col min="15624" max="15624" width="11" style="79" customWidth="1"/>
    <col min="15625" max="15625" width="9.7109375" style="79" customWidth="1"/>
    <col min="15626" max="15626" width="11.28515625" style="79" customWidth="1"/>
    <col min="15627" max="15627" width="10.42578125" style="79" customWidth="1"/>
    <col min="15628" max="15628" width="75.42578125" style="79" customWidth="1"/>
    <col min="15629" max="15629" width="45.28515625" style="79" customWidth="1"/>
    <col min="15630" max="15671" width="9.140625" style="79"/>
    <col min="15672" max="15672" width="62.28515625" style="79" customWidth="1"/>
    <col min="15673" max="15872" width="9.140625" style="79"/>
    <col min="15873" max="15873" width="4.42578125" style="79" customWidth="1"/>
    <col min="15874" max="15874" width="11.5703125" style="79" customWidth="1"/>
    <col min="15875" max="15875" width="40.42578125" style="79" customWidth="1"/>
    <col min="15876" max="15876" width="5.5703125" style="79" customWidth="1"/>
    <col min="15877" max="15877" width="8.5703125" style="79" customWidth="1"/>
    <col min="15878" max="15878" width="9.85546875" style="79" customWidth="1"/>
    <col min="15879" max="15879" width="13.85546875" style="79" customWidth="1"/>
    <col min="15880" max="15880" width="11" style="79" customWidth="1"/>
    <col min="15881" max="15881" width="9.7109375" style="79" customWidth="1"/>
    <col min="15882" max="15882" width="11.28515625" style="79" customWidth="1"/>
    <col min="15883" max="15883" width="10.42578125" style="79" customWidth="1"/>
    <col min="15884" max="15884" width="75.42578125" style="79" customWidth="1"/>
    <col min="15885" max="15885" width="45.28515625" style="79" customWidth="1"/>
    <col min="15886" max="15927" width="9.140625" style="79"/>
    <col min="15928" max="15928" width="62.28515625" style="79" customWidth="1"/>
    <col min="15929" max="16128" width="9.140625" style="79"/>
    <col min="16129" max="16129" width="4.42578125" style="79" customWidth="1"/>
    <col min="16130" max="16130" width="11.5703125" style="79" customWidth="1"/>
    <col min="16131" max="16131" width="40.42578125" style="79" customWidth="1"/>
    <col min="16132" max="16132" width="5.5703125" style="79" customWidth="1"/>
    <col min="16133" max="16133" width="8.5703125" style="79" customWidth="1"/>
    <col min="16134" max="16134" width="9.85546875" style="79" customWidth="1"/>
    <col min="16135" max="16135" width="13.85546875" style="79" customWidth="1"/>
    <col min="16136" max="16136" width="11" style="79" customWidth="1"/>
    <col min="16137" max="16137" width="9.7109375" style="79" customWidth="1"/>
    <col min="16138" max="16138" width="11.28515625" style="79" customWidth="1"/>
    <col min="16139" max="16139" width="10.42578125" style="79" customWidth="1"/>
    <col min="16140" max="16140" width="75.42578125" style="79" customWidth="1"/>
    <col min="16141" max="16141" width="45.28515625" style="79" customWidth="1"/>
    <col min="16142" max="16183" width="9.140625" style="79"/>
    <col min="16184" max="16184" width="62.28515625" style="79" customWidth="1"/>
    <col min="16185" max="16384" width="9.140625" style="79"/>
  </cols>
  <sheetData>
    <row r="1" spans="1:104" ht="15" customHeight="1" x14ac:dyDescent="0.25">
      <c r="A1" s="207" t="s">
        <v>611</v>
      </c>
      <c r="B1" s="207"/>
      <c r="C1" s="207"/>
      <c r="D1" s="207"/>
      <c r="E1" s="207"/>
      <c r="F1" s="207"/>
      <c r="G1" s="207"/>
    </row>
    <row r="2" spans="1:104" ht="3" customHeight="1" thickBot="1" x14ac:dyDescent="0.25">
      <c r="B2" s="80"/>
      <c r="C2" s="81"/>
      <c r="D2" s="81"/>
      <c r="E2" s="82"/>
      <c r="F2" s="81"/>
      <c r="G2" s="81"/>
    </row>
    <row r="3" spans="1:104" ht="13.5" customHeight="1" thickTop="1" x14ac:dyDescent="0.2">
      <c r="A3" s="83" t="s">
        <v>19</v>
      </c>
      <c r="B3" s="84"/>
      <c r="C3" s="85"/>
      <c r="D3" s="86" t="s">
        <v>82</v>
      </c>
      <c r="E3" s="87"/>
      <c r="F3" s="88"/>
      <c r="G3" s="89"/>
    </row>
    <row r="4" spans="1:104" ht="13.5" customHeight="1" thickBot="1" x14ac:dyDescent="0.25">
      <c r="A4" s="90" t="s">
        <v>20</v>
      </c>
      <c r="B4" s="91"/>
      <c r="C4" s="92"/>
      <c r="D4" s="93" t="s">
        <v>241</v>
      </c>
      <c r="E4" s="94"/>
      <c r="F4" s="95"/>
      <c r="G4" s="96"/>
    </row>
    <row r="5" spans="1:104" ht="13.5" thickTop="1" x14ac:dyDescent="0.2">
      <c r="A5" s="97"/>
    </row>
    <row r="6" spans="1:104" s="103" customFormat="1" ht="26.25" customHeight="1" x14ac:dyDescent="0.2">
      <c r="A6" s="99" t="s">
        <v>21</v>
      </c>
      <c r="B6" s="100" t="s">
        <v>22</v>
      </c>
      <c r="C6" s="100" t="s">
        <v>23</v>
      </c>
      <c r="D6" s="100" t="s">
        <v>24</v>
      </c>
      <c r="E6" s="100" t="s">
        <v>25</v>
      </c>
      <c r="F6" s="100" t="s">
        <v>26</v>
      </c>
      <c r="G6" s="101" t="s">
        <v>27</v>
      </c>
      <c r="H6" s="102" t="s">
        <v>28</v>
      </c>
      <c r="I6" s="102" t="s">
        <v>29</v>
      </c>
      <c r="J6" s="102" t="s">
        <v>30</v>
      </c>
      <c r="K6" s="102" t="s">
        <v>31</v>
      </c>
    </row>
    <row r="7" spans="1:104" ht="14.25" customHeight="1" x14ac:dyDescent="0.2">
      <c r="A7" s="104" t="s">
        <v>32</v>
      </c>
      <c r="B7" s="105" t="s">
        <v>165</v>
      </c>
      <c r="C7" s="106" t="s">
        <v>166</v>
      </c>
      <c r="D7" s="107"/>
      <c r="E7" s="108"/>
      <c r="F7" s="108"/>
      <c r="G7" s="109"/>
      <c r="H7" s="110"/>
      <c r="I7" s="111"/>
      <c r="J7" s="110"/>
      <c r="K7" s="111"/>
      <c r="O7" s="112"/>
    </row>
    <row r="8" spans="1:104" x14ac:dyDescent="0.2">
      <c r="A8" s="113">
        <v>1</v>
      </c>
      <c r="B8" s="114" t="s">
        <v>167</v>
      </c>
      <c r="C8" s="115" t="s">
        <v>168</v>
      </c>
      <c r="D8" s="116" t="s">
        <v>35</v>
      </c>
      <c r="E8" s="117">
        <v>36.4</v>
      </c>
      <c r="F8" s="192"/>
      <c r="G8" s="118">
        <f>E8*F8</f>
        <v>0</v>
      </c>
      <c r="H8" s="119">
        <v>0</v>
      </c>
      <c r="I8" s="120">
        <f>E8*H8</f>
        <v>0</v>
      </c>
      <c r="J8" s="119">
        <v>0</v>
      </c>
      <c r="K8" s="120">
        <f>E8*J8</f>
        <v>0</v>
      </c>
      <c r="O8" s="112"/>
      <c r="Z8" s="121"/>
      <c r="AA8" s="121">
        <v>1</v>
      </c>
      <c r="AB8" s="121">
        <v>1</v>
      </c>
      <c r="AC8" s="121">
        <v>1</v>
      </c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CA8" s="121">
        <v>1</v>
      </c>
      <c r="CB8" s="121">
        <v>1</v>
      </c>
      <c r="CZ8" s="79">
        <v>1</v>
      </c>
    </row>
    <row r="9" spans="1:104" x14ac:dyDescent="0.2">
      <c r="A9" s="122"/>
      <c r="B9" s="123"/>
      <c r="C9" s="204"/>
      <c r="D9" s="205"/>
      <c r="E9" s="205"/>
      <c r="F9" s="205"/>
      <c r="G9" s="206"/>
      <c r="I9" s="124"/>
      <c r="K9" s="124"/>
      <c r="L9" s="125"/>
      <c r="O9" s="112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</row>
    <row r="10" spans="1:104" x14ac:dyDescent="0.2">
      <c r="A10" s="122"/>
      <c r="B10" s="123"/>
      <c r="C10" s="208" t="s">
        <v>169</v>
      </c>
      <c r="D10" s="209"/>
      <c r="E10" s="126">
        <v>36.4</v>
      </c>
      <c r="F10" s="127"/>
      <c r="G10" s="128"/>
      <c r="H10" s="129"/>
      <c r="I10" s="124"/>
      <c r="K10" s="124"/>
      <c r="M10" s="130" t="s">
        <v>169</v>
      </c>
      <c r="O10" s="112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31">
        <f>C9</f>
        <v>0</v>
      </c>
      <c r="BE10" s="121"/>
      <c r="BF10" s="121"/>
      <c r="BG10" s="121"/>
      <c r="BH10" s="121"/>
      <c r="BI10" s="121"/>
      <c r="BJ10" s="121"/>
      <c r="BK10" s="121"/>
    </row>
    <row r="11" spans="1:104" ht="22.5" x14ac:dyDescent="0.2">
      <c r="A11" s="113">
        <v>2</v>
      </c>
      <c r="B11" s="114" t="s">
        <v>170</v>
      </c>
      <c r="C11" s="115" t="s">
        <v>171</v>
      </c>
      <c r="D11" s="116" t="s">
        <v>107</v>
      </c>
      <c r="E11" s="117">
        <v>3</v>
      </c>
      <c r="F11" s="192"/>
      <c r="G11" s="118">
        <f>E11*F11</f>
        <v>0</v>
      </c>
      <c r="H11" s="119">
        <v>0</v>
      </c>
      <c r="I11" s="120">
        <f>E11*H11</f>
        <v>0</v>
      </c>
      <c r="J11" s="119">
        <v>0</v>
      </c>
      <c r="K11" s="120">
        <f>E11*J11</f>
        <v>0</v>
      </c>
      <c r="O11" s="112"/>
      <c r="Z11" s="121"/>
      <c r="AA11" s="121">
        <v>1</v>
      </c>
      <c r="AB11" s="121">
        <v>1</v>
      </c>
      <c r="AC11" s="121">
        <v>1</v>
      </c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CA11" s="121">
        <v>1</v>
      </c>
      <c r="CB11" s="121">
        <v>1</v>
      </c>
      <c r="CZ11" s="79">
        <v>1</v>
      </c>
    </row>
    <row r="12" spans="1:104" ht="22.5" x14ac:dyDescent="0.2">
      <c r="A12" s="122"/>
      <c r="B12" s="123"/>
      <c r="C12" s="204" t="s">
        <v>172</v>
      </c>
      <c r="D12" s="205"/>
      <c r="E12" s="205"/>
      <c r="F12" s="205"/>
      <c r="G12" s="206"/>
      <c r="I12" s="124"/>
      <c r="K12" s="124"/>
      <c r="L12" s="125" t="s">
        <v>172</v>
      </c>
      <c r="O12" s="112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</row>
    <row r="13" spans="1:104" ht="22.5" x14ac:dyDescent="0.2">
      <c r="A13" s="113">
        <v>3</v>
      </c>
      <c r="B13" s="114" t="s">
        <v>173</v>
      </c>
      <c r="C13" s="115" t="s">
        <v>174</v>
      </c>
      <c r="D13" s="116" t="s">
        <v>107</v>
      </c>
      <c r="E13" s="117">
        <v>6</v>
      </c>
      <c r="F13" s="192"/>
      <c r="G13" s="118">
        <f>E13*F13</f>
        <v>0</v>
      </c>
      <c r="H13" s="119">
        <v>0</v>
      </c>
      <c r="I13" s="120">
        <f>E13*H13</f>
        <v>0</v>
      </c>
      <c r="J13" s="119">
        <v>0</v>
      </c>
      <c r="K13" s="120">
        <f>E13*J13</f>
        <v>0</v>
      </c>
      <c r="O13" s="112"/>
      <c r="Z13" s="121"/>
      <c r="AA13" s="121">
        <v>1</v>
      </c>
      <c r="AB13" s="121">
        <v>1</v>
      </c>
      <c r="AC13" s="121">
        <v>1</v>
      </c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CA13" s="121">
        <v>1</v>
      </c>
      <c r="CB13" s="121">
        <v>1</v>
      </c>
      <c r="CZ13" s="79">
        <v>1</v>
      </c>
    </row>
    <row r="14" spans="1:104" ht="22.5" x14ac:dyDescent="0.2">
      <c r="A14" s="122"/>
      <c r="B14" s="123"/>
      <c r="C14" s="204" t="s">
        <v>172</v>
      </c>
      <c r="D14" s="205"/>
      <c r="E14" s="205"/>
      <c r="F14" s="205"/>
      <c r="G14" s="206"/>
      <c r="I14" s="124"/>
      <c r="K14" s="124"/>
      <c r="L14" s="125" t="s">
        <v>172</v>
      </c>
      <c r="O14" s="112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</row>
    <row r="15" spans="1:104" x14ac:dyDescent="0.2">
      <c r="A15" s="113">
        <v>4</v>
      </c>
      <c r="B15" s="114" t="s">
        <v>175</v>
      </c>
      <c r="C15" s="115" t="s">
        <v>176</v>
      </c>
      <c r="D15" s="116" t="s">
        <v>107</v>
      </c>
      <c r="E15" s="117">
        <v>9</v>
      </c>
      <c r="F15" s="192"/>
      <c r="G15" s="118">
        <f>E15*F15</f>
        <v>0</v>
      </c>
      <c r="H15" s="119">
        <v>9.9999999999989E-5</v>
      </c>
      <c r="I15" s="120">
        <f>E15*H15</f>
        <v>8.9999999999990099E-4</v>
      </c>
      <c r="J15" s="119">
        <v>0</v>
      </c>
      <c r="K15" s="120">
        <f>E15*J15</f>
        <v>0</v>
      </c>
      <c r="O15" s="112"/>
      <c r="Z15" s="121"/>
      <c r="AA15" s="121">
        <v>1</v>
      </c>
      <c r="AB15" s="121">
        <v>1</v>
      </c>
      <c r="AC15" s="121">
        <v>1</v>
      </c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CA15" s="121">
        <v>1</v>
      </c>
      <c r="CB15" s="121">
        <v>1</v>
      </c>
      <c r="CZ15" s="79">
        <v>1</v>
      </c>
    </row>
    <row r="16" spans="1:104" x14ac:dyDescent="0.2">
      <c r="A16" s="113">
        <v>5</v>
      </c>
      <c r="B16" s="114" t="s">
        <v>177</v>
      </c>
      <c r="C16" s="115" t="s">
        <v>178</v>
      </c>
      <c r="D16" s="116" t="s">
        <v>107</v>
      </c>
      <c r="E16" s="117">
        <v>6</v>
      </c>
      <c r="F16" s="192"/>
      <c r="G16" s="118">
        <f>E16*F16</f>
        <v>0</v>
      </c>
      <c r="H16" s="119">
        <v>0</v>
      </c>
      <c r="I16" s="120">
        <f>E16*H16</f>
        <v>0</v>
      </c>
      <c r="J16" s="119">
        <v>0</v>
      </c>
      <c r="K16" s="120">
        <f>E16*J16</f>
        <v>0</v>
      </c>
      <c r="O16" s="112"/>
      <c r="Z16" s="121"/>
      <c r="AA16" s="121">
        <v>1</v>
      </c>
      <c r="AB16" s="121">
        <v>1</v>
      </c>
      <c r="AC16" s="121">
        <v>1</v>
      </c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CA16" s="121">
        <v>1</v>
      </c>
      <c r="CB16" s="121">
        <v>1</v>
      </c>
      <c r="CZ16" s="79">
        <v>1</v>
      </c>
    </row>
    <row r="17" spans="1:104" ht="22.5" x14ac:dyDescent="0.2">
      <c r="A17" s="122"/>
      <c r="B17" s="123"/>
      <c r="C17" s="204" t="s">
        <v>179</v>
      </c>
      <c r="D17" s="205"/>
      <c r="E17" s="205"/>
      <c r="F17" s="205"/>
      <c r="G17" s="206"/>
      <c r="I17" s="124"/>
      <c r="K17" s="124"/>
      <c r="L17" s="125" t="s">
        <v>179</v>
      </c>
      <c r="O17" s="112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</row>
    <row r="18" spans="1:104" ht="22.5" x14ac:dyDescent="0.2">
      <c r="A18" s="113">
        <v>6</v>
      </c>
      <c r="B18" s="114" t="s">
        <v>180</v>
      </c>
      <c r="C18" s="115" t="s">
        <v>181</v>
      </c>
      <c r="D18" s="116" t="s">
        <v>107</v>
      </c>
      <c r="E18" s="117">
        <v>6</v>
      </c>
      <c r="F18" s="192"/>
      <c r="G18" s="118">
        <f>E18*F18</f>
        <v>0</v>
      </c>
      <c r="H18" s="119">
        <v>0</v>
      </c>
      <c r="I18" s="120">
        <f>E18*H18</f>
        <v>0</v>
      </c>
      <c r="J18" s="119">
        <v>0</v>
      </c>
      <c r="K18" s="120">
        <f>E18*J18</f>
        <v>0</v>
      </c>
      <c r="O18" s="112"/>
      <c r="Z18" s="121"/>
      <c r="AA18" s="121">
        <v>1</v>
      </c>
      <c r="AB18" s="121">
        <v>1</v>
      </c>
      <c r="AC18" s="121">
        <v>1</v>
      </c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CA18" s="121">
        <v>1</v>
      </c>
      <c r="CB18" s="121">
        <v>1</v>
      </c>
      <c r="CZ18" s="79">
        <v>1</v>
      </c>
    </row>
    <row r="19" spans="1:104" x14ac:dyDescent="0.2">
      <c r="A19" s="113">
        <v>7</v>
      </c>
      <c r="B19" s="114" t="s">
        <v>182</v>
      </c>
      <c r="C19" s="115" t="s">
        <v>183</v>
      </c>
      <c r="D19" s="116" t="s">
        <v>107</v>
      </c>
      <c r="E19" s="117">
        <v>6</v>
      </c>
      <c r="F19" s="192"/>
      <c r="G19" s="118">
        <f>E19*F19</f>
        <v>0</v>
      </c>
      <c r="H19" s="119">
        <v>5.6000000000011596E-4</v>
      </c>
      <c r="I19" s="120">
        <f>E19*H19</f>
        <v>3.3600000000006958E-3</v>
      </c>
      <c r="J19" s="119">
        <v>0</v>
      </c>
      <c r="K19" s="120">
        <f>E19*J19</f>
        <v>0</v>
      </c>
      <c r="O19" s="112"/>
      <c r="Z19" s="121"/>
      <c r="AA19" s="121">
        <v>1</v>
      </c>
      <c r="AB19" s="121">
        <v>1</v>
      </c>
      <c r="AC19" s="121">
        <v>1</v>
      </c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CA19" s="121">
        <v>1</v>
      </c>
      <c r="CB19" s="121">
        <v>1</v>
      </c>
      <c r="CZ19" s="79">
        <v>1</v>
      </c>
    </row>
    <row r="20" spans="1:104" x14ac:dyDescent="0.2">
      <c r="A20" s="113">
        <v>8</v>
      </c>
      <c r="B20" s="114" t="s">
        <v>184</v>
      </c>
      <c r="C20" s="115" t="s">
        <v>185</v>
      </c>
      <c r="D20" s="116" t="s">
        <v>35</v>
      </c>
      <c r="E20" s="117">
        <v>6</v>
      </c>
      <c r="F20" s="192"/>
      <c r="G20" s="118">
        <f>E20*F20</f>
        <v>0</v>
      </c>
      <c r="H20" s="119">
        <v>0</v>
      </c>
      <c r="I20" s="120">
        <f>E20*H20</f>
        <v>0</v>
      </c>
      <c r="J20" s="119">
        <v>0</v>
      </c>
      <c r="K20" s="120">
        <f>E20*J20</f>
        <v>0</v>
      </c>
      <c r="O20" s="112"/>
      <c r="Z20" s="121"/>
      <c r="AA20" s="121">
        <v>1</v>
      </c>
      <c r="AB20" s="121">
        <v>1</v>
      </c>
      <c r="AC20" s="121">
        <v>1</v>
      </c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CA20" s="121">
        <v>1</v>
      </c>
      <c r="CB20" s="121">
        <v>1</v>
      </c>
      <c r="CZ20" s="79">
        <v>1</v>
      </c>
    </row>
    <row r="21" spans="1:104" x14ac:dyDescent="0.2">
      <c r="A21" s="122"/>
      <c r="B21" s="123"/>
      <c r="C21" s="208" t="s">
        <v>186</v>
      </c>
      <c r="D21" s="209"/>
      <c r="E21" s="126">
        <v>6</v>
      </c>
      <c r="F21" s="127"/>
      <c r="G21" s="128"/>
      <c r="H21" s="129"/>
      <c r="I21" s="124"/>
      <c r="K21" s="124"/>
      <c r="M21" s="130" t="s">
        <v>186</v>
      </c>
      <c r="O21" s="112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31" t="str">
        <f>C20</f>
        <v>Chem. odplevelení před založ. postřikem, v rovině</v>
      </c>
      <c r="BE21" s="121"/>
      <c r="BF21" s="121"/>
      <c r="BG21" s="121"/>
      <c r="BH21" s="121"/>
      <c r="BI21" s="121"/>
      <c r="BJ21" s="121"/>
      <c r="BK21" s="121"/>
    </row>
    <row r="22" spans="1:104" x14ac:dyDescent="0.2">
      <c r="A22" s="113">
        <v>9</v>
      </c>
      <c r="B22" s="114" t="s">
        <v>187</v>
      </c>
      <c r="C22" s="115" t="s">
        <v>188</v>
      </c>
      <c r="D22" s="116" t="s">
        <v>35</v>
      </c>
      <c r="E22" s="117">
        <v>58.88</v>
      </c>
      <c r="F22" s="192"/>
      <c r="G22" s="118">
        <f>E22*F22</f>
        <v>0</v>
      </c>
      <c r="H22" s="119">
        <v>9.3999999999994106E-3</v>
      </c>
      <c r="I22" s="120">
        <f>E22*H22</f>
        <v>0.55347199999996533</v>
      </c>
      <c r="J22" s="119">
        <v>0</v>
      </c>
      <c r="K22" s="120">
        <f>E22*J22</f>
        <v>0</v>
      </c>
      <c r="O22" s="112"/>
      <c r="Z22" s="121"/>
      <c r="AA22" s="121">
        <v>1</v>
      </c>
      <c r="AB22" s="121">
        <v>1</v>
      </c>
      <c r="AC22" s="121">
        <v>1</v>
      </c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CA22" s="121">
        <v>1</v>
      </c>
      <c r="CB22" s="121">
        <v>1</v>
      </c>
      <c r="CZ22" s="79">
        <v>1</v>
      </c>
    </row>
    <row r="23" spans="1:104" x14ac:dyDescent="0.2">
      <c r="A23" s="122"/>
      <c r="B23" s="123"/>
      <c r="C23" s="208" t="s">
        <v>189</v>
      </c>
      <c r="D23" s="209"/>
      <c r="E23" s="126">
        <v>58.88</v>
      </c>
      <c r="F23" s="127"/>
      <c r="G23" s="128"/>
      <c r="H23" s="129"/>
      <c r="I23" s="124"/>
      <c r="K23" s="124"/>
      <c r="M23" s="130" t="s">
        <v>189</v>
      </c>
      <c r="O23" s="112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31" t="str">
        <f>C22</f>
        <v>Ochrana stromu bedněním - zřízení</v>
      </c>
      <c r="BE23" s="121"/>
      <c r="BF23" s="121"/>
      <c r="BG23" s="121"/>
      <c r="BH23" s="121"/>
      <c r="BI23" s="121"/>
      <c r="BJ23" s="121"/>
      <c r="BK23" s="121"/>
    </row>
    <row r="24" spans="1:104" x14ac:dyDescent="0.2">
      <c r="A24" s="113">
        <v>10</v>
      </c>
      <c r="B24" s="114" t="s">
        <v>190</v>
      </c>
      <c r="C24" s="115" t="s">
        <v>191</v>
      </c>
      <c r="D24" s="116" t="s">
        <v>35</v>
      </c>
      <c r="E24" s="117">
        <v>58.88</v>
      </c>
      <c r="F24" s="192"/>
      <c r="G24" s="118">
        <f>E24*F24</f>
        <v>0</v>
      </c>
      <c r="H24" s="119">
        <v>0</v>
      </c>
      <c r="I24" s="120">
        <f>E24*H24</f>
        <v>0</v>
      </c>
      <c r="J24" s="119">
        <v>0</v>
      </c>
      <c r="K24" s="120">
        <f>E24*J24</f>
        <v>0</v>
      </c>
      <c r="O24" s="112"/>
      <c r="Z24" s="121"/>
      <c r="AA24" s="121">
        <v>1</v>
      </c>
      <c r="AB24" s="121">
        <v>1</v>
      </c>
      <c r="AC24" s="121">
        <v>1</v>
      </c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CA24" s="121">
        <v>1</v>
      </c>
      <c r="CB24" s="121">
        <v>1</v>
      </c>
      <c r="CZ24" s="79">
        <v>1</v>
      </c>
    </row>
    <row r="25" spans="1:104" x14ac:dyDescent="0.2">
      <c r="A25" s="113">
        <v>11</v>
      </c>
      <c r="B25" s="114" t="s">
        <v>192</v>
      </c>
      <c r="C25" s="115" t="s">
        <v>193</v>
      </c>
      <c r="D25" s="116" t="s">
        <v>107</v>
      </c>
      <c r="E25" s="117">
        <v>6</v>
      </c>
      <c r="F25" s="192"/>
      <c r="G25" s="118">
        <f>E25*F25</f>
        <v>0</v>
      </c>
      <c r="H25" s="119">
        <v>0</v>
      </c>
      <c r="I25" s="120">
        <f>E25*H25</f>
        <v>0</v>
      </c>
      <c r="J25" s="119">
        <v>0</v>
      </c>
      <c r="K25" s="120">
        <f>E25*J25</f>
        <v>0</v>
      </c>
      <c r="O25" s="112"/>
      <c r="Z25" s="121"/>
      <c r="AA25" s="121">
        <v>1</v>
      </c>
      <c r="AB25" s="121">
        <v>1</v>
      </c>
      <c r="AC25" s="121">
        <v>1</v>
      </c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CA25" s="121">
        <v>1</v>
      </c>
      <c r="CB25" s="121">
        <v>1</v>
      </c>
      <c r="CZ25" s="79">
        <v>1</v>
      </c>
    </row>
    <row r="26" spans="1:104" x14ac:dyDescent="0.2">
      <c r="A26" s="113">
        <v>12</v>
      </c>
      <c r="B26" s="114" t="s">
        <v>194</v>
      </c>
      <c r="C26" s="115" t="s">
        <v>195</v>
      </c>
      <c r="D26" s="116" t="s">
        <v>196</v>
      </c>
      <c r="E26" s="117">
        <v>0.6</v>
      </c>
      <c r="F26" s="192"/>
      <c r="G26" s="118">
        <f>E26*F26</f>
        <v>0</v>
      </c>
      <c r="H26" s="119">
        <v>0</v>
      </c>
      <c r="I26" s="120">
        <f>E26*H26</f>
        <v>0</v>
      </c>
      <c r="J26" s="119">
        <v>0</v>
      </c>
      <c r="K26" s="120">
        <f>E26*J26</f>
        <v>0</v>
      </c>
      <c r="O26" s="112"/>
      <c r="Z26" s="121"/>
      <c r="AA26" s="121">
        <v>1</v>
      </c>
      <c r="AB26" s="121">
        <v>1</v>
      </c>
      <c r="AC26" s="121">
        <v>1</v>
      </c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CA26" s="121">
        <v>1</v>
      </c>
      <c r="CB26" s="121">
        <v>1</v>
      </c>
      <c r="CZ26" s="79">
        <v>1</v>
      </c>
    </row>
    <row r="27" spans="1:104" x14ac:dyDescent="0.2">
      <c r="A27" s="122"/>
      <c r="B27" s="123"/>
      <c r="C27" s="208" t="s">
        <v>197</v>
      </c>
      <c r="D27" s="209"/>
      <c r="E27" s="126">
        <v>0.6</v>
      </c>
      <c r="F27" s="127"/>
      <c r="G27" s="128"/>
      <c r="H27" s="129"/>
      <c r="I27" s="124"/>
      <c r="K27" s="124"/>
      <c r="M27" s="130" t="s">
        <v>197</v>
      </c>
      <c r="O27" s="112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31" t="str">
        <f>C26</f>
        <v>Zalití rostlin vodou plochy do 20 m2</v>
      </c>
      <c r="BE27" s="121"/>
      <c r="BF27" s="121"/>
      <c r="BG27" s="121"/>
      <c r="BH27" s="121"/>
      <c r="BI27" s="121"/>
      <c r="BJ27" s="121"/>
      <c r="BK27" s="121"/>
    </row>
    <row r="28" spans="1:104" x14ac:dyDescent="0.2">
      <c r="A28" s="113">
        <v>13</v>
      </c>
      <c r="B28" s="114" t="s">
        <v>198</v>
      </c>
      <c r="C28" s="115" t="s">
        <v>199</v>
      </c>
      <c r="D28" s="116" t="s">
        <v>196</v>
      </c>
      <c r="E28" s="117">
        <v>0.6</v>
      </c>
      <c r="F28" s="192"/>
      <c r="G28" s="118">
        <f>E28*F28</f>
        <v>0</v>
      </c>
      <c r="H28" s="119">
        <v>0</v>
      </c>
      <c r="I28" s="120">
        <f>E28*H28</f>
        <v>0</v>
      </c>
      <c r="J28" s="119">
        <v>0</v>
      </c>
      <c r="K28" s="120">
        <f>E28*J28</f>
        <v>0</v>
      </c>
      <c r="O28" s="112"/>
      <c r="Z28" s="121"/>
      <c r="AA28" s="121">
        <v>1</v>
      </c>
      <c r="AB28" s="121">
        <v>1</v>
      </c>
      <c r="AC28" s="121">
        <v>1</v>
      </c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CA28" s="121">
        <v>1</v>
      </c>
      <c r="CB28" s="121">
        <v>1</v>
      </c>
      <c r="CZ28" s="79">
        <v>1</v>
      </c>
    </row>
    <row r="29" spans="1:104" x14ac:dyDescent="0.2">
      <c r="A29" s="113">
        <v>14</v>
      </c>
      <c r="B29" s="114" t="s">
        <v>200</v>
      </c>
      <c r="C29" s="115" t="s">
        <v>201</v>
      </c>
      <c r="D29" s="116" t="s">
        <v>51</v>
      </c>
      <c r="E29" s="117">
        <v>30</v>
      </c>
      <c r="F29" s="192"/>
      <c r="G29" s="118">
        <f>E29*F29</f>
        <v>0</v>
      </c>
      <c r="H29" s="119">
        <v>0</v>
      </c>
      <c r="I29" s="120">
        <f>E29*H29</f>
        <v>0</v>
      </c>
      <c r="J29" s="119"/>
      <c r="K29" s="120">
        <f>E29*J29</f>
        <v>0</v>
      </c>
      <c r="O29" s="112"/>
      <c r="Z29" s="121"/>
      <c r="AA29" s="121">
        <v>12</v>
      </c>
      <c r="AB29" s="121">
        <v>0</v>
      </c>
      <c r="AC29" s="121">
        <v>2</v>
      </c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CA29" s="121">
        <v>12</v>
      </c>
      <c r="CB29" s="121">
        <v>0</v>
      </c>
      <c r="CZ29" s="79">
        <v>1</v>
      </c>
    </row>
    <row r="30" spans="1:104" x14ac:dyDescent="0.2">
      <c r="A30" s="122"/>
      <c r="B30" s="123"/>
      <c r="C30" s="204" t="s">
        <v>202</v>
      </c>
      <c r="D30" s="205"/>
      <c r="E30" s="205"/>
      <c r="F30" s="205"/>
      <c r="G30" s="206"/>
      <c r="I30" s="124"/>
      <c r="K30" s="124"/>
      <c r="L30" s="125" t="s">
        <v>202</v>
      </c>
      <c r="O30" s="112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</row>
    <row r="31" spans="1:104" x14ac:dyDescent="0.2">
      <c r="A31" s="122"/>
      <c r="B31" s="123"/>
      <c r="C31" s="204" t="s">
        <v>203</v>
      </c>
      <c r="D31" s="205"/>
      <c r="E31" s="205"/>
      <c r="F31" s="205"/>
      <c r="G31" s="206"/>
      <c r="I31" s="124"/>
      <c r="K31" s="124"/>
      <c r="L31" s="125" t="s">
        <v>203</v>
      </c>
      <c r="O31" s="112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</row>
    <row r="32" spans="1:104" x14ac:dyDescent="0.2">
      <c r="A32" s="122"/>
      <c r="B32" s="123"/>
      <c r="C32" s="204" t="s">
        <v>204</v>
      </c>
      <c r="D32" s="205"/>
      <c r="E32" s="205"/>
      <c r="F32" s="205"/>
      <c r="G32" s="206"/>
      <c r="I32" s="124"/>
      <c r="K32" s="124"/>
      <c r="L32" s="125" t="s">
        <v>204</v>
      </c>
      <c r="O32" s="112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</row>
    <row r="33" spans="1:104" x14ac:dyDescent="0.2">
      <c r="A33" s="122"/>
      <c r="B33" s="123"/>
      <c r="C33" s="204" t="s">
        <v>205</v>
      </c>
      <c r="D33" s="205"/>
      <c r="E33" s="205"/>
      <c r="F33" s="205"/>
      <c r="G33" s="206"/>
      <c r="I33" s="124"/>
      <c r="K33" s="124"/>
      <c r="L33" s="125" t="s">
        <v>205</v>
      </c>
      <c r="O33" s="112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</row>
    <row r="34" spans="1:104" x14ac:dyDescent="0.2">
      <c r="A34" s="122"/>
      <c r="B34" s="123"/>
      <c r="C34" s="204" t="s">
        <v>206</v>
      </c>
      <c r="D34" s="205"/>
      <c r="E34" s="205"/>
      <c r="F34" s="205"/>
      <c r="G34" s="206"/>
      <c r="I34" s="124"/>
      <c r="K34" s="124"/>
      <c r="L34" s="125" t="s">
        <v>206</v>
      </c>
      <c r="O34" s="112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</row>
    <row r="35" spans="1:104" x14ac:dyDescent="0.2">
      <c r="A35" s="122"/>
      <c r="B35" s="123"/>
      <c r="C35" s="208" t="s">
        <v>207</v>
      </c>
      <c r="D35" s="209"/>
      <c r="E35" s="126">
        <v>30</v>
      </c>
      <c r="F35" s="127"/>
      <c r="G35" s="128"/>
      <c r="H35" s="129"/>
      <c r="I35" s="124"/>
      <c r="K35" s="124"/>
      <c r="M35" s="130" t="s">
        <v>207</v>
      </c>
      <c r="O35" s="112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31" t="str">
        <f>C34</f>
        <v>- náhradní výsadba v případě neuchycení stromu</v>
      </c>
      <c r="BE35" s="121"/>
      <c r="BF35" s="121"/>
      <c r="BG35" s="121"/>
      <c r="BH35" s="121"/>
      <c r="BI35" s="121"/>
      <c r="BJ35" s="121"/>
      <c r="BK35" s="121"/>
    </row>
    <row r="36" spans="1:104" x14ac:dyDescent="0.2">
      <c r="A36" s="113">
        <v>15</v>
      </c>
      <c r="B36" s="114" t="s">
        <v>208</v>
      </c>
      <c r="C36" s="115" t="s">
        <v>209</v>
      </c>
      <c r="D36" s="116" t="s">
        <v>196</v>
      </c>
      <c r="E36" s="117">
        <v>3</v>
      </c>
      <c r="F36" s="192"/>
      <c r="G36" s="118">
        <f>E36*F36</f>
        <v>0</v>
      </c>
      <c r="H36" s="119">
        <v>0.60000000000036402</v>
      </c>
      <c r="I36" s="120">
        <f>E36*H36</f>
        <v>1.8000000000010921</v>
      </c>
      <c r="J36" s="119"/>
      <c r="K36" s="120">
        <f>E36*J36</f>
        <v>0</v>
      </c>
      <c r="O36" s="112"/>
      <c r="Z36" s="121"/>
      <c r="AA36" s="121">
        <v>3</v>
      </c>
      <c r="AB36" s="121">
        <v>1</v>
      </c>
      <c r="AC36" s="121">
        <v>10371500</v>
      </c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CA36" s="121">
        <v>3</v>
      </c>
      <c r="CB36" s="121">
        <v>1</v>
      </c>
      <c r="CZ36" s="79">
        <v>1</v>
      </c>
    </row>
    <row r="37" spans="1:104" ht="22.5" x14ac:dyDescent="0.2">
      <c r="A37" s="113">
        <v>16</v>
      </c>
      <c r="B37" s="114" t="s">
        <v>210</v>
      </c>
      <c r="C37" s="115" t="s">
        <v>211</v>
      </c>
      <c r="D37" s="116" t="s">
        <v>196</v>
      </c>
      <c r="E37" s="117">
        <v>0.9</v>
      </c>
      <c r="F37" s="192"/>
      <c r="G37" s="118">
        <f>E37*F37</f>
        <v>0</v>
      </c>
      <c r="H37" s="119">
        <v>0.60000000000036402</v>
      </c>
      <c r="I37" s="120">
        <f>E37*H37</f>
        <v>0.54000000000032766</v>
      </c>
      <c r="J37" s="119"/>
      <c r="K37" s="120">
        <f>E37*J37</f>
        <v>0</v>
      </c>
      <c r="O37" s="112"/>
      <c r="Z37" s="121"/>
      <c r="AA37" s="121">
        <v>3</v>
      </c>
      <c r="AB37" s="121">
        <v>1</v>
      </c>
      <c r="AC37" s="121">
        <v>10391100</v>
      </c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CA37" s="121">
        <v>3</v>
      </c>
      <c r="CB37" s="121">
        <v>1</v>
      </c>
      <c r="CZ37" s="79">
        <v>1</v>
      </c>
    </row>
    <row r="38" spans="1:104" ht="25.5" x14ac:dyDescent="0.2">
      <c r="A38" s="122"/>
      <c r="B38" s="123"/>
      <c r="C38" s="208" t="s">
        <v>212</v>
      </c>
      <c r="D38" s="209"/>
      <c r="E38" s="126">
        <v>0.9</v>
      </c>
      <c r="F38" s="127"/>
      <c r="G38" s="128"/>
      <c r="H38" s="129"/>
      <c r="I38" s="124"/>
      <c r="K38" s="124"/>
      <c r="M38" s="130" t="s">
        <v>212</v>
      </c>
      <c r="O38" s="112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31" t="str">
        <f>C37</f>
        <v>Dodávka a rozprostření mulčovací kůry k vysázeným stromům, volně ložená</v>
      </c>
      <c r="BE38" s="121"/>
      <c r="BF38" s="121"/>
      <c r="BG38" s="121"/>
      <c r="BH38" s="121"/>
      <c r="BI38" s="121"/>
      <c r="BJ38" s="121"/>
      <c r="BK38" s="121"/>
    </row>
    <row r="39" spans="1:104" ht="22.5" x14ac:dyDescent="0.2">
      <c r="A39" s="113">
        <v>17</v>
      </c>
      <c r="B39" s="114" t="s">
        <v>213</v>
      </c>
      <c r="C39" s="115" t="s">
        <v>214</v>
      </c>
      <c r="D39" s="116" t="s">
        <v>72</v>
      </c>
      <c r="E39" s="117">
        <v>2</v>
      </c>
      <c r="F39" s="192"/>
      <c r="G39" s="118">
        <f>E39*F39</f>
        <v>0</v>
      </c>
      <c r="H39" s="119">
        <v>0</v>
      </c>
      <c r="I39" s="120">
        <f>E39*H39</f>
        <v>0</v>
      </c>
      <c r="J39" s="119"/>
      <c r="K39" s="120">
        <f>E39*J39</f>
        <v>0</v>
      </c>
      <c r="O39" s="112"/>
      <c r="Z39" s="121"/>
      <c r="AA39" s="121">
        <v>3</v>
      </c>
      <c r="AB39" s="121">
        <v>1</v>
      </c>
      <c r="AC39" s="121" t="s">
        <v>213</v>
      </c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CA39" s="121">
        <v>3</v>
      </c>
      <c r="CB39" s="121">
        <v>1</v>
      </c>
      <c r="CZ39" s="79">
        <v>1</v>
      </c>
    </row>
    <row r="40" spans="1:104" x14ac:dyDescent="0.2">
      <c r="A40" s="122"/>
      <c r="B40" s="123"/>
      <c r="C40" s="204"/>
      <c r="D40" s="205"/>
      <c r="E40" s="205"/>
      <c r="F40" s="205"/>
      <c r="G40" s="206"/>
      <c r="I40" s="124"/>
      <c r="K40" s="124"/>
      <c r="L40" s="125"/>
      <c r="O40" s="112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</row>
    <row r="41" spans="1:104" ht="22.5" x14ac:dyDescent="0.2">
      <c r="A41" s="113">
        <v>18</v>
      </c>
      <c r="B41" s="114" t="s">
        <v>215</v>
      </c>
      <c r="C41" s="115" t="s">
        <v>216</v>
      </c>
      <c r="D41" s="116" t="s">
        <v>72</v>
      </c>
      <c r="E41" s="117">
        <v>2</v>
      </c>
      <c r="F41" s="192"/>
      <c r="G41" s="118">
        <f>E41*F41</f>
        <v>0</v>
      </c>
      <c r="H41" s="119">
        <v>0</v>
      </c>
      <c r="I41" s="120">
        <f>E41*H41</f>
        <v>0</v>
      </c>
      <c r="J41" s="119"/>
      <c r="K41" s="120">
        <f>E41*J41</f>
        <v>0</v>
      </c>
      <c r="O41" s="112"/>
      <c r="Z41" s="121"/>
      <c r="AA41" s="121">
        <v>3</v>
      </c>
      <c r="AB41" s="121">
        <v>1</v>
      </c>
      <c r="AC41" s="121" t="s">
        <v>215</v>
      </c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CA41" s="121">
        <v>3</v>
      </c>
      <c r="CB41" s="121">
        <v>1</v>
      </c>
      <c r="CZ41" s="79">
        <v>1</v>
      </c>
    </row>
    <row r="42" spans="1:104" x14ac:dyDescent="0.2">
      <c r="A42" s="122"/>
      <c r="B42" s="123"/>
      <c r="C42" s="204"/>
      <c r="D42" s="205"/>
      <c r="E42" s="205"/>
      <c r="F42" s="205"/>
      <c r="G42" s="206"/>
      <c r="I42" s="124"/>
      <c r="K42" s="124"/>
      <c r="L42" s="125"/>
      <c r="O42" s="112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</row>
    <row r="43" spans="1:104" ht="22.5" x14ac:dyDescent="0.2">
      <c r="A43" s="113">
        <v>19</v>
      </c>
      <c r="B43" s="114" t="s">
        <v>217</v>
      </c>
      <c r="C43" s="115" t="s">
        <v>218</v>
      </c>
      <c r="D43" s="116" t="s">
        <v>72</v>
      </c>
      <c r="E43" s="117">
        <v>1</v>
      </c>
      <c r="F43" s="192"/>
      <c r="G43" s="118">
        <f>E43*F43</f>
        <v>0</v>
      </c>
      <c r="H43" s="119">
        <v>0</v>
      </c>
      <c r="I43" s="120">
        <f>E43*H43</f>
        <v>0</v>
      </c>
      <c r="J43" s="119"/>
      <c r="K43" s="120">
        <f>E43*J43</f>
        <v>0</v>
      </c>
      <c r="O43" s="112"/>
      <c r="Z43" s="121"/>
      <c r="AA43" s="121">
        <v>3</v>
      </c>
      <c r="AB43" s="121">
        <v>1</v>
      </c>
      <c r="AC43" s="121" t="s">
        <v>217</v>
      </c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CA43" s="121">
        <v>3</v>
      </c>
      <c r="CB43" s="121">
        <v>1</v>
      </c>
      <c r="CZ43" s="79">
        <v>1</v>
      </c>
    </row>
    <row r="44" spans="1:104" x14ac:dyDescent="0.2">
      <c r="A44" s="122"/>
      <c r="B44" s="123"/>
      <c r="C44" s="204"/>
      <c r="D44" s="205"/>
      <c r="E44" s="205"/>
      <c r="F44" s="205"/>
      <c r="G44" s="206"/>
      <c r="I44" s="124"/>
      <c r="K44" s="124"/>
      <c r="L44" s="125"/>
      <c r="O44" s="112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</row>
    <row r="45" spans="1:104" ht="22.5" x14ac:dyDescent="0.2">
      <c r="A45" s="113">
        <v>20</v>
      </c>
      <c r="B45" s="114" t="s">
        <v>219</v>
      </c>
      <c r="C45" s="115" t="s">
        <v>220</v>
      </c>
      <c r="D45" s="116" t="s">
        <v>72</v>
      </c>
      <c r="E45" s="117">
        <v>1</v>
      </c>
      <c r="F45" s="192"/>
      <c r="G45" s="118">
        <f>E45*F45</f>
        <v>0</v>
      </c>
      <c r="H45" s="119">
        <v>0</v>
      </c>
      <c r="I45" s="120">
        <f>E45*H45</f>
        <v>0</v>
      </c>
      <c r="J45" s="119"/>
      <c r="K45" s="120">
        <f>E45*J45</f>
        <v>0</v>
      </c>
      <c r="O45" s="112"/>
      <c r="Z45" s="121"/>
      <c r="AA45" s="121">
        <v>3</v>
      </c>
      <c r="AB45" s="121">
        <v>1</v>
      </c>
      <c r="AC45" s="121" t="s">
        <v>219</v>
      </c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CA45" s="121">
        <v>3</v>
      </c>
      <c r="CB45" s="121">
        <v>1</v>
      </c>
      <c r="CZ45" s="79">
        <v>1</v>
      </c>
    </row>
    <row r="46" spans="1:104" x14ac:dyDescent="0.2">
      <c r="A46" s="122"/>
      <c r="B46" s="123"/>
      <c r="C46" s="204"/>
      <c r="D46" s="205"/>
      <c r="E46" s="205"/>
      <c r="F46" s="205"/>
      <c r="G46" s="206"/>
      <c r="I46" s="124"/>
      <c r="K46" s="124"/>
      <c r="L46" s="125"/>
      <c r="O46" s="112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</row>
    <row r="47" spans="1:104" x14ac:dyDescent="0.2">
      <c r="A47" s="113">
        <v>21</v>
      </c>
      <c r="B47" s="114" t="s">
        <v>221</v>
      </c>
      <c r="C47" s="115" t="s">
        <v>222</v>
      </c>
      <c r="D47" s="116" t="s">
        <v>150</v>
      </c>
      <c r="E47" s="117">
        <v>0.02</v>
      </c>
      <c r="F47" s="192"/>
      <c r="G47" s="118">
        <f>E47*F47</f>
        <v>0</v>
      </c>
      <c r="H47" s="119">
        <v>1</v>
      </c>
      <c r="I47" s="120">
        <f>E47*H47</f>
        <v>0.02</v>
      </c>
      <c r="J47" s="119"/>
      <c r="K47" s="120">
        <f>E47*J47</f>
        <v>0</v>
      </c>
      <c r="O47" s="112"/>
      <c r="Z47" s="121"/>
      <c r="AA47" s="121">
        <v>3</v>
      </c>
      <c r="AB47" s="121">
        <v>1</v>
      </c>
      <c r="AC47" s="121">
        <v>25191155</v>
      </c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CA47" s="121">
        <v>3</v>
      </c>
      <c r="CB47" s="121">
        <v>1</v>
      </c>
      <c r="CZ47" s="79">
        <v>1</v>
      </c>
    </row>
    <row r="48" spans="1:104" x14ac:dyDescent="0.2">
      <c r="A48" s="122"/>
      <c r="B48" s="123"/>
      <c r="C48" s="208" t="s">
        <v>223</v>
      </c>
      <c r="D48" s="209"/>
      <c r="E48" s="126">
        <v>0.02</v>
      </c>
      <c r="F48" s="127"/>
      <c r="G48" s="128"/>
      <c r="H48" s="129"/>
      <c r="I48" s="124"/>
      <c r="K48" s="124"/>
      <c r="M48" s="130" t="s">
        <v>223</v>
      </c>
      <c r="O48" s="112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31" t="str">
        <f>C47</f>
        <v>Cererit Z balený po 10 kg</v>
      </c>
      <c r="BE48" s="121"/>
      <c r="BF48" s="121"/>
      <c r="BG48" s="121"/>
      <c r="BH48" s="121"/>
      <c r="BI48" s="121"/>
      <c r="BJ48" s="121"/>
      <c r="BK48" s="121"/>
    </row>
    <row r="49" spans="1:104" x14ac:dyDescent="0.2">
      <c r="A49" s="113">
        <v>22</v>
      </c>
      <c r="B49" s="114" t="s">
        <v>224</v>
      </c>
      <c r="C49" s="115" t="s">
        <v>225</v>
      </c>
      <c r="D49" s="116" t="s">
        <v>226</v>
      </c>
      <c r="E49" s="117">
        <v>1.2</v>
      </c>
      <c r="F49" s="192"/>
      <c r="G49" s="118">
        <f>E49*F49</f>
        <v>0</v>
      </c>
      <c r="H49" s="119">
        <v>9.9999999999944599E-4</v>
      </c>
      <c r="I49" s="120">
        <f>E49*H49</f>
        <v>1.1999999999993351E-3</v>
      </c>
      <c r="J49" s="119"/>
      <c r="K49" s="120">
        <f>E49*J49</f>
        <v>0</v>
      </c>
      <c r="O49" s="112"/>
      <c r="Z49" s="121"/>
      <c r="AA49" s="121">
        <v>3</v>
      </c>
      <c r="AB49" s="121">
        <v>1</v>
      </c>
      <c r="AC49" s="121" t="s">
        <v>224</v>
      </c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CA49" s="121">
        <v>3</v>
      </c>
      <c r="CB49" s="121">
        <v>1</v>
      </c>
      <c r="CZ49" s="79">
        <v>1</v>
      </c>
    </row>
    <row r="50" spans="1:104" x14ac:dyDescent="0.2">
      <c r="A50" s="122"/>
      <c r="B50" s="123"/>
      <c r="C50" s="208" t="s">
        <v>227</v>
      </c>
      <c r="D50" s="209"/>
      <c r="E50" s="126">
        <v>1.2</v>
      </c>
      <c r="F50" s="127"/>
      <c r="G50" s="128"/>
      <c r="H50" s="129"/>
      <c r="I50" s="124"/>
      <c r="K50" s="124"/>
      <c r="M50" s="130" t="s">
        <v>227</v>
      </c>
      <c r="O50" s="112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31" t="str">
        <f>C49</f>
        <v>ROUNDUP KLASIK herbicid totální</v>
      </c>
      <c r="BE50" s="121"/>
      <c r="BF50" s="121"/>
      <c r="BG50" s="121"/>
      <c r="BH50" s="121"/>
      <c r="BI50" s="121"/>
      <c r="BJ50" s="121"/>
      <c r="BK50" s="121"/>
    </row>
    <row r="51" spans="1:104" x14ac:dyDescent="0.2">
      <c r="A51" s="113">
        <v>23</v>
      </c>
      <c r="B51" s="114" t="s">
        <v>228</v>
      </c>
      <c r="C51" s="115" t="s">
        <v>229</v>
      </c>
      <c r="D51" s="116" t="s">
        <v>88</v>
      </c>
      <c r="E51" s="117">
        <v>6</v>
      </c>
      <c r="F51" s="192"/>
      <c r="G51" s="118">
        <f>E51*F51</f>
        <v>0</v>
      </c>
      <c r="H51" s="119">
        <v>1.59999999999938E-4</v>
      </c>
      <c r="I51" s="120">
        <f>E51*H51</f>
        <v>9.5999999999962803E-4</v>
      </c>
      <c r="J51" s="119"/>
      <c r="K51" s="120">
        <f>E51*J51</f>
        <v>0</v>
      </c>
      <c r="O51" s="112"/>
      <c r="Z51" s="121"/>
      <c r="AA51" s="121">
        <v>3</v>
      </c>
      <c r="AB51" s="121">
        <v>1</v>
      </c>
      <c r="AC51" s="121">
        <v>28611220</v>
      </c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CA51" s="121">
        <v>3</v>
      </c>
      <c r="CB51" s="121">
        <v>1</v>
      </c>
      <c r="CZ51" s="79">
        <v>1</v>
      </c>
    </row>
    <row r="52" spans="1:104" x14ac:dyDescent="0.2">
      <c r="A52" s="122"/>
      <c r="B52" s="123"/>
      <c r="C52" s="208" t="s">
        <v>230</v>
      </c>
      <c r="D52" s="209"/>
      <c r="E52" s="126">
        <v>6</v>
      </c>
      <c r="F52" s="127"/>
      <c r="G52" s="128"/>
      <c r="H52" s="129"/>
      <c r="I52" s="124"/>
      <c r="K52" s="124"/>
      <c r="M52" s="130" t="s">
        <v>230</v>
      </c>
      <c r="O52" s="112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31" t="str">
        <f>C51</f>
        <v>Trubka PVC drenážní flexibilní d 50 mm</v>
      </c>
      <c r="BE52" s="121"/>
      <c r="BF52" s="121"/>
      <c r="BG52" s="121"/>
      <c r="BH52" s="121"/>
      <c r="BI52" s="121"/>
      <c r="BJ52" s="121"/>
      <c r="BK52" s="121"/>
    </row>
    <row r="53" spans="1:104" x14ac:dyDescent="0.2">
      <c r="A53" s="113">
        <v>24</v>
      </c>
      <c r="B53" s="114" t="s">
        <v>231</v>
      </c>
      <c r="C53" s="115" t="s">
        <v>232</v>
      </c>
      <c r="D53" s="116" t="s">
        <v>107</v>
      </c>
      <c r="E53" s="117">
        <v>18</v>
      </c>
      <c r="F53" s="192"/>
      <c r="G53" s="118">
        <f>E53*F53</f>
        <v>0</v>
      </c>
      <c r="H53" s="119">
        <v>6.9999999999979003E-3</v>
      </c>
      <c r="I53" s="120">
        <f>E53*H53</f>
        <v>0.1259999999999622</v>
      </c>
      <c r="J53" s="119"/>
      <c r="K53" s="120">
        <f>E53*J53</f>
        <v>0</v>
      </c>
      <c r="O53" s="112"/>
      <c r="Z53" s="121"/>
      <c r="AA53" s="121">
        <v>3</v>
      </c>
      <c r="AB53" s="121">
        <v>1</v>
      </c>
      <c r="AC53" s="121">
        <v>60850016</v>
      </c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CA53" s="121">
        <v>3</v>
      </c>
      <c r="CB53" s="121">
        <v>1</v>
      </c>
      <c r="CZ53" s="79">
        <v>1</v>
      </c>
    </row>
    <row r="54" spans="1:104" x14ac:dyDescent="0.2">
      <c r="A54" s="122"/>
      <c r="B54" s="123"/>
      <c r="C54" s="208" t="s">
        <v>233</v>
      </c>
      <c r="D54" s="209"/>
      <c r="E54" s="126">
        <v>18</v>
      </c>
      <c r="F54" s="127"/>
      <c r="G54" s="128"/>
      <c r="H54" s="129"/>
      <c r="I54" s="124"/>
      <c r="K54" s="124"/>
      <c r="M54" s="130" t="s">
        <v>233</v>
      </c>
      <c r="O54" s="112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31" t="str">
        <f>C53</f>
        <v>Kůl vyvazovací impregnovaný 250 x 8 cm</v>
      </c>
      <c r="BE54" s="121"/>
      <c r="BF54" s="121"/>
      <c r="BG54" s="121"/>
      <c r="BH54" s="121"/>
      <c r="BI54" s="121"/>
      <c r="BJ54" s="121"/>
      <c r="BK54" s="121"/>
    </row>
    <row r="55" spans="1:104" x14ac:dyDescent="0.2">
      <c r="A55" s="113">
        <v>25</v>
      </c>
      <c r="B55" s="114" t="s">
        <v>234</v>
      </c>
      <c r="C55" s="115" t="s">
        <v>235</v>
      </c>
      <c r="D55" s="116" t="s">
        <v>107</v>
      </c>
      <c r="E55" s="117">
        <v>18</v>
      </c>
      <c r="F55" s="192"/>
      <c r="G55" s="118">
        <f>E55*F55</f>
        <v>0</v>
      </c>
      <c r="H55" s="119">
        <v>1.9999999999988898E-3</v>
      </c>
      <c r="I55" s="120">
        <f>E55*H55</f>
        <v>3.599999999998002E-2</v>
      </c>
      <c r="J55" s="119"/>
      <c r="K55" s="120">
        <f>E55*J55</f>
        <v>0</v>
      </c>
      <c r="O55" s="112"/>
      <c r="Z55" s="121"/>
      <c r="AA55" s="121">
        <v>3</v>
      </c>
      <c r="AB55" s="121">
        <v>1</v>
      </c>
      <c r="AC55" s="121">
        <v>60850030</v>
      </c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CA55" s="121">
        <v>3</v>
      </c>
      <c r="CB55" s="121">
        <v>1</v>
      </c>
      <c r="CZ55" s="79">
        <v>1</v>
      </c>
    </row>
    <row r="56" spans="1:104" x14ac:dyDescent="0.2">
      <c r="A56" s="122"/>
      <c r="B56" s="123"/>
      <c r="C56" s="208" t="s">
        <v>233</v>
      </c>
      <c r="D56" s="209"/>
      <c r="E56" s="126">
        <v>18</v>
      </c>
      <c r="F56" s="127"/>
      <c r="G56" s="128"/>
      <c r="H56" s="129"/>
      <c r="I56" s="124"/>
      <c r="K56" s="124"/>
      <c r="M56" s="130" t="s">
        <v>233</v>
      </c>
      <c r="O56" s="112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31" t="str">
        <f>C55</f>
        <v>Příčka spojovací ke kůlům impregnovaná 60 x 8 cm</v>
      </c>
      <c r="BE56" s="121"/>
      <c r="BF56" s="121"/>
      <c r="BG56" s="121"/>
      <c r="BH56" s="121"/>
      <c r="BI56" s="121"/>
      <c r="BJ56" s="121"/>
      <c r="BK56" s="121"/>
    </row>
    <row r="57" spans="1:104" x14ac:dyDescent="0.2">
      <c r="A57" s="113">
        <v>26</v>
      </c>
      <c r="B57" s="114" t="s">
        <v>236</v>
      </c>
      <c r="C57" s="115" t="s">
        <v>237</v>
      </c>
      <c r="D57" s="116" t="s">
        <v>88</v>
      </c>
      <c r="E57" s="117">
        <v>12</v>
      </c>
      <c r="F57" s="192"/>
      <c r="G57" s="118">
        <f>E57*F57</f>
        <v>0</v>
      </c>
      <c r="H57" s="119">
        <v>2.6999999999999198E-4</v>
      </c>
      <c r="I57" s="120">
        <f>E57*H57</f>
        <v>3.2399999999999035E-3</v>
      </c>
      <c r="J57" s="119"/>
      <c r="K57" s="120">
        <f>E57*J57</f>
        <v>0</v>
      </c>
      <c r="O57" s="112"/>
      <c r="Z57" s="121"/>
      <c r="AA57" s="121">
        <v>3</v>
      </c>
      <c r="AB57" s="121">
        <v>1</v>
      </c>
      <c r="AC57" s="121" t="s">
        <v>236</v>
      </c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CA57" s="121">
        <v>3</v>
      </c>
      <c r="CB57" s="121">
        <v>1</v>
      </c>
      <c r="CZ57" s="79">
        <v>1</v>
      </c>
    </row>
    <row r="58" spans="1:104" x14ac:dyDescent="0.2">
      <c r="A58" s="122"/>
      <c r="B58" s="123"/>
      <c r="C58" s="208" t="s">
        <v>238</v>
      </c>
      <c r="D58" s="209"/>
      <c r="E58" s="126">
        <v>12</v>
      </c>
      <c r="F58" s="127"/>
      <c r="G58" s="128"/>
      <c r="H58" s="129"/>
      <c r="I58" s="124"/>
      <c r="K58" s="124"/>
      <c r="M58" s="130" t="s">
        <v>238</v>
      </c>
      <c r="O58" s="112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31" t="str">
        <f>C57</f>
        <v>Tkanina jutová JH 211 g/m2 šíře 130 cm zelená</v>
      </c>
      <c r="BE58" s="121"/>
      <c r="BF58" s="121"/>
      <c r="BG58" s="121"/>
      <c r="BH58" s="121"/>
      <c r="BI58" s="121"/>
      <c r="BJ58" s="121"/>
      <c r="BK58" s="121"/>
    </row>
    <row r="59" spans="1:104" x14ac:dyDescent="0.2">
      <c r="A59" s="113">
        <v>27</v>
      </c>
      <c r="B59" s="114" t="s">
        <v>239</v>
      </c>
      <c r="C59" s="115" t="s">
        <v>240</v>
      </c>
      <c r="D59" s="116" t="s">
        <v>150</v>
      </c>
      <c r="E59" s="117">
        <v>3.0851320000013298</v>
      </c>
      <c r="F59" s="192"/>
      <c r="G59" s="118">
        <f>E59*F59</f>
        <v>0</v>
      </c>
      <c r="H59" s="119">
        <v>0</v>
      </c>
      <c r="I59" s="120">
        <f>E59*H59</f>
        <v>0</v>
      </c>
      <c r="J59" s="119"/>
      <c r="K59" s="120">
        <f>E59*J59</f>
        <v>0</v>
      </c>
      <c r="O59" s="112"/>
      <c r="Z59" s="121"/>
      <c r="AA59" s="121">
        <v>7</v>
      </c>
      <c r="AB59" s="121">
        <v>1</v>
      </c>
      <c r="AC59" s="121">
        <v>2</v>
      </c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CA59" s="121">
        <v>7</v>
      </c>
      <c r="CB59" s="121">
        <v>1</v>
      </c>
      <c r="CZ59" s="79">
        <v>1</v>
      </c>
    </row>
    <row r="60" spans="1:104" x14ac:dyDescent="0.2">
      <c r="A60" s="132" t="s">
        <v>36</v>
      </c>
      <c r="B60" s="133" t="s">
        <v>165</v>
      </c>
      <c r="C60" s="134" t="s">
        <v>166</v>
      </c>
      <c r="D60" s="135"/>
      <c r="E60" s="136"/>
      <c r="F60" s="136"/>
      <c r="G60" s="137">
        <f>SUM(G7:G59)</f>
        <v>0</v>
      </c>
      <c r="H60" s="138"/>
      <c r="I60" s="139">
        <f>SUM(I7:I59)</f>
        <v>3.0851320000013271</v>
      </c>
      <c r="J60" s="140"/>
      <c r="K60" s="139">
        <f>SUM(K7:K59)</f>
        <v>0</v>
      </c>
      <c r="O60" s="112"/>
      <c r="X60" s="141">
        <f>K60</f>
        <v>0</v>
      </c>
      <c r="Y60" s="141">
        <f>I60</f>
        <v>3.0851320000013271</v>
      </c>
      <c r="Z60" s="142">
        <f>G60</f>
        <v>0</v>
      </c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43"/>
      <c r="BB60" s="143"/>
      <c r="BC60" s="143"/>
      <c r="BD60" s="143"/>
      <c r="BE60" s="143"/>
      <c r="BF60" s="143"/>
      <c r="BG60" s="121"/>
      <c r="BH60" s="121"/>
      <c r="BI60" s="121"/>
      <c r="BJ60" s="121"/>
      <c r="BK60" s="121"/>
    </row>
    <row r="61" spans="1:104" x14ac:dyDescent="0.2">
      <c r="A61" s="144" t="s">
        <v>37</v>
      </c>
      <c r="B61" s="145" t="s">
        <v>38</v>
      </c>
      <c r="C61" s="146"/>
      <c r="D61" s="147"/>
      <c r="E61" s="148"/>
      <c r="F61" s="148"/>
      <c r="G61" s="149">
        <f>SUM(Z7:Z61)</f>
        <v>0</v>
      </c>
      <c r="H61" s="150"/>
      <c r="I61" s="151">
        <f>SUM(Y7:Y61)</f>
        <v>3.0851320000013271</v>
      </c>
      <c r="J61" s="150"/>
      <c r="K61" s="151">
        <f>SUM(X7:X61)</f>
        <v>0</v>
      </c>
      <c r="O61" s="112"/>
      <c r="BA61" s="152"/>
      <c r="BB61" s="152"/>
      <c r="BC61" s="152"/>
      <c r="BD61" s="152"/>
      <c r="BE61" s="152"/>
      <c r="BF61" s="152"/>
    </row>
    <row r="62" spans="1:104" x14ac:dyDescent="0.2">
      <c r="E62" s="79"/>
    </row>
    <row r="63" spans="1:104" x14ac:dyDescent="0.2">
      <c r="A63" s="153"/>
      <c r="E63" s="79"/>
    </row>
    <row r="64" spans="1:104" x14ac:dyDescent="0.2">
      <c r="A64" s="154"/>
      <c r="B64" s="155"/>
      <c r="C64" s="156" t="s">
        <v>39</v>
      </c>
      <c r="D64" s="155"/>
      <c r="E64" s="155"/>
      <c r="F64" s="155"/>
      <c r="G64" s="157" t="s">
        <v>40</v>
      </c>
    </row>
    <row r="65" spans="1:7" x14ac:dyDescent="0.2">
      <c r="A65" s="158"/>
      <c r="B65" s="159"/>
      <c r="C65" s="160" t="s">
        <v>80</v>
      </c>
      <c r="D65" s="161"/>
      <c r="E65" s="162"/>
      <c r="F65" s="162"/>
      <c r="G65" s="163">
        <v>0</v>
      </c>
    </row>
    <row r="66" spans="1:7" x14ac:dyDescent="0.2">
      <c r="A66" s="158"/>
      <c r="B66" s="159"/>
      <c r="C66" s="160" t="s">
        <v>41</v>
      </c>
      <c r="D66" s="161"/>
      <c r="E66" s="162"/>
      <c r="F66" s="162"/>
      <c r="G66" s="163">
        <v>0</v>
      </c>
    </row>
    <row r="67" spans="1:7" x14ac:dyDescent="0.2">
      <c r="A67" s="158"/>
      <c r="B67" s="159"/>
      <c r="C67" s="160" t="s">
        <v>42</v>
      </c>
      <c r="D67" s="161"/>
      <c r="E67" s="162"/>
      <c r="F67" s="162"/>
      <c r="G67" s="163">
        <v>0</v>
      </c>
    </row>
    <row r="68" spans="1:7" x14ac:dyDescent="0.2">
      <c r="A68" s="158"/>
      <c r="B68" s="159"/>
      <c r="C68" s="160" t="s">
        <v>43</v>
      </c>
      <c r="D68" s="161"/>
      <c r="E68" s="162"/>
      <c r="F68" s="162"/>
      <c r="G68" s="163">
        <v>0</v>
      </c>
    </row>
    <row r="69" spans="1:7" x14ac:dyDescent="0.2">
      <c r="A69" s="158"/>
      <c r="B69" s="159"/>
      <c r="C69" s="160" t="s">
        <v>44</v>
      </c>
      <c r="D69" s="161"/>
      <c r="E69" s="162"/>
      <c r="F69" s="162"/>
      <c r="G69" s="163">
        <v>0</v>
      </c>
    </row>
    <row r="70" spans="1:7" x14ac:dyDescent="0.2">
      <c r="A70" s="158"/>
      <c r="B70" s="159"/>
      <c r="C70" s="160" t="s">
        <v>45</v>
      </c>
      <c r="D70" s="161"/>
      <c r="E70" s="162"/>
      <c r="F70" s="162"/>
      <c r="G70" s="163">
        <v>0</v>
      </c>
    </row>
    <row r="71" spans="1:7" x14ac:dyDescent="0.2">
      <c r="A71" s="158"/>
      <c r="B71" s="159"/>
      <c r="C71" s="160" t="s">
        <v>46</v>
      </c>
      <c r="D71" s="161"/>
      <c r="E71" s="162"/>
      <c r="F71" s="162"/>
      <c r="G71" s="163">
        <v>0</v>
      </c>
    </row>
    <row r="72" spans="1:7" x14ac:dyDescent="0.2">
      <c r="A72" s="158"/>
      <c r="B72" s="159"/>
      <c r="C72" s="160" t="s">
        <v>47</v>
      </c>
      <c r="D72" s="161"/>
      <c r="E72" s="162"/>
      <c r="F72" s="162"/>
      <c r="G72" s="163">
        <v>0</v>
      </c>
    </row>
    <row r="73" spans="1:7" x14ac:dyDescent="0.2">
      <c r="A73" s="164"/>
      <c r="B73" s="165" t="s">
        <v>40</v>
      </c>
      <c r="C73" s="166"/>
      <c r="D73" s="167"/>
      <c r="E73" s="168"/>
      <c r="F73" s="168"/>
      <c r="G73" s="169">
        <f>SUM(G65:G72)</f>
        <v>0</v>
      </c>
    </row>
    <row r="74" spans="1:7" x14ac:dyDescent="0.2">
      <c r="E74" s="79"/>
    </row>
    <row r="75" spans="1:7" x14ac:dyDescent="0.2">
      <c r="E75" s="79"/>
    </row>
    <row r="76" spans="1:7" x14ac:dyDescent="0.2">
      <c r="E76" s="79"/>
    </row>
    <row r="77" spans="1:7" x14ac:dyDescent="0.2">
      <c r="E77" s="79"/>
    </row>
    <row r="78" spans="1:7" x14ac:dyDescent="0.2">
      <c r="E78" s="79"/>
    </row>
    <row r="79" spans="1:7" x14ac:dyDescent="0.2">
      <c r="E79" s="79"/>
    </row>
    <row r="80" spans="1:7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1:7" x14ac:dyDescent="0.2">
      <c r="E113" s="79"/>
    </row>
    <row r="114" spans="1:7" x14ac:dyDescent="0.2">
      <c r="E114" s="79"/>
    </row>
    <row r="115" spans="1:7" x14ac:dyDescent="0.2">
      <c r="E115" s="79"/>
    </row>
    <row r="116" spans="1:7" x14ac:dyDescent="0.2">
      <c r="E116" s="79"/>
    </row>
    <row r="117" spans="1:7" x14ac:dyDescent="0.2">
      <c r="E117" s="79"/>
    </row>
    <row r="118" spans="1:7" x14ac:dyDescent="0.2">
      <c r="E118" s="79"/>
    </row>
    <row r="119" spans="1:7" x14ac:dyDescent="0.2">
      <c r="E119" s="79"/>
    </row>
    <row r="120" spans="1:7" x14ac:dyDescent="0.2">
      <c r="E120" s="79"/>
    </row>
    <row r="121" spans="1:7" x14ac:dyDescent="0.2">
      <c r="E121" s="79"/>
    </row>
    <row r="122" spans="1:7" x14ac:dyDescent="0.2">
      <c r="E122" s="79"/>
    </row>
    <row r="123" spans="1:7" x14ac:dyDescent="0.2">
      <c r="E123" s="79"/>
    </row>
    <row r="124" spans="1:7" x14ac:dyDescent="0.2">
      <c r="E124" s="79"/>
    </row>
    <row r="125" spans="1:7" x14ac:dyDescent="0.2">
      <c r="E125" s="79"/>
    </row>
    <row r="126" spans="1:7" x14ac:dyDescent="0.2">
      <c r="A126" s="170"/>
      <c r="B126" s="170"/>
    </row>
    <row r="127" spans="1:7" x14ac:dyDescent="0.2">
      <c r="C127" s="171"/>
      <c r="D127" s="171"/>
      <c r="E127" s="172"/>
      <c r="F127" s="171"/>
      <c r="G127" s="173"/>
    </row>
    <row r="128" spans="1:7" x14ac:dyDescent="0.2">
      <c r="A128" s="170"/>
      <c r="B128" s="170"/>
    </row>
    <row r="1045" spans="1:7" x14ac:dyDescent="0.2">
      <c r="A1045" s="174"/>
      <c r="B1045" s="175"/>
      <c r="C1045" s="176" t="s">
        <v>41</v>
      </c>
      <c r="D1045" s="177"/>
      <c r="F1045" s="98"/>
      <c r="G1045" s="124">
        <v>100000</v>
      </c>
    </row>
    <row r="1046" spans="1:7" x14ac:dyDescent="0.2">
      <c r="A1046" s="174"/>
      <c r="B1046" s="175"/>
      <c r="C1046" s="176" t="s">
        <v>42</v>
      </c>
      <c r="D1046" s="177"/>
      <c r="F1046" s="98"/>
      <c r="G1046" s="124">
        <v>100000</v>
      </c>
    </row>
    <row r="1047" spans="1:7" x14ac:dyDescent="0.2">
      <c r="A1047" s="174"/>
      <c r="B1047" s="175"/>
      <c r="C1047" s="176" t="s">
        <v>43</v>
      </c>
      <c r="D1047" s="177"/>
      <c r="F1047" s="98"/>
      <c r="G1047" s="124">
        <v>100000</v>
      </c>
    </row>
    <row r="1048" spans="1:7" x14ac:dyDescent="0.2">
      <c r="A1048" s="174"/>
      <c r="B1048" s="175"/>
      <c r="C1048" s="176" t="s">
        <v>44</v>
      </c>
      <c r="D1048" s="177"/>
      <c r="F1048" s="98"/>
      <c r="G1048" s="124">
        <v>100000</v>
      </c>
    </row>
    <row r="1049" spans="1:7" x14ac:dyDescent="0.2">
      <c r="A1049" s="174"/>
      <c r="B1049" s="175"/>
      <c r="C1049" s="176" t="s">
        <v>45</v>
      </c>
      <c r="D1049" s="177"/>
      <c r="F1049" s="98"/>
      <c r="G1049" s="124">
        <v>100000</v>
      </c>
    </row>
    <row r="1050" spans="1:7" x14ac:dyDescent="0.2">
      <c r="A1050" s="174"/>
      <c r="B1050" s="175"/>
      <c r="C1050" s="176" t="s">
        <v>46</v>
      </c>
      <c r="D1050" s="177"/>
      <c r="F1050" s="98"/>
      <c r="G1050" s="124">
        <v>100000</v>
      </c>
    </row>
    <row r="1051" spans="1:7" x14ac:dyDescent="0.2">
      <c r="A1051" s="174"/>
      <c r="B1051" s="175"/>
      <c r="C1051" s="176" t="s">
        <v>47</v>
      </c>
      <c r="D1051" s="177"/>
      <c r="F1051" s="98"/>
      <c r="G1051" s="124">
        <v>100000</v>
      </c>
    </row>
  </sheetData>
  <sheetProtection algorithmName="SHA-512" hashValue="0yYmGUeBeuUSran/YAAMIfntEVHTqjYsNb6lW5CQaE8A9e4aMzOGUaMb/KMIekfZDNPkWNmLEFou7onTnIb+Xg==" saltValue="G1PBQR8t1XXzr7fppC2eQA==" spinCount="100000" sheet="1" objects="1" scenarios="1"/>
  <mergeCells count="26">
    <mergeCell ref="C34:G34"/>
    <mergeCell ref="A1:G1"/>
    <mergeCell ref="C9:G9"/>
    <mergeCell ref="C10:D10"/>
    <mergeCell ref="C12:G12"/>
    <mergeCell ref="C14:G14"/>
    <mergeCell ref="C17:G17"/>
    <mergeCell ref="C21:D21"/>
    <mergeCell ref="C23:D23"/>
    <mergeCell ref="C27:D27"/>
    <mergeCell ref="C30:G30"/>
    <mergeCell ref="C31:G31"/>
    <mergeCell ref="C32:G32"/>
    <mergeCell ref="C33:G33"/>
    <mergeCell ref="C58:D58"/>
    <mergeCell ref="C35:D35"/>
    <mergeCell ref="C38:D38"/>
    <mergeCell ref="C40:G40"/>
    <mergeCell ref="C42:G42"/>
    <mergeCell ref="C44:G44"/>
    <mergeCell ref="C46:G46"/>
    <mergeCell ref="C48:D48"/>
    <mergeCell ref="C50:D50"/>
    <mergeCell ref="C52:D52"/>
    <mergeCell ref="C54:D54"/>
    <mergeCell ref="C56:D56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F7B5F-0B7F-4C37-BC54-E72DC191103E}">
  <sheetPr codeName="List5"/>
  <dimension ref="A1:CZ1138"/>
  <sheetViews>
    <sheetView showGridLines="0" showZeros="0" zoomScaleNormal="100" workbookViewId="0">
      <selection activeCell="F8" activeCellId="42" sqref="F146 F142 F140 F136 F132 F130 F129 F126 F123 F120 F111:F116 F107:F108 F105 F100:F102 F96:F98 F95 F91 F89 F86 F79:F84 F76 F71:F73 F67 F62 F59 F53:F55 F51 F49 F47 F45 F43 F38 F35 F28:F32 F27 F25 F21 F19 F17 F14 F13 F12 F8"/>
    </sheetView>
  </sheetViews>
  <sheetFormatPr defaultRowHeight="12.75" x14ac:dyDescent="0.2"/>
  <cols>
    <col min="1" max="1" width="4.42578125" style="79" customWidth="1"/>
    <col min="2" max="2" width="11.5703125" style="79" customWidth="1"/>
    <col min="3" max="3" width="40.42578125" style="79" customWidth="1"/>
    <col min="4" max="4" width="5.5703125" style="79" customWidth="1"/>
    <col min="5" max="5" width="8.5703125" style="98" customWidth="1"/>
    <col min="6" max="6" width="9.85546875" style="79" customWidth="1"/>
    <col min="7" max="7" width="13.85546875" style="79" customWidth="1"/>
    <col min="8" max="8" width="11" style="79" hidden="1" customWidth="1"/>
    <col min="9" max="9" width="9.7109375" style="79" hidden="1" customWidth="1"/>
    <col min="10" max="10" width="11.28515625" style="79" hidden="1" customWidth="1"/>
    <col min="11" max="11" width="10.42578125" style="79" hidden="1" customWidth="1"/>
    <col min="12" max="12" width="75.42578125" style="79" customWidth="1"/>
    <col min="13" max="13" width="45.28515625" style="79" customWidth="1"/>
    <col min="14" max="55" width="9.140625" style="79"/>
    <col min="56" max="56" width="62.28515625" style="79" customWidth="1"/>
    <col min="57" max="256" width="9.140625" style="79"/>
    <col min="257" max="257" width="4.42578125" style="79" customWidth="1"/>
    <col min="258" max="258" width="11.5703125" style="79" customWidth="1"/>
    <col min="259" max="259" width="40.42578125" style="79" customWidth="1"/>
    <col min="260" max="260" width="5.5703125" style="79" customWidth="1"/>
    <col min="261" max="261" width="8.5703125" style="79" customWidth="1"/>
    <col min="262" max="262" width="9.85546875" style="79" customWidth="1"/>
    <col min="263" max="263" width="13.85546875" style="79" customWidth="1"/>
    <col min="264" max="264" width="11" style="79" customWidth="1"/>
    <col min="265" max="265" width="9.7109375" style="79" customWidth="1"/>
    <col min="266" max="266" width="11.28515625" style="79" customWidth="1"/>
    <col min="267" max="267" width="10.42578125" style="79" customWidth="1"/>
    <col min="268" max="268" width="75.42578125" style="79" customWidth="1"/>
    <col min="269" max="269" width="45.28515625" style="79" customWidth="1"/>
    <col min="270" max="311" width="9.140625" style="79"/>
    <col min="312" max="312" width="62.28515625" style="79" customWidth="1"/>
    <col min="313" max="512" width="9.140625" style="79"/>
    <col min="513" max="513" width="4.42578125" style="79" customWidth="1"/>
    <col min="514" max="514" width="11.5703125" style="79" customWidth="1"/>
    <col min="515" max="515" width="40.42578125" style="79" customWidth="1"/>
    <col min="516" max="516" width="5.5703125" style="79" customWidth="1"/>
    <col min="517" max="517" width="8.5703125" style="79" customWidth="1"/>
    <col min="518" max="518" width="9.85546875" style="79" customWidth="1"/>
    <col min="519" max="519" width="13.85546875" style="79" customWidth="1"/>
    <col min="520" max="520" width="11" style="79" customWidth="1"/>
    <col min="521" max="521" width="9.7109375" style="79" customWidth="1"/>
    <col min="522" max="522" width="11.28515625" style="79" customWidth="1"/>
    <col min="523" max="523" width="10.42578125" style="79" customWidth="1"/>
    <col min="524" max="524" width="75.42578125" style="79" customWidth="1"/>
    <col min="525" max="525" width="45.28515625" style="79" customWidth="1"/>
    <col min="526" max="567" width="9.140625" style="79"/>
    <col min="568" max="568" width="62.28515625" style="79" customWidth="1"/>
    <col min="569" max="768" width="9.140625" style="79"/>
    <col min="769" max="769" width="4.42578125" style="79" customWidth="1"/>
    <col min="770" max="770" width="11.5703125" style="79" customWidth="1"/>
    <col min="771" max="771" width="40.42578125" style="79" customWidth="1"/>
    <col min="772" max="772" width="5.5703125" style="79" customWidth="1"/>
    <col min="773" max="773" width="8.5703125" style="79" customWidth="1"/>
    <col min="774" max="774" width="9.85546875" style="79" customWidth="1"/>
    <col min="775" max="775" width="13.85546875" style="79" customWidth="1"/>
    <col min="776" max="776" width="11" style="79" customWidth="1"/>
    <col min="777" max="777" width="9.7109375" style="79" customWidth="1"/>
    <col min="778" max="778" width="11.28515625" style="79" customWidth="1"/>
    <col min="779" max="779" width="10.42578125" style="79" customWidth="1"/>
    <col min="780" max="780" width="75.42578125" style="79" customWidth="1"/>
    <col min="781" max="781" width="45.28515625" style="79" customWidth="1"/>
    <col min="782" max="823" width="9.140625" style="79"/>
    <col min="824" max="824" width="62.28515625" style="79" customWidth="1"/>
    <col min="825" max="1024" width="9.140625" style="79"/>
    <col min="1025" max="1025" width="4.42578125" style="79" customWidth="1"/>
    <col min="1026" max="1026" width="11.5703125" style="79" customWidth="1"/>
    <col min="1027" max="1027" width="40.42578125" style="79" customWidth="1"/>
    <col min="1028" max="1028" width="5.5703125" style="79" customWidth="1"/>
    <col min="1029" max="1029" width="8.5703125" style="79" customWidth="1"/>
    <col min="1030" max="1030" width="9.85546875" style="79" customWidth="1"/>
    <col min="1031" max="1031" width="13.85546875" style="79" customWidth="1"/>
    <col min="1032" max="1032" width="11" style="79" customWidth="1"/>
    <col min="1033" max="1033" width="9.7109375" style="79" customWidth="1"/>
    <col min="1034" max="1034" width="11.28515625" style="79" customWidth="1"/>
    <col min="1035" max="1035" width="10.42578125" style="79" customWidth="1"/>
    <col min="1036" max="1036" width="75.42578125" style="79" customWidth="1"/>
    <col min="1037" max="1037" width="45.28515625" style="79" customWidth="1"/>
    <col min="1038" max="1079" width="9.140625" style="79"/>
    <col min="1080" max="1080" width="62.28515625" style="79" customWidth="1"/>
    <col min="1081" max="1280" width="9.140625" style="79"/>
    <col min="1281" max="1281" width="4.42578125" style="79" customWidth="1"/>
    <col min="1282" max="1282" width="11.5703125" style="79" customWidth="1"/>
    <col min="1283" max="1283" width="40.42578125" style="79" customWidth="1"/>
    <col min="1284" max="1284" width="5.5703125" style="79" customWidth="1"/>
    <col min="1285" max="1285" width="8.5703125" style="79" customWidth="1"/>
    <col min="1286" max="1286" width="9.85546875" style="79" customWidth="1"/>
    <col min="1287" max="1287" width="13.85546875" style="79" customWidth="1"/>
    <col min="1288" max="1288" width="11" style="79" customWidth="1"/>
    <col min="1289" max="1289" width="9.7109375" style="79" customWidth="1"/>
    <col min="1290" max="1290" width="11.28515625" style="79" customWidth="1"/>
    <col min="1291" max="1291" width="10.42578125" style="79" customWidth="1"/>
    <col min="1292" max="1292" width="75.42578125" style="79" customWidth="1"/>
    <col min="1293" max="1293" width="45.28515625" style="79" customWidth="1"/>
    <col min="1294" max="1335" width="9.140625" style="79"/>
    <col min="1336" max="1336" width="62.28515625" style="79" customWidth="1"/>
    <col min="1337" max="1536" width="9.140625" style="79"/>
    <col min="1537" max="1537" width="4.42578125" style="79" customWidth="1"/>
    <col min="1538" max="1538" width="11.5703125" style="79" customWidth="1"/>
    <col min="1539" max="1539" width="40.42578125" style="79" customWidth="1"/>
    <col min="1540" max="1540" width="5.5703125" style="79" customWidth="1"/>
    <col min="1541" max="1541" width="8.5703125" style="79" customWidth="1"/>
    <col min="1542" max="1542" width="9.85546875" style="79" customWidth="1"/>
    <col min="1543" max="1543" width="13.85546875" style="79" customWidth="1"/>
    <col min="1544" max="1544" width="11" style="79" customWidth="1"/>
    <col min="1545" max="1545" width="9.7109375" style="79" customWidth="1"/>
    <col min="1546" max="1546" width="11.28515625" style="79" customWidth="1"/>
    <col min="1547" max="1547" width="10.42578125" style="79" customWidth="1"/>
    <col min="1548" max="1548" width="75.42578125" style="79" customWidth="1"/>
    <col min="1549" max="1549" width="45.28515625" style="79" customWidth="1"/>
    <col min="1550" max="1591" width="9.140625" style="79"/>
    <col min="1592" max="1592" width="62.28515625" style="79" customWidth="1"/>
    <col min="1593" max="1792" width="9.140625" style="79"/>
    <col min="1793" max="1793" width="4.42578125" style="79" customWidth="1"/>
    <col min="1794" max="1794" width="11.5703125" style="79" customWidth="1"/>
    <col min="1795" max="1795" width="40.42578125" style="79" customWidth="1"/>
    <col min="1796" max="1796" width="5.5703125" style="79" customWidth="1"/>
    <col min="1797" max="1797" width="8.5703125" style="79" customWidth="1"/>
    <col min="1798" max="1798" width="9.85546875" style="79" customWidth="1"/>
    <col min="1799" max="1799" width="13.85546875" style="79" customWidth="1"/>
    <col min="1800" max="1800" width="11" style="79" customWidth="1"/>
    <col min="1801" max="1801" width="9.7109375" style="79" customWidth="1"/>
    <col min="1802" max="1802" width="11.28515625" style="79" customWidth="1"/>
    <col min="1803" max="1803" width="10.42578125" style="79" customWidth="1"/>
    <col min="1804" max="1804" width="75.42578125" style="79" customWidth="1"/>
    <col min="1805" max="1805" width="45.28515625" style="79" customWidth="1"/>
    <col min="1806" max="1847" width="9.140625" style="79"/>
    <col min="1848" max="1848" width="62.28515625" style="79" customWidth="1"/>
    <col min="1849" max="2048" width="9.140625" style="79"/>
    <col min="2049" max="2049" width="4.42578125" style="79" customWidth="1"/>
    <col min="2050" max="2050" width="11.5703125" style="79" customWidth="1"/>
    <col min="2051" max="2051" width="40.42578125" style="79" customWidth="1"/>
    <col min="2052" max="2052" width="5.5703125" style="79" customWidth="1"/>
    <col min="2053" max="2053" width="8.5703125" style="79" customWidth="1"/>
    <col min="2054" max="2054" width="9.85546875" style="79" customWidth="1"/>
    <col min="2055" max="2055" width="13.85546875" style="79" customWidth="1"/>
    <col min="2056" max="2056" width="11" style="79" customWidth="1"/>
    <col min="2057" max="2057" width="9.7109375" style="79" customWidth="1"/>
    <col min="2058" max="2058" width="11.28515625" style="79" customWidth="1"/>
    <col min="2059" max="2059" width="10.42578125" style="79" customWidth="1"/>
    <col min="2060" max="2060" width="75.42578125" style="79" customWidth="1"/>
    <col min="2061" max="2061" width="45.28515625" style="79" customWidth="1"/>
    <col min="2062" max="2103" width="9.140625" style="79"/>
    <col min="2104" max="2104" width="62.28515625" style="79" customWidth="1"/>
    <col min="2105" max="2304" width="9.140625" style="79"/>
    <col min="2305" max="2305" width="4.42578125" style="79" customWidth="1"/>
    <col min="2306" max="2306" width="11.5703125" style="79" customWidth="1"/>
    <col min="2307" max="2307" width="40.42578125" style="79" customWidth="1"/>
    <col min="2308" max="2308" width="5.5703125" style="79" customWidth="1"/>
    <col min="2309" max="2309" width="8.5703125" style="79" customWidth="1"/>
    <col min="2310" max="2310" width="9.85546875" style="79" customWidth="1"/>
    <col min="2311" max="2311" width="13.85546875" style="79" customWidth="1"/>
    <col min="2312" max="2312" width="11" style="79" customWidth="1"/>
    <col min="2313" max="2313" width="9.7109375" style="79" customWidth="1"/>
    <col min="2314" max="2314" width="11.28515625" style="79" customWidth="1"/>
    <col min="2315" max="2315" width="10.42578125" style="79" customWidth="1"/>
    <col min="2316" max="2316" width="75.42578125" style="79" customWidth="1"/>
    <col min="2317" max="2317" width="45.28515625" style="79" customWidth="1"/>
    <col min="2318" max="2359" width="9.140625" style="79"/>
    <col min="2360" max="2360" width="62.28515625" style="79" customWidth="1"/>
    <col min="2361" max="2560" width="9.140625" style="79"/>
    <col min="2561" max="2561" width="4.42578125" style="79" customWidth="1"/>
    <col min="2562" max="2562" width="11.5703125" style="79" customWidth="1"/>
    <col min="2563" max="2563" width="40.42578125" style="79" customWidth="1"/>
    <col min="2564" max="2564" width="5.5703125" style="79" customWidth="1"/>
    <col min="2565" max="2565" width="8.5703125" style="79" customWidth="1"/>
    <col min="2566" max="2566" width="9.85546875" style="79" customWidth="1"/>
    <col min="2567" max="2567" width="13.85546875" style="79" customWidth="1"/>
    <col min="2568" max="2568" width="11" style="79" customWidth="1"/>
    <col min="2569" max="2569" width="9.7109375" style="79" customWidth="1"/>
    <col min="2570" max="2570" width="11.28515625" style="79" customWidth="1"/>
    <col min="2571" max="2571" width="10.42578125" style="79" customWidth="1"/>
    <col min="2572" max="2572" width="75.42578125" style="79" customWidth="1"/>
    <col min="2573" max="2573" width="45.28515625" style="79" customWidth="1"/>
    <col min="2574" max="2615" width="9.140625" style="79"/>
    <col min="2616" max="2616" width="62.28515625" style="79" customWidth="1"/>
    <col min="2617" max="2816" width="9.140625" style="79"/>
    <col min="2817" max="2817" width="4.42578125" style="79" customWidth="1"/>
    <col min="2818" max="2818" width="11.5703125" style="79" customWidth="1"/>
    <col min="2819" max="2819" width="40.42578125" style="79" customWidth="1"/>
    <col min="2820" max="2820" width="5.5703125" style="79" customWidth="1"/>
    <col min="2821" max="2821" width="8.5703125" style="79" customWidth="1"/>
    <col min="2822" max="2822" width="9.85546875" style="79" customWidth="1"/>
    <col min="2823" max="2823" width="13.85546875" style="79" customWidth="1"/>
    <col min="2824" max="2824" width="11" style="79" customWidth="1"/>
    <col min="2825" max="2825" width="9.7109375" style="79" customWidth="1"/>
    <col min="2826" max="2826" width="11.28515625" style="79" customWidth="1"/>
    <col min="2827" max="2827" width="10.42578125" style="79" customWidth="1"/>
    <col min="2828" max="2828" width="75.42578125" style="79" customWidth="1"/>
    <col min="2829" max="2829" width="45.28515625" style="79" customWidth="1"/>
    <col min="2830" max="2871" width="9.140625" style="79"/>
    <col min="2872" max="2872" width="62.28515625" style="79" customWidth="1"/>
    <col min="2873" max="3072" width="9.140625" style="79"/>
    <col min="3073" max="3073" width="4.42578125" style="79" customWidth="1"/>
    <col min="3074" max="3074" width="11.5703125" style="79" customWidth="1"/>
    <col min="3075" max="3075" width="40.42578125" style="79" customWidth="1"/>
    <col min="3076" max="3076" width="5.5703125" style="79" customWidth="1"/>
    <col min="3077" max="3077" width="8.5703125" style="79" customWidth="1"/>
    <col min="3078" max="3078" width="9.85546875" style="79" customWidth="1"/>
    <col min="3079" max="3079" width="13.85546875" style="79" customWidth="1"/>
    <col min="3080" max="3080" width="11" style="79" customWidth="1"/>
    <col min="3081" max="3081" width="9.7109375" style="79" customWidth="1"/>
    <col min="3082" max="3082" width="11.28515625" style="79" customWidth="1"/>
    <col min="3083" max="3083" width="10.42578125" style="79" customWidth="1"/>
    <col min="3084" max="3084" width="75.42578125" style="79" customWidth="1"/>
    <col min="3085" max="3085" width="45.28515625" style="79" customWidth="1"/>
    <col min="3086" max="3127" width="9.140625" style="79"/>
    <col min="3128" max="3128" width="62.28515625" style="79" customWidth="1"/>
    <col min="3129" max="3328" width="9.140625" style="79"/>
    <col min="3329" max="3329" width="4.42578125" style="79" customWidth="1"/>
    <col min="3330" max="3330" width="11.5703125" style="79" customWidth="1"/>
    <col min="3331" max="3331" width="40.42578125" style="79" customWidth="1"/>
    <col min="3332" max="3332" width="5.5703125" style="79" customWidth="1"/>
    <col min="3333" max="3333" width="8.5703125" style="79" customWidth="1"/>
    <col min="3334" max="3334" width="9.85546875" style="79" customWidth="1"/>
    <col min="3335" max="3335" width="13.85546875" style="79" customWidth="1"/>
    <col min="3336" max="3336" width="11" style="79" customWidth="1"/>
    <col min="3337" max="3337" width="9.7109375" style="79" customWidth="1"/>
    <col min="3338" max="3338" width="11.28515625" style="79" customWidth="1"/>
    <col min="3339" max="3339" width="10.42578125" style="79" customWidth="1"/>
    <col min="3340" max="3340" width="75.42578125" style="79" customWidth="1"/>
    <col min="3341" max="3341" width="45.28515625" style="79" customWidth="1"/>
    <col min="3342" max="3383" width="9.140625" style="79"/>
    <col min="3384" max="3384" width="62.28515625" style="79" customWidth="1"/>
    <col min="3385" max="3584" width="9.140625" style="79"/>
    <col min="3585" max="3585" width="4.42578125" style="79" customWidth="1"/>
    <col min="3586" max="3586" width="11.5703125" style="79" customWidth="1"/>
    <col min="3587" max="3587" width="40.42578125" style="79" customWidth="1"/>
    <col min="3588" max="3588" width="5.5703125" style="79" customWidth="1"/>
    <col min="3589" max="3589" width="8.5703125" style="79" customWidth="1"/>
    <col min="3590" max="3590" width="9.85546875" style="79" customWidth="1"/>
    <col min="3591" max="3591" width="13.85546875" style="79" customWidth="1"/>
    <col min="3592" max="3592" width="11" style="79" customWidth="1"/>
    <col min="3593" max="3593" width="9.7109375" style="79" customWidth="1"/>
    <col min="3594" max="3594" width="11.28515625" style="79" customWidth="1"/>
    <col min="3595" max="3595" width="10.42578125" style="79" customWidth="1"/>
    <col min="3596" max="3596" width="75.42578125" style="79" customWidth="1"/>
    <col min="3597" max="3597" width="45.28515625" style="79" customWidth="1"/>
    <col min="3598" max="3639" width="9.140625" style="79"/>
    <col min="3640" max="3640" width="62.28515625" style="79" customWidth="1"/>
    <col min="3641" max="3840" width="9.140625" style="79"/>
    <col min="3841" max="3841" width="4.42578125" style="79" customWidth="1"/>
    <col min="3842" max="3842" width="11.5703125" style="79" customWidth="1"/>
    <col min="3843" max="3843" width="40.42578125" style="79" customWidth="1"/>
    <col min="3844" max="3844" width="5.5703125" style="79" customWidth="1"/>
    <col min="3845" max="3845" width="8.5703125" style="79" customWidth="1"/>
    <col min="3846" max="3846" width="9.85546875" style="79" customWidth="1"/>
    <col min="3847" max="3847" width="13.85546875" style="79" customWidth="1"/>
    <col min="3848" max="3848" width="11" style="79" customWidth="1"/>
    <col min="3849" max="3849" width="9.7109375" style="79" customWidth="1"/>
    <col min="3850" max="3850" width="11.28515625" style="79" customWidth="1"/>
    <col min="3851" max="3851" width="10.42578125" style="79" customWidth="1"/>
    <col min="3852" max="3852" width="75.42578125" style="79" customWidth="1"/>
    <col min="3853" max="3853" width="45.28515625" style="79" customWidth="1"/>
    <col min="3854" max="3895" width="9.140625" style="79"/>
    <col min="3896" max="3896" width="62.28515625" style="79" customWidth="1"/>
    <col min="3897" max="4096" width="9.140625" style="79"/>
    <col min="4097" max="4097" width="4.42578125" style="79" customWidth="1"/>
    <col min="4098" max="4098" width="11.5703125" style="79" customWidth="1"/>
    <col min="4099" max="4099" width="40.42578125" style="79" customWidth="1"/>
    <col min="4100" max="4100" width="5.5703125" style="79" customWidth="1"/>
    <col min="4101" max="4101" width="8.5703125" style="79" customWidth="1"/>
    <col min="4102" max="4102" width="9.85546875" style="79" customWidth="1"/>
    <col min="4103" max="4103" width="13.85546875" style="79" customWidth="1"/>
    <col min="4104" max="4104" width="11" style="79" customWidth="1"/>
    <col min="4105" max="4105" width="9.7109375" style="79" customWidth="1"/>
    <col min="4106" max="4106" width="11.28515625" style="79" customWidth="1"/>
    <col min="4107" max="4107" width="10.42578125" style="79" customWidth="1"/>
    <col min="4108" max="4108" width="75.42578125" style="79" customWidth="1"/>
    <col min="4109" max="4109" width="45.28515625" style="79" customWidth="1"/>
    <col min="4110" max="4151" width="9.140625" style="79"/>
    <col min="4152" max="4152" width="62.28515625" style="79" customWidth="1"/>
    <col min="4153" max="4352" width="9.140625" style="79"/>
    <col min="4353" max="4353" width="4.42578125" style="79" customWidth="1"/>
    <col min="4354" max="4354" width="11.5703125" style="79" customWidth="1"/>
    <col min="4355" max="4355" width="40.42578125" style="79" customWidth="1"/>
    <col min="4356" max="4356" width="5.5703125" style="79" customWidth="1"/>
    <col min="4357" max="4357" width="8.5703125" style="79" customWidth="1"/>
    <col min="4358" max="4358" width="9.85546875" style="79" customWidth="1"/>
    <col min="4359" max="4359" width="13.85546875" style="79" customWidth="1"/>
    <col min="4360" max="4360" width="11" style="79" customWidth="1"/>
    <col min="4361" max="4361" width="9.7109375" style="79" customWidth="1"/>
    <col min="4362" max="4362" width="11.28515625" style="79" customWidth="1"/>
    <col min="4363" max="4363" width="10.42578125" style="79" customWidth="1"/>
    <col min="4364" max="4364" width="75.42578125" style="79" customWidth="1"/>
    <col min="4365" max="4365" width="45.28515625" style="79" customWidth="1"/>
    <col min="4366" max="4407" width="9.140625" style="79"/>
    <col min="4408" max="4408" width="62.28515625" style="79" customWidth="1"/>
    <col min="4409" max="4608" width="9.140625" style="79"/>
    <col min="4609" max="4609" width="4.42578125" style="79" customWidth="1"/>
    <col min="4610" max="4610" width="11.5703125" style="79" customWidth="1"/>
    <col min="4611" max="4611" width="40.42578125" style="79" customWidth="1"/>
    <col min="4612" max="4612" width="5.5703125" style="79" customWidth="1"/>
    <col min="4613" max="4613" width="8.5703125" style="79" customWidth="1"/>
    <col min="4614" max="4614" width="9.85546875" style="79" customWidth="1"/>
    <col min="4615" max="4615" width="13.85546875" style="79" customWidth="1"/>
    <col min="4616" max="4616" width="11" style="79" customWidth="1"/>
    <col min="4617" max="4617" width="9.7109375" style="79" customWidth="1"/>
    <col min="4618" max="4618" width="11.28515625" style="79" customWidth="1"/>
    <col min="4619" max="4619" width="10.42578125" style="79" customWidth="1"/>
    <col min="4620" max="4620" width="75.42578125" style="79" customWidth="1"/>
    <col min="4621" max="4621" width="45.28515625" style="79" customWidth="1"/>
    <col min="4622" max="4663" width="9.140625" style="79"/>
    <col min="4664" max="4664" width="62.28515625" style="79" customWidth="1"/>
    <col min="4665" max="4864" width="9.140625" style="79"/>
    <col min="4865" max="4865" width="4.42578125" style="79" customWidth="1"/>
    <col min="4866" max="4866" width="11.5703125" style="79" customWidth="1"/>
    <col min="4867" max="4867" width="40.42578125" style="79" customWidth="1"/>
    <col min="4868" max="4868" width="5.5703125" style="79" customWidth="1"/>
    <col min="4869" max="4869" width="8.5703125" style="79" customWidth="1"/>
    <col min="4870" max="4870" width="9.85546875" style="79" customWidth="1"/>
    <col min="4871" max="4871" width="13.85546875" style="79" customWidth="1"/>
    <col min="4872" max="4872" width="11" style="79" customWidth="1"/>
    <col min="4873" max="4873" width="9.7109375" style="79" customWidth="1"/>
    <col min="4874" max="4874" width="11.28515625" style="79" customWidth="1"/>
    <col min="4875" max="4875" width="10.42578125" style="79" customWidth="1"/>
    <col min="4876" max="4876" width="75.42578125" style="79" customWidth="1"/>
    <col min="4877" max="4877" width="45.28515625" style="79" customWidth="1"/>
    <col min="4878" max="4919" width="9.140625" style="79"/>
    <col min="4920" max="4920" width="62.28515625" style="79" customWidth="1"/>
    <col min="4921" max="5120" width="9.140625" style="79"/>
    <col min="5121" max="5121" width="4.42578125" style="79" customWidth="1"/>
    <col min="5122" max="5122" width="11.5703125" style="79" customWidth="1"/>
    <col min="5123" max="5123" width="40.42578125" style="79" customWidth="1"/>
    <col min="5124" max="5124" width="5.5703125" style="79" customWidth="1"/>
    <col min="5125" max="5125" width="8.5703125" style="79" customWidth="1"/>
    <col min="5126" max="5126" width="9.85546875" style="79" customWidth="1"/>
    <col min="5127" max="5127" width="13.85546875" style="79" customWidth="1"/>
    <col min="5128" max="5128" width="11" style="79" customWidth="1"/>
    <col min="5129" max="5129" width="9.7109375" style="79" customWidth="1"/>
    <col min="5130" max="5130" width="11.28515625" style="79" customWidth="1"/>
    <col min="5131" max="5131" width="10.42578125" style="79" customWidth="1"/>
    <col min="5132" max="5132" width="75.42578125" style="79" customWidth="1"/>
    <col min="5133" max="5133" width="45.28515625" style="79" customWidth="1"/>
    <col min="5134" max="5175" width="9.140625" style="79"/>
    <col min="5176" max="5176" width="62.28515625" style="79" customWidth="1"/>
    <col min="5177" max="5376" width="9.140625" style="79"/>
    <col min="5377" max="5377" width="4.42578125" style="79" customWidth="1"/>
    <col min="5378" max="5378" width="11.5703125" style="79" customWidth="1"/>
    <col min="5379" max="5379" width="40.42578125" style="79" customWidth="1"/>
    <col min="5380" max="5380" width="5.5703125" style="79" customWidth="1"/>
    <col min="5381" max="5381" width="8.5703125" style="79" customWidth="1"/>
    <col min="5382" max="5382" width="9.85546875" style="79" customWidth="1"/>
    <col min="5383" max="5383" width="13.85546875" style="79" customWidth="1"/>
    <col min="5384" max="5384" width="11" style="79" customWidth="1"/>
    <col min="5385" max="5385" width="9.7109375" style="79" customWidth="1"/>
    <col min="5386" max="5386" width="11.28515625" style="79" customWidth="1"/>
    <col min="5387" max="5387" width="10.42578125" style="79" customWidth="1"/>
    <col min="5388" max="5388" width="75.42578125" style="79" customWidth="1"/>
    <col min="5389" max="5389" width="45.28515625" style="79" customWidth="1"/>
    <col min="5390" max="5431" width="9.140625" style="79"/>
    <col min="5432" max="5432" width="62.28515625" style="79" customWidth="1"/>
    <col min="5433" max="5632" width="9.140625" style="79"/>
    <col min="5633" max="5633" width="4.42578125" style="79" customWidth="1"/>
    <col min="5634" max="5634" width="11.5703125" style="79" customWidth="1"/>
    <col min="5635" max="5635" width="40.42578125" style="79" customWidth="1"/>
    <col min="5636" max="5636" width="5.5703125" style="79" customWidth="1"/>
    <col min="5637" max="5637" width="8.5703125" style="79" customWidth="1"/>
    <col min="5638" max="5638" width="9.85546875" style="79" customWidth="1"/>
    <col min="5639" max="5639" width="13.85546875" style="79" customWidth="1"/>
    <col min="5640" max="5640" width="11" style="79" customWidth="1"/>
    <col min="5641" max="5641" width="9.7109375" style="79" customWidth="1"/>
    <col min="5642" max="5642" width="11.28515625" style="79" customWidth="1"/>
    <col min="5643" max="5643" width="10.42578125" style="79" customWidth="1"/>
    <col min="5644" max="5644" width="75.42578125" style="79" customWidth="1"/>
    <col min="5645" max="5645" width="45.28515625" style="79" customWidth="1"/>
    <col min="5646" max="5687" width="9.140625" style="79"/>
    <col min="5688" max="5688" width="62.28515625" style="79" customWidth="1"/>
    <col min="5689" max="5888" width="9.140625" style="79"/>
    <col min="5889" max="5889" width="4.42578125" style="79" customWidth="1"/>
    <col min="5890" max="5890" width="11.5703125" style="79" customWidth="1"/>
    <col min="5891" max="5891" width="40.42578125" style="79" customWidth="1"/>
    <col min="5892" max="5892" width="5.5703125" style="79" customWidth="1"/>
    <col min="5893" max="5893" width="8.5703125" style="79" customWidth="1"/>
    <col min="5894" max="5894" width="9.85546875" style="79" customWidth="1"/>
    <col min="5895" max="5895" width="13.85546875" style="79" customWidth="1"/>
    <col min="5896" max="5896" width="11" style="79" customWidth="1"/>
    <col min="5897" max="5897" width="9.7109375" style="79" customWidth="1"/>
    <col min="5898" max="5898" width="11.28515625" style="79" customWidth="1"/>
    <col min="5899" max="5899" width="10.42578125" style="79" customWidth="1"/>
    <col min="5900" max="5900" width="75.42578125" style="79" customWidth="1"/>
    <col min="5901" max="5901" width="45.28515625" style="79" customWidth="1"/>
    <col min="5902" max="5943" width="9.140625" style="79"/>
    <col min="5944" max="5944" width="62.28515625" style="79" customWidth="1"/>
    <col min="5945" max="6144" width="9.140625" style="79"/>
    <col min="6145" max="6145" width="4.42578125" style="79" customWidth="1"/>
    <col min="6146" max="6146" width="11.5703125" style="79" customWidth="1"/>
    <col min="6147" max="6147" width="40.42578125" style="79" customWidth="1"/>
    <col min="6148" max="6148" width="5.5703125" style="79" customWidth="1"/>
    <col min="6149" max="6149" width="8.5703125" style="79" customWidth="1"/>
    <col min="6150" max="6150" width="9.85546875" style="79" customWidth="1"/>
    <col min="6151" max="6151" width="13.85546875" style="79" customWidth="1"/>
    <col min="6152" max="6152" width="11" style="79" customWidth="1"/>
    <col min="6153" max="6153" width="9.7109375" style="79" customWidth="1"/>
    <col min="6154" max="6154" width="11.28515625" style="79" customWidth="1"/>
    <col min="6155" max="6155" width="10.42578125" style="79" customWidth="1"/>
    <col min="6156" max="6156" width="75.42578125" style="79" customWidth="1"/>
    <col min="6157" max="6157" width="45.28515625" style="79" customWidth="1"/>
    <col min="6158" max="6199" width="9.140625" style="79"/>
    <col min="6200" max="6200" width="62.28515625" style="79" customWidth="1"/>
    <col min="6201" max="6400" width="9.140625" style="79"/>
    <col min="6401" max="6401" width="4.42578125" style="79" customWidth="1"/>
    <col min="6402" max="6402" width="11.5703125" style="79" customWidth="1"/>
    <col min="6403" max="6403" width="40.42578125" style="79" customWidth="1"/>
    <col min="6404" max="6404" width="5.5703125" style="79" customWidth="1"/>
    <col min="6405" max="6405" width="8.5703125" style="79" customWidth="1"/>
    <col min="6406" max="6406" width="9.85546875" style="79" customWidth="1"/>
    <col min="6407" max="6407" width="13.85546875" style="79" customWidth="1"/>
    <col min="6408" max="6408" width="11" style="79" customWidth="1"/>
    <col min="6409" max="6409" width="9.7109375" style="79" customWidth="1"/>
    <col min="6410" max="6410" width="11.28515625" style="79" customWidth="1"/>
    <col min="6411" max="6411" width="10.42578125" style="79" customWidth="1"/>
    <col min="6412" max="6412" width="75.42578125" style="79" customWidth="1"/>
    <col min="6413" max="6413" width="45.28515625" style="79" customWidth="1"/>
    <col min="6414" max="6455" width="9.140625" style="79"/>
    <col min="6456" max="6456" width="62.28515625" style="79" customWidth="1"/>
    <col min="6457" max="6656" width="9.140625" style="79"/>
    <col min="6657" max="6657" width="4.42578125" style="79" customWidth="1"/>
    <col min="6658" max="6658" width="11.5703125" style="79" customWidth="1"/>
    <col min="6659" max="6659" width="40.42578125" style="79" customWidth="1"/>
    <col min="6660" max="6660" width="5.5703125" style="79" customWidth="1"/>
    <col min="6661" max="6661" width="8.5703125" style="79" customWidth="1"/>
    <col min="6662" max="6662" width="9.85546875" style="79" customWidth="1"/>
    <col min="6663" max="6663" width="13.85546875" style="79" customWidth="1"/>
    <col min="6664" max="6664" width="11" style="79" customWidth="1"/>
    <col min="6665" max="6665" width="9.7109375" style="79" customWidth="1"/>
    <col min="6666" max="6666" width="11.28515625" style="79" customWidth="1"/>
    <col min="6667" max="6667" width="10.42578125" style="79" customWidth="1"/>
    <col min="6668" max="6668" width="75.42578125" style="79" customWidth="1"/>
    <col min="6669" max="6669" width="45.28515625" style="79" customWidth="1"/>
    <col min="6670" max="6711" width="9.140625" style="79"/>
    <col min="6712" max="6712" width="62.28515625" style="79" customWidth="1"/>
    <col min="6713" max="6912" width="9.140625" style="79"/>
    <col min="6913" max="6913" width="4.42578125" style="79" customWidth="1"/>
    <col min="6914" max="6914" width="11.5703125" style="79" customWidth="1"/>
    <col min="6915" max="6915" width="40.42578125" style="79" customWidth="1"/>
    <col min="6916" max="6916" width="5.5703125" style="79" customWidth="1"/>
    <col min="6917" max="6917" width="8.5703125" style="79" customWidth="1"/>
    <col min="6918" max="6918" width="9.85546875" style="79" customWidth="1"/>
    <col min="6919" max="6919" width="13.85546875" style="79" customWidth="1"/>
    <col min="6920" max="6920" width="11" style="79" customWidth="1"/>
    <col min="6921" max="6921" width="9.7109375" style="79" customWidth="1"/>
    <col min="6922" max="6922" width="11.28515625" style="79" customWidth="1"/>
    <col min="6923" max="6923" width="10.42578125" style="79" customWidth="1"/>
    <col min="6924" max="6924" width="75.42578125" style="79" customWidth="1"/>
    <col min="6925" max="6925" width="45.28515625" style="79" customWidth="1"/>
    <col min="6926" max="6967" width="9.140625" style="79"/>
    <col min="6968" max="6968" width="62.28515625" style="79" customWidth="1"/>
    <col min="6969" max="7168" width="9.140625" style="79"/>
    <col min="7169" max="7169" width="4.42578125" style="79" customWidth="1"/>
    <col min="7170" max="7170" width="11.5703125" style="79" customWidth="1"/>
    <col min="7171" max="7171" width="40.42578125" style="79" customWidth="1"/>
    <col min="7172" max="7172" width="5.5703125" style="79" customWidth="1"/>
    <col min="7173" max="7173" width="8.5703125" style="79" customWidth="1"/>
    <col min="7174" max="7174" width="9.85546875" style="79" customWidth="1"/>
    <col min="7175" max="7175" width="13.85546875" style="79" customWidth="1"/>
    <col min="7176" max="7176" width="11" style="79" customWidth="1"/>
    <col min="7177" max="7177" width="9.7109375" style="79" customWidth="1"/>
    <col min="7178" max="7178" width="11.28515625" style="79" customWidth="1"/>
    <col min="7179" max="7179" width="10.42578125" style="79" customWidth="1"/>
    <col min="7180" max="7180" width="75.42578125" style="79" customWidth="1"/>
    <col min="7181" max="7181" width="45.28515625" style="79" customWidth="1"/>
    <col min="7182" max="7223" width="9.140625" style="79"/>
    <col min="7224" max="7224" width="62.28515625" style="79" customWidth="1"/>
    <col min="7225" max="7424" width="9.140625" style="79"/>
    <col min="7425" max="7425" width="4.42578125" style="79" customWidth="1"/>
    <col min="7426" max="7426" width="11.5703125" style="79" customWidth="1"/>
    <col min="7427" max="7427" width="40.42578125" style="79" customWidth="1"/>
    <col min="7428" max="7428" width="5.5703125" style="79" customWidth="1"/>
    <col min="7429" max="7429" width="8.5703125" style="79" customWidth="1"/>
    <col min="7430" max="7430" width="9.85546875" style="79" customWidth="1"/>
    <col min="7431" max="7431" width="13.85546875" style="79" customWidth="1"/>
    <col min="7432" max="7432" width="11" style="79" customWidth="1"/>
    <col min="7433" max="7433" width="9.7109375" style="79" customWidth="1"/>
    <col min="7434" max="7434" width="11.28515625" style="79" customWidth="1"/>
    <col min="7435" max="7435" width="10.42578125" style="79" customWidth="1"/>
    <col min="7436" max="7436" width="75.42578125" style="79" customWidth="1"/>
    <col min="7437" max="7437" width="45.28515625" style="79" customWidth="1"/>
    <col min="7438" max="7479" width="9.140625" style="79"/>
    <col min="7480" max="7480" width="62.28515625" style="79" customWidth="1"/>
    <col min="7481" max="7680" width="9.140625" style="79"/>
    <col min="7681" max="7681" width="4.42578125" style="79" customWidth="1"/>
    <col min="7682" max="7682" width="11.5703125" style="79" customWidth="1"/>
    <col min="7683" max="7683" width="40.42578125" style="79" customWidth="1"/>
    <col min="7684" max="7684" width="5.5703125" style="79" customWidth="1"/>
    <col min="7685" max="7685" width="8.5703125" style="79" customWidth="1"/>
    <col min="7686" max="7686" width="9.85546875" style="79" customWidth="1"/>
    <col min="7687" max="7687" width="13.85546875" style="79" customWidth="1"/>
    <col min="7688" max="7688" width="11" style="79" customWidth="1"/>
    <col min="7689" max="7689" width="9.7109375" style="79" customWidth="1"/>
    <col min="7690" max="7690" width="11.28515625" style="79" customWidth="1"/>
    <col min="7691" max="7691" width="10.42578125" style="79" customWidth="1"/>
    <col min="7692" max="7692" width="75.42578125" style="79" customWidth="1"/>
    <col min="7693" max="7693" width="45.28515625" style="79" customWidth="1"/>
    <col min="7694" max="7735" width="9.140625" style="79"/>
    <col min="7736" max="7736" width="62.28515625" style="79" customWidth="1"/>
    <col min="7737" max="7936" width="9.140625" style="79"/>
    <col min="7937" max="7937" width="4.42578125" style="79" customWidth="1"/>
    <col min="7938" max="7938" width="11.5703125" style="79" customWidth="1"/>
    <col min="7939" max="7939" width="40.42578125" style="79" customWidth="1"/>
    <col min="7940" max="7940" width="5.5703125" style="79" customWidth="1"/>
    <col min="7941" max="7941" width="8.5703125" style="79" customWidth="1"/>
    <col min="7942" max="7942" width="9.85546875" style="79" customWidth="1"/>
    <col min="7943" max="7943" width="13.85546875" style="79" customWidth="1"/>
    <col min="7944" max="7944" width="11" style="79" customWidth="1"/>
    <col min="7945" max="7945" width="9.7109375" style="79" customWidth="1"/>
    <col min="7946" max="7946" width="11.28515625" style="79" customWidth="1"/>
    <col min="7947" max="7947" width="10.42578125" style="79" customWidth="1"/>
    <col min="7948" max="7948" width="75.42578125" style="79" customWidth="1"/>
    <col min="7949" max="7949" width="45.28515625" style="79" customWidth="1"/>
    <col min="7950" max="7991" width="9.140625" style="79"/>
    <col min="7992" max="7992" width="62.28515625" style="79" customWidth="1"/>
    <col min="7993" max="8192" width="9.140625" style="79"/>
    <col min="8193" max="8193" width="4.42578125" style="79" customWidth="1"/>
    <col min="8194" max="8194" width="11.5703125" style="79" customWidth="1"/>
    <col min="8195" max="8195" width="40.42578125" style="79" customWidth="1"/>
    <col min="8196" max="8196" width="5.5703125" style="79" customWidth="1"/>
    <col min="8197" max="8197" width="8.5703125" style="79" customWidth="1"/>
    <col min="8198" max="8198" width="9.85546875" style="79" customWidth="1"/>
    <col min="8199" max="8199" width="13.85546875" style="79" customWidth="1"/>
    <col min="8200" max="8200" width="11" style="79" customWidth="1"/>
    <col min="8201" max="8201" width="9.7109375" style="79" customWidth="1"/>
    <col min="8202" max="8202" width="11.28515625" style="79" customWidth="1"/>
    <col min="8203" max="8203" width="10.42578125" style="79" customWidth="1"/>
    <col min="8204" max="8204" width="75.42578125" style="79" customWidth="1"/>
    <col min="8205" max="8205" width="45.28515625" style="79" customWidth="1"/>
    <col min="8206" max="8247" width="9.140625" style="79"/>
    <col min="8248" max="8248" width="62.28515625" style="79" customWidth="1"/>
    <col min="8249" max="8448" width="9.140625" style="79"/>
    <col min="8449" max="8449" width="4.42578125" style="79" customWidth="1"/>
    <col min="8450" max="8450" width="11.5703125" style="79" customWidth="1"/>
    <col min="8451" max="8451" width="40.42578125" style="79" customWidth="1"/>
    <col min="8452" max="8452" width="5.5703125" style="79" customWidth="1"/>
    <col min="8453" max="8453" width="8.5703125" style="79" customWidth="1"/>
    <col min="8454" max="8454" width="9.85546875" style="79" customWidth="1"/>
    <col min="8455" max="8455" width="13.85546875" style="79" customWidth="1"/>
    <col min="8456" max="8456" width="11" style="79" customWidth="1"/>
    <col min="8457" max="8457" width="9.7109375" style="79" customWidth="1"/>
    <col min="8458" max="8458" width="11.28515625" style="79" customWidth="1"/>
    <col min="8459" max="8459" width="10.42578125" style="79" customWidth="1"/>
    <col min="8460" max="8460" width="75.42578125" style="79" customWidth="1"/>
    <col min="8461" max="8461" width="45.28515625" style="79" customWidth="1"/>
    <col min="8462" max="8503" width="9.140625" style="79"/>
    <col min="8504" max="8504" width="62.28515625" style="79" customWidth="1"/>
    <col min="8505" max="8704" width="9.140625" style="79"/>
    <col min="8705" max="8705" width="4.42578125" style="79" customWidth="1"/>
    <col min="8706" max="8706" width="11.5703125" style="79" customWidth="1"/>
    <col min="8707" max="8707" width="40.42578125" style="79" customWidth="1"/>
    <col min="8708" max="8708" width="5.5703125" style="79" customWidth="1"/>
    <col min="8709" max="8709" width="8.5703125" style="79" customWidth="1"/>
    <col min="8710" max="8710" width="9.85546875" style="79" customWidth="1"/>
    <col min="8711" max="8711" width="13.85546875" style="79" customWidth="1"/>
    <col min="8712" max="8712" width="11" style="79" customWidth="1"/>
    <col min="8713" max="8713" width="9.7109375" style="79" customWidth="1"/>
    <col min="8714" max="8714" width="11.28515625" style="79" customWidth="1"/>
    <col min="8715" max="8715" width="10.42578125" style="79" customWidth="1"/>
    <col min="8716" max="8716" width="75.42578125" style="79" customWidth="1"/>
    <col min="8717" max="8717" width="45.28515625" style="79" customWidth="1"/>
    <col min="8718" max="8759" width="9.140625" style="79"/>
    <col min="8760" max="8760" width="62.28515625" style="79" customWidth="1"/>
    <col min="8761" max="8960" width="9.140625" style="79"/>
    <col min="8961" max="8961" width="4.42578125" style="79" customWidth="1"/>
    <col min="8962" max="8962" width="11.5703125" style="79" customWidth="1"/>
    <col min="8963" max="8963" width="40.42578125" style="79" customWidth="1"/>
    <col min="8964" max="8964" width="5.5703125" style="79" customWidth="1"/>
    <col min="8965" max="8965" width="8.5703125" style="79" customWidth="1"/>
    <col min="8966" max="8966" width="9.85546875" style="79" customWidth="1"/>
    <col min="8967" max="8967" width="13.85546875" style="79" customWidth="1"/>
    <col min="8968" max="8968" width="11" style="79" customWidth="1"/>
    <col min="8969" max="8969" width="9.7109375" style="79" customWidth="1"/>
    <col min="8970" max="8970" width="11.28515625" style="79" customWidth="1"/>
    <col min="8971" max="8971" width="10.42578125" style="79" customWidth="1"/>
    <col min="8972" max="8972" width="75.42578125" style="79" customWidth="1"/>
    <col min="8973" max="8973" width="45.28515625" style="79" customWidth="1"/>
    <col min="8974" max="9015" width="9.140625" style="79"/>
    <col min="9016" max="9016" width="62.28515625" style="79" customWidth="1"/>
    <col min="9017" max="9216" width="9.140625" style="79"/>
    <col min="9217" max="9217" width="4.42578125" style="79" customWidth="1"/>
    <col min="9218" max="9218" width="11.5703125" style="79" customWidth="1"/>
    <col min="9219" max="9219" width="40.42578125" style="79" customWidth="1"/>
    <col min="9220" max="9220" width="5.5703125" style="79" customWidth="1"/>
    <col min="9221" max="9221" width="8.5703125" style="79" customWidth="1"/>
    <col min="9222" max="9222" width="9.85546875" style="79" customWidth="1"/>
    <col min="9223" max="9223" width="13.85546875" style="79" customWidth="1"/>
    <col min="9224" max="9224" width="11" style="79" customWidth="1"/>
    <col min="9225" max="9225" width="9.7109375" style="79" customWidth="1"/>
    <col min="9226" max="9226" width="11.28515625" style="79" customWidth="1"/>
    <col min="9227" max="9227" width="10.42578125" style="79" customWidth="1"/>
    <col min="9228" max="9228" width="75.42578125" style="79" customWidth="1"/>
    <col min="9229" max="9229" width="45.28515625" style="79" customWidth="1"/>
    <col min="9230" max="9271" width="9.140625" style="79"/>
    <col min="9272" max="9272" width="62.28515625" style="79" customWidth="1"/>
    <col min="9273" max="9472" width="9.140625" style="79"/>
    <col min="9473" max="9473" width="4.42578125" style="79" customWidth="1"/>
    <col min="9474" max="9474" width="11.5703125" style="79" customWidth="1"/>
    <col min="9475" max="9475" width="40.42578125" style="79" customWidth="1"/>
    <col min="9476" max="9476" width="5.5703125" style="79" customWidth="1"/>
    <col min="9477" max="9477" width="8.5703125" style="79" customWidth="1"/>
    <col min="9478" max="9478" width="9.85546875" style="79" customWidth="1"/>
    <col min="9479" max="9479" width="13.85546875" style="79" customWidth="1"/>
    <col min="9480" max="9480" width="11" style="79" customWidth="1"/>
    <col min="9481" max="9481" width="9.7109375" style="79" customWidth="1"/>
    <col min="9482" max="9482" width="11.28515625" style="79" customWidth="1"/>
    <col min="9483" max="9483" width="10.42578125" style="79" customWidth="1"/>
    <col min="9484" max="9484" width="75.42578125" style="79" customWidth="1"/>
    <col min="9485" max="9485" width="45.28515625" style="79" customWidth="1"/>
    <col min="9486" max="9527" width="9.140625" style="79"/>
    <col min="9528" max="9528" width="62.28515625" style="79" customWidth="1"/>
    <col min="9529" max="9728" width="9.140625" style="79"/>
    <col min="9729" max="9729" width="4.42578125" style="79" customWidth="1"/>
    <col min="9730" max="9730" width="11.5703125" style="79" customWidth="1"/>
    <col min="9731" max="9731" width="40.42578125" style="79" customWidth="1"/>
    <col min="9732" max="9732" width="5.5703125" style="79" customWidth="1"/>
    <col min="9733" max="9733" width="8.5703125" style="79" customWidth="1"/>
    <col min="9734" max="9734" width="9.85546875" style="79" customWidth="1"/>
    <col min="9735" max="9735" width="13.85546875" style="79" customWidth="1"/>
    <col min="9736" max="9736" width="11" style="79" customWidth="1"/>
    <col min="9737" max="9737" width="9.7109375" style="79" customWidth="1"/>
    <col min="9738" max="9738" width="11.28515625" style="79" customWidth="1"/>
    <col min="9739" max="9739" width="10.42578125" style="79" customWidth="1"/>
    <col min="9740" max="9740" width="75.42578125" style="79" customWidth="1"/>
    <col min="9741" max="9741" width="45.28515625" style="79" customWidth="1"/>
    <col min="9742" max="9783" width="9.140625" style="79"/>
    <col min="9784" max="9784" width="62.28515625" style="79" customWidth="1"/>
    <col min="9785" max="9984" width="9.140625" style="79"/>
    <col min="9985" max="9985" width="4.42578125" style="79" customWidth="1"/>
    <col min="9986" max="9986" width="11.5703125" style="79" customWidth="1"/>
    <col min="9987" max="9987" width="40.42578125" style="79" customWidth="1"/>
    <col min="9988" max="9988" width="5.5703125" style="79" customWidth="1"/>
    <col min="9989" max="9989" width="8.5703125" style="79" customWidth="1"/>
    <col min="9990" max="9990" width="9.85546875" style="79" customWidth="1"/>
    <col min="9991" max="9991" width="13.85546875" style="79" customWidth="1"/>
    <col min="9992" max="9992" width="11" style="79" customWidth="1"/>
    <col min="9993" max="9993" width="9.7109375" style="79" customWidth="1"/>
    <col min="9994" max="9994" width="11.28515625" style="79" customWidth="1"/>
    <col min="9995" max="9995" width="10.42578125" style="79" customWidth="1"/>
    <col min="9996" max="9996" width="75.42578125" style="79" customWidth="1"/>
    <col min="9997" max="9997" width="45.28515625" style="79" customWidth="1"/>
    <col min="9998" max="10039" width="9.140625" style="79"/>
    <col min="10040" max="10040" width="62.28515625" style="79" customWidth="1"/>
    <col min="10041" max="10240" width="9.140625" style="79"/>
    <col min="10241" max="10241" width="4.42578125" style="79" customWidth="1"/>
    <col min="10242" max="10242" width="11.5703125" style="79" customWidth="1"/>
    <col min="10243" max="10243" width="40.42578125" style="79" customWidth="1"/>
    <col min="10244" max="10244" width="5.5703125" style="79" customWidth="1"/>
    <col min="10245" max="10245" width="8.5703125" style="79" customWidth="1"/>
    <col min="10246" max="10246" width="9.85546875" style="79" customWidth="1"/>
    <col min="10247" max="10247" width="13.85546875" style="79" customWidth="1"/>
    <col min="10248" max="10248" width="11" style="79" customWidth="1"/>
    <col min="10249" max="10249" width="9.7109375" style="79" customWidth="1"/>
    <col min="10250" max="10250" width="11.28515625" style="79" customWidth="1"/>
    <col min="10251" max="10251" width="10.42578125" style="79" customWidth="1"/>
    <col min="10252" max="10252" width="75.42578125" style="79" customWidth="1"/>
    <col min="10253" max="10253" width="45.28515625" style="79" customWidth="1"/>
    <col min="10254" max="10295" width="9.140625" style="79"/>
    <col min="10296" max="10296" width="62.28515625" style="79" customWidth="1"/>
    <col min="10297" max="10496" width="9.140625" style="79"/>
    <col min="10497" max="10497" width="4.42578125" style="79" customWidth="1"/>
    <col min="10498" max="10498" width="11.5703125" style="79" customWidth="1"/>
    <col min="10499" max="10499" width="40.42578125" style="79" customWidth="1"/>
    <col min="10500" max="10500" width="5.5703125" style="79" customWidth="1"/>
    <col min="10501" max="10501" width="8.5703125" style="79" customWidth="1"/>
    <col min="10502" max="10502" width="9.85546875" style="79" customWidth="1"/>
    <col min="10503" max="10503" width="13.85546875" style="79" customWidth="1"/>
    <col min="10504" max="10504" width="11" style="79" customWidth="1"/>
    <col min="10505" max="10505" width="9.7109375" style="79" customWidth="1"/>
    <col min="10506" max="10506" width="11.28515625" style="79" customWidth="1"/>
    <col min="10507" max="10507" width="10.42578125" style="79" customWidth="1"/>
    <col min="10508" max="10508" width="75.42578125" style="79" customWidth="1"/>
    <col min="10509" max="10509" width="45.28515625" style="79" customWidth="1"/>
    <col min="10510" max="10551" width="9.140625" style="79"/>
    <col min="10552" max="10552" width="62.28515625" style="79" customWidth="1"/>
    <col min="10553" max="10752" width="9.140625" style="79"/>
    <col min="10753" max="10753" width="4.42578125" style="79" customWidth="1"/>
    <col min="10754" max="10754" width="11.5703125" style="79" customWidth="1"/>
    <col min="10755" max="10755" width="40.42578125" style="79" customWidth="1"/>
    <col min="10756" max="10756" width="5.5703125" style="79" customWidth="1"/>
    <col min="10757" max="10757" width="8.5703125" style="79" customWidth="1"/>
    <col min="10758" max="10758" width="9.85546875" style="79" customWidth="1"/>
    <col min="10759" max="10759" width="13.85546875" style="79" customWidth="1"/>
    <col min="10760" max="10760" width="11" style="79" customWidth="1"/>
    <col min="10761" max="10761" width="9.7109375" style="79" customWidth="1"/>
    <col min="10762" max="10762" width="11.28515625" style="79" customWidth="1"/>
    <col min="10763" max="10763" width="10.42578125" style="79" customWidth="1"/>
    <col min="10764" max="10764" width="75.42578125" style="79" customWidth="1"/>
    <col min="10765" max="10765" width="45.28515625" style="79" customWidth="1"/>
    <col min="10766" max="10807" width="9.140625" style="79"/>
    <col min="10808" max="10808" width="62.28515625" style="79" customWidth="1"/>
    <col min="10809" max="11008" width="9.140625" style="79"/>
    <col min="11009" max="11009" width="4.42578125" style="79" customWidth="1"/>
    <col min="11010" max="11010" width="11.5703125" style="79" customWidth="1"/>
    <col min="11011" max="11011" width="40.42578125" style="79" customWidth="1"/>
    <col min="11012" max="11012" width="5.5703125" style="79" customWidth="1"/>
    <col min="11013" max="11013" width="8.5703125" style="79" customWidth="1"/>
    <col min="11014" max="11014" width="9.85546875" style="79" customWidth="1"/>
    <col min="11015" max="11015" width="13.85546875" style="79" customWidth="1"/>
    <col min="11016" max="11016" width="11" style="79" customWidth="1"/>
    <col min="11017" max="11017" width="9.7109375" style="79" customWidth="1"/>
    <col min="11018" max="11018" width="11.28515625" style="79" customWidth="1"/>
    <col min="11019" max="11019" width="10.42578125" style="79" customWidth="1"/>
    <col min="11020" max="11020" width="75.42578125" style="79" customWidth="1"/>
    <col min="11021" max="11021" width="45.28515625" style="79" customWidth="1"/>
    <col min="11022" max="11063" width="9.140625" style="79"/>
    <col min="11064" max="11064" width="62.28515625" style="79" customWidth="1"/>
    <col min="11065" max="11264" width="9.140625" style="79"/>
    <col min="11265" max="11265" width="4.42578125" style="79" customWidth="1"/>
    <col min="11266" max="11266" width="11.5703125" style="79" customWidth="1"/>
    <col min="11267" max="11267" width="40.42578125" style="79" customWidth="1"/>
    <col min="11268" max="11268" width="5.5703125" style="79" customWidth="1"/>
    <col min="11269" max="11269" width="8.5703125" style="79" customWidth="1"/>
    <col min="11270" max="11270" width="9.85546875" style="79" customWidth="1"/>
    <col min="11271" max="11271" width="13.85546875" style="79" customWidth="1"/>
    <col min="11272" max="11272" width="11" style="79" customWidth="1"/>
    <col min="11273" max="11273" width="9.7109375" style="79" customWidth="1"/>
    <col min="11274" max="11274" width="11.28515625" style="79" customWidth="1"/>
    <col min="11275" max="11275" width="10.42578125" style="79" customWidth="1"/>
    <col min="11276" max="11276" width="75.42578125" style="79" customWidth="1"/>
    <col min="11277" max="11277" width="45.28515625" style="79" customWidth="1"/>
    <col min="11278" max="11319" width="9.140625" style="79"/>
    <col min="11320" max="11320" width="62.28515625" style="79" customWidth="1"/>
    <col min="11321" max="11520" width="9.140625" style="79"/>
    <col min="11521" max="11521" width="4.42578125" style="79" customWidth="1"/>
    <col min="11522" max="11522" width="11.5703125" style="79" customWidth="1"/>
    <col min="11523" max="11523" width="40.42578125" style="79" customWidth="1"/>
    <col min="11524" max="11524" width="5.5703125" style="79" customWidth="1"/>
    <col min="11525" max="11525" width="8.5703125" style="79" customWidth="1"/>
    <col min="11526" max="11526" width="9.85546875" style="79" customWidth="1"/>
    <col min="11527" max="11527" width="13.85546875" style="79" customWidth="1"/>
    <col min="11528" max="11528" width="11" style="79" customWidth="1"/>
    <col min="11529" max="11529" width="9.7109375" style="79" customWidth="1"/>
    <col min="11530" max="11530" width="11.28515625" style="79" customWidth="1"/>
    <col min="11531" max="11531" width="10.42578125" style="79" customWidth="1"/>
    <col min="11532" max="11532" width="75.42578125" style="79" customWidth="1"/>
    <col min="11533" max="11533" width="45.28515625" style="79" customWidth="1"/>
    <col min="11534" max="11575" width="9.140625" style="79"/>
    <col min="11576" max="11576" width="62.28515625" style="79" customWidth="1"/>
    <col min="11577" max="11776" width="9.140625" style="79"/>
    <col min="11777" max="11777" width="4.42578125" style="79" customWidth="1"/>
    <col min="11778" max="11778" width="11.5703125" style="79" customWidth="1"/>
    <col min="11779" max="11779" width="40.42578125" style="79" customWidth="1"/>
    <col min="11780" max="11780" width="5.5703125" style="79" customWidth="1"/>
    <col min="11781" max="11781" width="8.5703125" style="79" customWidth="1"/>
    <col min="11782" max="11782" width="9.85546875" style="79" customWidth="1"/>
    <col min="11783" max="11783" width="13.85546875" style="79" customWidth="1"/>
    <col min="11784" max="11784" width="11" style="79" customWidth="1"/>
    <col min="11785" max="11785" width="9.7109375" style="79" customWidth="1"/>
    <col min="11786" max="11786" width="11.28515625" style="79" customWidth="1"/>
    <col min="11787" max="11787" width="10.42578125" style="79" customWidth="1"/>
    <col min="11788" max="11788" width="75.42578125" style="79" customWidth="1"/>
    <col min="11789" max="11789" width="45.28515625" style="79" customWidth="1"/>
    <col min="11790" max="11831" width="9.140625" style="79"/>
    <col min="11832" max="11832" width="62.28515625" style="79" customWidth="1"/>
    <col min="11833" max="12032" width="9.140625" style="79"/>
    <col min="12033" max="12033" width="4.42578125" style="79" customWidth="1"/>
    <col min="12034" max="12034" width="11.5703125" style="79" customWidth="1"/>
    <col min="12035" max="12035" width="40.42578125" style="79" customWidth="1"/>
    <col min="12036" max="12036" width="5.5703125" style="79" customWidth="1"/>
    <col min="12037" max="12037" width="8.5703125" style="79" customWidth="1"/>
    <col min="12038" max="12038" width="9.85546875" style="79" customWidth="1"/>
    <col min="12039" max="12039" width="13.85546875" style="79" customWidth="1"/>
    <col min="12040" max="12040" width="11" style="79" customWidth="1"/>
    <col min="12041" max="12041" width="9.7109375" style="79" customWidth="1"/>
    <col min="12042" max="12042" width="11.28515625" style="79" customWidth="1"/>
    <col min="12043" max="12043" width="10.42578125" style="79" customWidth="1"/>
    <col min="12044" max="12044" width="75.42578125" style="79" customWidth="1"/>
    <col min="12045" max="12045" width="45.28515625" style="79" customWidth="1"/>
    <col min="12046" max="12087" width="9.140625" style="79"/>
    <col min="12088" max="12088" width="62.28515625" style="79" customWidth="1"/>
    <col min="12089" max="12288" width="9.140625" style="79"/>
    <col min="12289" max="12289" width="4.42578125" style="79" customWidth="1"/>
    <col min="12290" max="12290" width="11.5703125" style="79" customWidth="1"/>
    <col min="12291" max="12291" width="40.42578125" style="79" customWidth="1"/>
    <col min="12292" max="12292" width="5.5703125" style="79" customWidth="1"/>
    <col min="12293" max="12293" width="8.5703125" style="79" customWidth="1"/>
    <col min="12294" max="12294" width="9.85546875" style="79" customWidth="1"/>
    <col min="12295" max="12295" width="13.85546875" style="79" customWidth="1"/>
    <col min="12296" max="12296" width="11" style="79" customWidth="1"/>
    <col min="12297" max="12297" width="9.7109375" style="79" customWidth="1"/>
    <col min="12298" max="12298" width="11.28515625" style="79" customWidth="1"/>
    <col min="12299" max="12299" width="10.42578125" style="79" customWidth="1"/>
    <col min="12300" max="12300" width="75.42578125" style="79" customWidth="1"/>
    <col min="12301" max="12301" width="45.28515625" style="79" customWidth="1"/>
    <col min="12302" max="12343" width="9.140625" style="79"/>
    <col min="12344" max="12344" width="62.28515625" style="79" customWidth="1"/>
    <col min="12345" max="12544" width="9.140625" style="79"/>
    <col min="12545" max="12545" width="4.42578125" style="79" customWidth="1"/>
    <col min="12546" max="12546" width="11.5703125" style="79" customWidth="1"/>
    <col min="12547" max="12547" width="40.42578125" style="79" customWidth="1"/>
    <col min="12548" max="12548" width="5.5703125" style="79" customWidth="1"/>
    <col min="12549" max="12549" width="8.5703125" style="79" customWidth="1"/>
    <col min="12550" max="12550" width="9.85546875" style="79" customWidth="1"/>
    <col min="12551" max="12551" width="13.85546875" style="79" customWidth="1"/>
    <col min="12552" max="12552" width="11" style="79" customWidth="1"/>
    <col min="12553" max="12553" width="9.7109375" style="79" customWidth="1"/>
    <col min="12554" max="12554" width="11.28515625" style="79" customWidth="1"/>
    <col min="12555" max="12555" width="10.42578125" style="79" customWidth="1"/>
    <col min="12556" max="12556" width="75.42578125" style="79" customWidth="1"/>
    <col min="12557" max="12557" width="45.28515625" style="79" customWidth="1"/>
    <col min="12558" max="12599" width="9.140625" style="79"/>
    <col min="12600" max="12600" width="62.28515625" style="79" customWidth="1"/>
    <col min="12601" max="12800" width="9.140625" style="79"/>
    <col min="12801" max="12801" width="4.42578125" style="79" customWidth="1"/>
    <col min="12802" max="12802" width="11.5703125" style="79" customWidth="1"/>
    <col min="12803" max="12803" width="40.42578125" style="79" customWidth="1"/>
    <col min="12804" max="12804" width="5.5703125" style="79" customWidth="1"/>
    <col min="12805" max="12805" width="8.5703125" style="79" customWidth="1"/>
    <col min="12806" max="12806" width="9.85546875" style="79" customWidth="1"/>
    <col min="12807" max="12807" width="13.85546875" style="79" customWidth="1"/>
    <col min="12808" max="12808" width="11" style="79" customWidth="1"/>
    <col min="12809" max="12809" width="9.7109375" style="79" customWidth="1"/>
    <col min="12810" max="12810" width="11.28515625" style="79" customWidth="1"/>
    <col min="12811" max="12811" width="10.42578125" style="79" customWidth="1"/>
    <col min="12812" max="12812" width="75.42578125" style="79" customWidth="1"/>
    <col min="12813" max="12813" width="45.28515625" style="79" customWidth="1"/>
    <col min="12814" max="12855" width="9.140625" style="79"/>
    <col min="12856" max="12856" width="62.28515625" style="79" customWidth="1"/>
    <col min="12857" max="13056" width="9.140625" style="79"/>
    <col min="13057" max="13057" width="4.42578125" style="79" customWidth="1"/>
    <col min="13058" max="13058" width="11.5703125" style="79" customWidth="1"/>
    <col min="13059" max="13059" width="40.42578125" style="79" customWidth="1"/>
    <col min="13060" max="13060" width="5.5703125" style="79" customWidth="1"/>
    <col min="13061" max="13061" width="8.5703125" style="79" customWidth="1"/>
    <col min="13062" max="13062" width="9.85546875" style="79" customWidth="1"/>
    <col min="13063" max="13063" width="13.85546875" style="79" customWidth="1"/>
    <col min="13064" max="13064" width="11" style="79" customWidth="1"/>
    <col min="13065" max="13065" width="9.7109375" style="79" customWidth="1"/>
    <col min="13066" max="13066" width="11.28515625" style="79" customWidth="1"/>
    <col min="13067" max="13067" width="10.42578125" style="79" customWidth="1"/>
    <col min="13068" max="13068" width="75.42578125" style="79" customWidth="1"/>
    <col min="13069" max="13069" width="45.28515625" style="79" customWidth="1"/>
    <col min="13070" max="13111" width="9.140625" style="79"/>
    <col min="13112" max="13112" width="62.28515625" style="79" customWidth="1"/>
    <col min="13113" max="13312" width="9.140625" style="79"/>
    <col min="13313" max="13313" width="4.42578125" style="79" customWidth="1"/>
    <col min="13314" max="13314" width="11.5703125" style="79" customWidth="1"/>
    <col min="13315" max="13315" width="40.42578125" style="79" customWidth="1"/>
    <col min="13316" max="13316" width="5.5703125" style="79" customWidth="1"/>
    <col min="13317" max="13317" width="8.5703125" style="79" customWidth="1"/>
    <col min="13318" max="13318" width="9.85546875" style="79" customWidth="1"/>
    <col min="13319" max="13319" width="13.85546875" style="79" customWidth="1"/>
    <col min="13320" max="13320" width="11" style="79" customWidth="1"/>
    <col min="13321" max="13321" width="9.7109375" style="79" customWidth="1"/>
    <col min="13322" max="13322" width="11.28515625" style="79" customWidth="1"/>
    <col min="13323" max="13323" width="10.42578125" style="79" customWidth="1"/>
    <col min="13324" max="13324" width="75.42578125" style="79" customWidth="1"/>
    <col min="13325" max="13325" width="45.28515625" style="79" customWidth="1"/>
    <col min="13326" max="13367" width="9.140625" style="79"/>
    <col min="13368" max="13368" width="62.28515625" style="79" customWidth="1"/>
    <col min="13369" max="13568" width="9.140625" style="79"/>
    <col min="13569" max="13569" width="4.42578125" style="79" customWidth="1"/>
    <col min="13570" max="13570" width="11.5703125" style="79" customWidth="1"/>
    <col min="13571" max="13571" width="40.42578125" style="79" customWidth="1"/>
    <col min="13572" max="13572" width="5.5703125" style="79" customWidth="1"/>
    <col min="13573" max="13573" width="8.5703125" style="79" customWidth="1"/>
    <col min="13574" max="13574" width="9.85546875" style="79" customWidth="1"/>
    <col min="13575" max="13575" width="13.85546875" style="79" customWidth="1"/>
    <col min="13576" max="13576" width="11" style="79" customWidth="1"/>
    <col min="13577" max="13577" width="9.7109375" style="79" customWidth="1"/>
    <col min="13578" max="13578" width="11.28515625" style="79" customWidth="1"/>
    <col min="13579" max="13579" width="10.42578125" style="79" customWidth="1"/>
    <col min="13580" max="13580" width="75.42578125" style="79" customWidth="1"/>
    <col min="13581" max="13581" width="45.28515625" style="79" customWidth="1"/>
    <col min="13582" max="13623" width="9.140625" style="79"/>
    <col min="13624" max="13624" width="62.28515625" style="79" customWidth="1"/>
    <col min="13625" max="13824" width="9.140625" style="79"/>
    <col min="13825" max="13825" width="4.42578125" style="79" customWidth="1"/>
    <col min="13826" max="13826" width="11.5703125" style="79" customWidth="1"/>
    <col min="13827" max="13827" width="40.42578125" style="79" customWidth="1"/>
    <col min="13828" max="13828" width="5.5703125" style="79" customWidth="1"/>
    <col min="13829" max="13829" width="8.5703125" style="79" customWidth="1"/>
    <col min="13830" max="13830" width="9.85546875" style="79" customWidth="1"/>
    <col min="13831" max="13831" width="13.85546875" style="79" customWidth="1"/>
    <col min="13832" max="13832" width="11" style="79" customWidth="1"/>
    <col min="13833" max="13833" width="9.7109375" style="79" customWidth="1"/>
    <col min="13834" max="13834" width="11.28515625" style="79" customWidth="1"/>
    <col min="13835" max="13835" width="10.42578125" style="79" customWidth="1"/>
    <col min="13836" max="13836" width="75.42578125" style="79" customWidth="1"/>
    <col min="13837" max="13837" width="45.28515625" style="79" customWidth="1"/>
    <col min="13838" max="13879" width="9.140625" style="79"/>
    <col min="13880" max="13880" width="62.28515625" style="79" customWidth="1"/>
    <col min="13881" max="14080" width="9.140625" style="79"/>
    <col min="14081" max="14081" width="4.42578125" style="79" customWidth="1"/>
    <col min="14082" max="14082" width="11.5703125" style="79" customWidth="1"/>
    <col min="14083" max="14083" width="40.42578125" style="79" customWidth="1"/>
    <col min="14084" max="14084" width="5.5703125" style="79" customWidth="1"/>
    <col min="14085" max="14085" width="8.5703125" style="79" customWidth="1"/>
    <col min="14086" max="14086" width="9.85546875" style="79" customWidth="1"/>
    <col min="14087" max="14087" width="13.85546875" style="79" customWidth="1"/>
    <col min="14088" max="14088" width="11" style="79" customWidth="1"/>
    <col min="14089" max="14089" width="9.7109375" style="79" customWidth="1"/>
    <col min="14090" max="14090" width="11.28515625" style="79" customWidth="1"/>
    <col min="14091" max="14091" width="10.42578125" style="79" customWidth="1"/>
    <col min="14092" max="14092" width="75.42578125" style="79" customWidth="1"/>
    <col min="14093" max="14093" width="45.28515625" style="79" customWidth="1"/>
    <col min="14094" max="14135" width="9.140625" style="79"/>
    <col min="14136" max="14136" width="62.28515625" style="79" customWidth="1"/>
    <col min="14137" max="14336" width="9.140625" style="79"/>
    <col min="14337" max="14337" width="4.42578125" style="79" customWidth="1"/>
    <col min="14338" max="14338" width="11.5703125" style="79" customWidth="1"/>
    <col min="14339" max="14339" width="40.42578125" style="79" customWidth="1"/>
    <col min="14340" max="14340" width="5.5703125" style="79" customWidth="1"/>
    <col min="14341" max="14341" width="8.5703125" style="79" customWidth="1"/>
    <col min="14342" max="14342" width="9.85546875" style="79" customWidth="1"/>
    <col min="14343" max="14343" width="13.85546875" style="79" customWidth="1"/>
    <col min="14344" max="14344" width="11" style="79" customWidth="1"/>
    <col min="14345" max="14345" width="9.7109375" style="79" customWidth="1"/>
    <col min="14346" max="14346" width="11.28515625" style="79" customWidth="1"/>
    <col min="14347" max="14347" width="10.42578125" style="79" customWidth="1"/>
    <col min="14348" max="14348" width="75.42578125" style="79" customWidth="1"/>
    <col min="14349" max="14349" width="45.28515625" style="79" customWidth="1"/>
    <col min="14350" max="14391" width="9.140625" style="79"/>
    <col min="14392" max="14392" width="62.28515625" style="79" customWidth="1"/>
    <col min="14393" max="14592" width="9.140625" style="79"/>
    <col min="14593" max="14593" width="4.42578125" style="79" customWidth="1"/>
    <col min="14594" max="14594" width="11.5703125" style="79" customWidth="1"/>
    <col min="14595" max="14595" width="40.42578125" style="79" customWidth="1"/>
    <col min="14596" max="14596" width="5.5703125" style="79" customWidth="1"/>
    <col min="14597" max="14597" width="8.5703125" style="79" customWidth="1"/>
    <col min="14598" max="14598" width="9.85546875" style="79" customWidth="1"/>
    <col min="14599" max="14599" width="13.85546875" style="79" customWidth="1"/>
    <col min="14600" max="14600" width="11" style="79" customWidth="1"/>
    <col min="14601" max="14601" width="9.7109375" style="79" customWidth="1"/>
    <col min="14602" max="14602" width="11.28515625" style="79" customWidth="1"/>
    <col min="14603" max="14603" width="10.42578125" style="79" customWidth="1"/>
    <col min="14604" max="14604" width="75.42578125" style="79" customWidth="1"/>
    <col min="14605" max="14605" width="45.28515625" style="79" customWidth="1"/>
    <col min="14606" max="14647" width="9.140625" style="79"/>
    <col min="14648" max="14648" width="62.28515625" style="79" customWidth="1"/>
    <col min="14649" max="14848" width="9.140625" style="79"/>
    <col min="14849" max="14849" width="4.42578125" style="79" customWidth="1"/>
    <col min="14850" max="14850" width="11.5703125" style="79" customWidth="1"/>
    <col min="14851" max="14851" width="40.42578125" style="79" customWidth="1"/>
    <col min="14852" max="14852" width="5.5703125" style="79" customWidth="1"/>
    <col min="14853" max="14853" width="8.5703125" style="79" customWidth="1"/>
    <col min="14854" max="14854" width="9.85546875" style="79" customWidth="1"/>
    <col min="14855" max="14855" width="13.85546875" style="79" customWidth="1"/>
    <col min="14856" max="14856" width="11" style="79" customWidth="1"/>
    <col min="14857" max="14857" width="9.7109375" style="79" customWidth="1"/>
    <col min="14858" max="14858" width="11.28515625" style="79" customWidth="1"/>
    <col min="14859" max="14859" width="10.42578125" style="79" customWidth="1"/>
    <col min="14860" max="14860" width="75.42578125" style="79" customWidth="1"/>
    <col min="14861" max="14861" width="45.28515625" style="79" customWidth="1"/>
    <col min="14862" max="14903" width="9.140625" style="79"/>
    <col min="14904" max="14904" width="62.28515625" style="79" customWidth="1"/>
    <col min="14905" max="15104" width="9.140625" style="79"/>
    <col min="15105" max="15105" width="4.42578125" style="79" customWidth="1"/>
    <col min="15106" max="15106" width="11.5703125" style="79" customWidth="1"/>
    <col min="15107" max="15107" width="40.42578125" style="79" customWidth="1"/>
    <col min="15108" max="15108" width="5.5703125" style="79" customWidth="1"/>
    <col min="15109" max="15109" width="8.5703125" style="79" customWidth="1"/>
    <col min="15110" max="15110" width="9.85546875" style="79" customWidth="1"/>
    <col min="15111" max="15111" width="13.85546875" style="79" customWidth="1"/>
    <col min="15112" max="15112" width="11" style="79" customWidth="1"/>
    <col min="15113" max="15113" width="9.7109375" style="79" customWidth="1"/>
    <col min="15114" max="15114" width="11.28515625" style="79" customWidth="1"/>
    <col min="15115" max="15115" width="10.42578125" style="79" customWidth="1"/>
    <col min="15116" max="15116" width="75.42578125" style="79" customWidth="1"/>
    <col min="15117" max="15117" width="45.28515625" style="79" customWidth="1"/>
    <col min="15118" max="15159" width="9.140625" style="79"/>
    <col min="15160" max="15160" width="62.28515625" style="79" customWidth="1"/>
    <col min="15161" max="15360" width="9.140625" style="79"/>
    <col min="15361" max="15361" width="4.42578125" style="79" customWidth="1"/>
    <col min="15362" max="15362" width="11.5703125" style="79" customWidth="1"/>
    <col min="15363" max="15363" width="40.42578125" style="79" customWidth="1"/>
    <col min="15364" max="15364" width="5.5703125" style="79" customWidth="1"/>
    <col min="15365" max="15365" width="8.5703125" style="79" customWidth="1"/>
    <col min="15366" max="15366" width="9.85546875" style="79" customWidth="1"/>
    <col min="15367" max="15367" width="13.85546875" style="79" customWidth="1"/>
    <col min="15368" max="15368" width="11" style="79" customWidth="1"/>
    <col min="15369" max="15369" width="9.7109375" style="79" customWidth="1"/>
    <col min="15370" max="15370" width="11.28515625" style="79" customWidth="1"/>
    <col min="15371" max="15371" width="10.42578125" style="79" customWidth="1"/>
    <col min="15372" max="15372" width="75.42578125" style="79" customWidth="1"/>
    <col min="15373" max="15373" width="45.28515625" style="79" customWidth="1"/>
    <col min="15374" max="15415" width="9.140625" style="79"/>
    <col min="15416" max="15416" width="62.28515625" style="79" customWidth="1"/>
    <col min="15417" max="15616" width="9.140625" style="79"/>
    <col min="15617" max="15617" width="4.42578125" style="79" customWidth="1"/>
    <col min="15618" max="15618" width="11.5703125" style="79" customWidth="1"/>
    <col min="15619" max="15619" width="40.42578125" style="79" customWidth="1"/>
    <col min="15620" max="15620" width="5.5703125" style="79" customWidth="1"/>
    <col min="15621" max="15621" width="8.5703125" style="79" customWidth="1"/>
    <col min="15622" max="15622" width="9.85546875" style="79" customWidth="1"/>
    <col min="15623" max="15623" width="13.85546875" style="79" customWidth="1"/>
    <col min="15624" max="15624" width="11" style="79" customWidth="1"/>
    <col min="15625" max="15625" width="9.7109375" style="79" customWidth="1"/>
    <col min="15626" max="15626" width="11.28515625" style="79" customWidth="1"/>
    <col min="15627" max="15627" width="10.42578125" style="79" customWidth="1"/>
    <col min="15628" max="15628" width="75.42578125" style="79" customWidth="1"/>
    <col min="15629" max="15629" width="45.28515625" style="79" customWidth="1"/>
    <col min="15630" max="15671" width="9.140625" style="79"/>
    <col min="15672" max="15672" width="62.28515625" style="79" customWidth="1"/>
    <col min="15673" max="15872" width="9.140625" style="79"/>
    <col min="15873" max="15873" width="4.42578125" style="79" customWidth="1"/>
    <col min="15874" max="15874" width="11.5703125" style="79" customWidth="1"/>
    <col min="15875" max="15875" width="40.42578125" style="79" customWidth="1"/>
    <col min="15876" max="15876" width="5.5703125" style="79" customWidth="1"/>
    <col min="15877" max="15877" width="8.5703125" style="79" customWidth="1"/>
    <col min="15878" max="15878" width="9.85546875" style="79" customWidth="1"/>
    <col min="15879" max="15879" width="13.85546875" style="79" customWidth="1"/>
    <col min="15880" max="15880" width="11" style="79" customWidth="1"/>
    <col min="15881" max="15881" width="9.7109375" style="79" customWidth="1"/>
    <col min="15882" max="15882" width="11.28515625" style="79" customWidth="1"/>
    <col min="15883" max="15883" width="10.42578125" style="79" customWidth="1"/>
    <col min="15884" max="15884" width="75.42578125" style="79" customWidth="1"/>
    <col min="15885" max="15885" width="45.28515625" style="79" customWidth="1"/>
    <col min="15886" max="15927" width="9.140625" style="79"/>
    <col min="15928" max="15928" width="62.28515625" style="79" customWidth="1"/>
    <col min="15929" max="16128" width="9.140625" style="79"/>
    <col min="16129" max="16129" width="4.42578125" style="79" customWidth="1"/>
    <col min="16130" max="16130" width="11.5703125" style="79" customWidth="1"/>
    <col min="16131" max="16131" width="40.42578125" style="79" customWidth="1"/>
    <col min="16132" max="16132" width="5.5703125" style="79" customWidth="1"/>
    <col min="16133" max="16133" width="8.5703125" style="79" customWidth="1"/>
    <col min="16134" max="16134" width="9.85546875" style="79" customWidth="1"/>
    <col min="16135" max="16135" width="13.85546875" style="79" customWidth="1"/>
    <col min="16136" max="16136" width="11" style="79" customWidth="1"/>
    <col min="16137" max="16137" width="9.7109375" style="79" customWidth="1"/>
    <col min="16138" max="16138" width="11.28515625" style="79" customWidth="1"/>
    <col min="16139" max="16139" width="10.42578125" style="79" customWidth="1"/>
    <col min="16140" max="16140" width="75.42578125" style="79" customWidth="1"/>
    <col min="16141" max="16141" width="45.28515625" style="79" customWidth="1"/>
    <col min="16142" max="16183" width="9.140625" style="79"/>
    <col min="16184" max="16184" width="62.28515625" style="79" customWidth="1"/>
    <col min="16185" max="16384" width="9.140625" style="79"/>
  </cols>
  <sheetData>
    <row r="1" spans="1:104" ht="15" customHeight="1" x14ac:dyDescent="0.25">
      <c r="A1" s="207" t="s">
        <v>611</v>
      </c>
      <c r="B1" s="207"/>
      <c r="C1" s="207"/>
      <c r="D1" s="207"/>
      <c r="E1" s="207"/>
      <c r="F1" s="207"/>
      <c r="G1" s="207"/>
    </row>
    <row r="2" spans="1:104" ht="3" customHeight="1" thickBot="1" x14ac:dyDescent="0.25">
      <c r="B2" s="80"/>
      <c r="C2" s="81"/>
      <c r="D2" s="81"/>
      <c r="E2" s="82"/>
      <c r="F2" s="81"/>
      <c r="G2" s="81"/>
    </row>
    <row r="3" spans="1:104" ht="13.5" customHeight="1" thickTop="1" x14ac:dyDescent="0.2">
      <c r="A3" s="83" t="s">
        <v>19</v>
      </c>
      <c r="B3" s="84"/>
      <c r="C3" s="85"/>
      <c r="D3" s="86" t="s">
        <v>429</v>
      </c>
      <c r="E3" s="87"/>
      <c r="F3" s="88"/>
      <c r="G3" s="89"/>
    </row>
    <row r="4" spans="1:104" ht="13.5" customHeight="1" thickBot="1" x14ac:dyDescent="0.25">
      <c r="A4" s="90" t="s">
        <v>20</v>
      </c>
      <c r="B4" s="91"/>
      <c r="C4" s="92"/>
      <c r="D4" s="93" t="s">
        <v>430</v>
      </c>
      <c r="E4" s="94"/>
      <c r="F4" s="95"/>
      <c r="G4" s="96"/>
    </row>
    <row r="5" spans="1:104" ht="13.5" thickTop="1" x14ac:dyDescent="0.2">
      <c r="A5" s="97"/>
    </row>
    <row r="6" spans="1:104" s="103" customFormat="1" ht="26.25" customHeight="1" x14ac:dyDescent="0.2">
      <c r="A6" s="99" t="s">
        <v>21</v>
      </c>
      <c r="B6" s="100" t="s">
        <v>22</v>
      </c>
      <c r="C6" s="100" t="s">
        <v>23</v>
      </c>
      <c r="D6" s="100" t="s">
        <v>24</v>
      </c>
      <c r="E6" s="100" t="s">
        <v>25</v>
      </c>
      <c r="F6" s="100" t="s">
        <v>26</v>
      </c>
      <c r="G6" s="101" t="s">
        <v>27</v>
      </c>
      <c r="H6" s="102" t="s">
        <v>28</v>
      </c>
      <c r="I6" s="102" t="s">
        <v>29</v>
      </c>
      <c r="J6" s="102" t="s">
        <v>30</v>
      </c>
      <c r="K6" s="102" t="s">
        <v>31</v>
      </c>
    </row>
    <row r="7" spans="1:104" ht="14.25" customHeight="1" x14ac:dyDescent="0.2">
      <c r="A7" s="104" t="s">
        <v>32</v>
      </c>
      <c r="B7" s="105" t="s">
        <v>33</v>
      </c>
      <c r="C7" s="106" t="s">
        <v>34</v>
      </c>
      <c r="D7" s="107"/>
      <c r="E7" s="108"/>
      <c r="F7" s="108"/>
      <c r="G7" s="109"/>
      <c r="H7" s="110"/>
      <c r="I7" s="111"/>
      <c r="J7" s="110"/>
      <c r="K7" s="111"/>
      <c r="O7" s="112"/>
    </row>
    <row r="8" spans="1:104" x14ac:dyDescent="0.2">
      <c r="A8" s="113">
        <v>1</v>
      </c>
      <c r="B8" s="114" t="s">
        <v>242</v>
      </c>
      <c r="C8" s="115" t="s">
        <v>243</v>
      </c>
      <c r="D8" s="116" t="s">
        <v>196</v>
      </c>
      <c r="E8" s="117">
        <v>154.02500000000001</v>
      </c>
      <c r="F8" s="192"/>
      <c r="G8" s="118">
        <f>E8*F8</f>
        <v>0</v>
      </c>
      <c r="H8" s="119">
        <v>0</v>
      </c>
      <c r="I8" s="120">
        <f>E8*H8</f>
        <v>0</v>
      </c>
      <c r="J8" s="119">
        <v>0</v>
      </c>
      <c r="K8" s="120">
        <f>E8*J8</f>
        <v>0</v>
      </c>
      <c r="O8" s="112"/>
      <c r="Z8" s="121"/>
      <c r="AA8" s="121">
        <v>1</v>
      </c>
      <c r="AB8" s="121">
        <v>1</v>
      </c>
      <c r="AC8" s="121">
        <v>1</v>
      </c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CA8" s="121">
        <v>1</v>
      </c>
      <c r="CB8" s="121">
        <v>1</v>
      </c>
      <c r="CZ8" s="79">
        <v>1</v>
      </c>
    </row>
    <row r="9" spans="1:104" x14ac:dyDescent="0.2">
      <c r="A9" s="122"/>
      <c r="B9" s="123"/>
      <c r="C9" s="208" t="s">
        <v>244</v>
      </c>
      <c r="D9" s="209"/>
      <c r="E9" s="126">
        <v>4.585</v>
      </c>
      <c r="F9" s="127"/>
      <c r="G9" s="128"/>
      <c r="H9" s="129"/>
      <c r="I9" s="124"/>
      <c r="K9" s="124"/>
      <c r="M9" s="130" t="s">
        <v>244</v>
      </c>
      <c r="O9" s="112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31" t="str">
        <f>C8</f>
        <v>Odkopávky pro silnice v hor. 3 do 1000 m3</v>
      </c>
      <c r="BE9" s="121"/>
      <c r="BF9" s="121"/>
      <c r="BG9" s="121"/>
      <c r="BH9" s="121"/>
      <c r="BI9" s="121"/>
      <c r="BJ9" s="121"/>
      <c r="BK9" s="121"/>
    </row>
    <row r="10" spans="1:104" x14ac:dyDescent="0.2">
      <c r="A10" s="122"/>
      <c r="B10" s="123"/>
      <c r="C10" s="208" t="s">
        <v>245</v>
      </c>
      <c r="D10" s="209"/>
      <c r="E10" s="126">
        <v>85.57</v>
      </c>
      <c r="F10" s="127"/>
      <c r="G10" s="128"/>
      <c r="H10" s="129"/>
      <c r="I10" s="124"/>
      <c r="K10" s="124"/>
      <c r="M10" s="130" t="s">
        <v>245</v>
      </c>
      <c r="O10" s="112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31" t="str">
        <f>C9</f>
        <v>Odkopávky chod.:7*0,4*0,2+11,5*0,35</v>
      </c>
      <c r="BE10" s="121"/>
      <c r="BF10" s="121"/>
      <c r="BG10" s="121"/>
      <c r="BH10" s="121"/>
      <c r="BI10" s="121"/>
      <c r="BJ10" s="121"/>
      <c r="BK10" s="121"/>
    </row>
    <row r="11" spans="1:104" x14ac:dyDescent="0.2">
      <c r="A11" s="122"/>
      <c r="B11" s="123"/>
      <c r="C11" s="208" t="s">
        <v>246</v>
      </c>
      <c r="D11" s="209"/>
      <c r="E11" s="126">
        <v>63.87</v>
      </c>
      <c r="F11" s="127"/>
      <c r="G11" s="128"/>
      <c r="H11" s="129"/>
      <c r="I11" s="124"/>
      <c r="K11" s="124"/>
      <c r="M11" s="130" t="s">
        <v>246</v>
      </c>
      <c r="O11" s="112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31" t="str">
        <f>C10</f>
        <v>odkopávky park.:139,1*0,5+45*0,1+57,6*0,5*0,4</v>
      </c>
      <c r="BE11" s="121"/>
      <c r="BF11" s="121"/>
      <c r="BG11" s="121"/>
      <c r="BH11" s="121"/>
      <c r="BI11" s="121"/>
      <c r="BJ11" s="121"/>
      <c r="BK11" s="121"/>
    </row>
    <row r="12" spans="1:104" x14ac:dyDescent="0.2">
      <c r="A12" s="113">
        <v>2</v>
      </c>
      <c r="B12" s="114" t="s">
        <v>247</v>
      </c>
      <c r="C12" s="115" t="s">
        <v>248</v>
      </c>
      <c r="D12" s="116" t="s">
        <v>196</v>
      </c>
      <c r="E12" s="117">
        <v>154.02500000000001</v>
      </c>
      <c r="F12" s="192"/>
      <c r="G12" s="118">
        <f>E12*F12</f>
        <v>0</v>
      </c>
      <c r="H12" s="119">
        <v>0</v>
      </c>
      <c r="I12" s="120">
        <f>E12*H12</f>
        <v>0</v>
      </c>
      <c r="J12" s="119">
        <v>0</v>
      </c>
      <c r="K12" s="120">
        <f>E12*J12</f>
        <v>0</v>
      </c>
      <c r="O12" s="112"/>
      <c r="Z12" s="121"/>
      <c r="AA12" s="121">
        <v>1</v>
      </c>
      <c r="AB12" s="121">
        <v>1</v>
      </c>
      <c r="AC12" s="121">
        <v>1</v>
      </c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CA12" s="121">
        <v>1</v>
      </c>
      <c r="CB12" s="121">
        <v>1</v>
      </c>
      <c r="CZ12" s="79">
        <v>1</v>
      </c>
    </row>
    <row r="13" spans="1:104" x14ac:dyDescent="0.2">
      <c r="A13" s="113">
        <v>3</v>
      </c>
      <c r="B13" s="114" t="s">
        <v>249</v>
      </c>
      <c r="C13" s="115" t="s">
        <v>250</v>
      </c>
      <c r="D13" s="116" t="s">
        <v>196</v>
      </c>
      <c r="E13" s="117">
        <v>154.02500000000001</v>
      </c>
      <c r="F13" s="192"/>
      <c r="G13" s="118">
        <f>E13*F13</f>
        <v>0</v>
      </c>
      <c r="H13" s="119">
        <v>0</v>
      </c>
      <c r="I13" s="120">
        <f>E13*H13</f>
        <v>0</v>
      </c>
      <c r="J13" s="119">
        <v>0</v>
      </c>
      <c r="K13" s="120">
        <f>E13*J13</f>
        <v>0</v>
      </c>
      <c r="O13" s="112"/>
      <c r="Z13" s="121"/>
      <c r="AA13" s="121">
        <v>1</v>
      </c>
      <c r="AB13" s="121">
        <v>1</v>
      </c>
      <c r="AC13" s="121">
        <v>1</v>
      </c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CA13" s="121">
        <v>1</v>
      </c>
      <c r="CB13" s="121">
        <v>1</v>
      </c>
      <c r="CZ13" s="79">
        <v>1</v>
      </c>
    </row>
    <row r="14" spans="1:104" x14ac:dyDescent="0.2">
      <c r="A14" s="113">
        <v>4</v>
      </c>
      <c r="B14" s="114" t="s">
        <v>251</v>
      </c>
      <c r="C14" s="115" t="s">
        <v>252</v>
      </c>
      <c r="D14" s="116" t="s">
        <v>196</v>
      </c>
      <c r="E14" s="117">
        <v>164.12</v>
      </c>
      <c r="F14" s="192"/>
      <c r="G14" s="118">
        <f>E14*F14</f>
        <v>0</v>
      </c>
      <c r="H14" s="119">
        <v>0</v>
      </c>
      <c r="I14" s="120">
        <f>E14*H14</f>
        <v>0</v>
      </c>
      <c r="J14" s="119">
        <v>0</v>
      </c>
      <c r="K14" s="120">
        <f>E14*J14</f>
        <v>0</v>
      </c>
      <c r="O14" s="112"/>
      <c r="Z14" s="121"/>
      <c r="AA14" s="121">
        <v>1</v>
      </c>
      <c r="AB14" s="121">
        <v>1</v>
      </c>
      <c r="AC14" s="121">
        <v>1</v>
      </c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CA14" s="121">
        <v>1</v>
      </c>
      <c r="CB14" s="121">
        <v>1</v>
      </c>
      <c r="CZ14" s="79">
        <v>1</v>
      </c>
    </row>
    <row r="15" spans="1:104" x14ac:dyDescent="0.2">
      <c r="A15" s="122"/>
      <c r="B15" s="123"/>
      <c r="C15" s="208" t="s">
        <v>253</v>
      </c>
      <c r="D15" s="209"/>
      <c r="E15" s="126">
        <v>154.02500000000001</v>
      </c>
      <c r="F15" s="127"/>
      <c r="G15" s="128"/>
      <c r="H15" s="129"/>
      <c r="I15" s="124"/>
      <c r="K15" s="124"/>
      <c r="M15" s="130" t="s">
        <v>253</v>
      </c>
      <c r="O15" s="112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31" t="str">
        <f>C14</f>
        <v>Nakládání výkopku z hor.1-4 v množství nad 100 m3</v>
      </c>
      <c r="BE15" s="121"/>
      <c r="BF15" s="121"/>
      <c r="BG15" s="121"/>
      <c r="BH15" s="121"/>
      <c r="BI15" s="121"/>
      <c r="BJ15" s="121"/>
      <c r="BK15" s="121"/>
    </row>
    <row r="16" spans="1:104" x14ac:dyDescent="0.2">
      <c r="A16" s="122"/>
      <c r="B16" s="123"/>
      <c r="C16" s="208" t="s">
        <v>254</v>
      </c>
      <c r="D16" s="209"/>
      <c r="E16" s="126">
        <v>10.095000000000001</v>
      </c>
      <c r="F16" s="127"/>
      <c r="G16" s="128"/>
      <c r="H16" s="129"/>
      <c r="I16" s="124"/>
      <c r="K16" s="124"/>
      <c r="M16" s="130" t="s">
        <v>254</v>
      </c>
      <c r="O16" s="112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31" t="str">
        <f>C15</f>
        <v>Odkop:154,0250</v>
      </c>
      <c r="BE16" s="121"/>
      <c r="BF16" s="121"/>
      <c r="BG16" s="121"/>
      <c r="BH16" s="121"/>
      <c r="BI16" s="121"/>
      <c r="BJ16" s="121"/>
      <c r="BK16" s="121"/>
    </row>
    <row r="17" spans="1:104" x14ac:dyDescent="0.2">
      <c r="A17" s="113">
        <v>5</v>
      </c>
      <c r="B17" s="114" t="s">
        <v>255</v>
      </c>
      <c r="C17" s="115" t="s">
        <v>256</v>
      </c>
      <c r="D17" s="116" t="s">
        <v>196</v>
      </c>
      <c r="E17" s="117">
        <v>143.93</v>
      </c>
      <c r="F17" s="192"/>
      <c r="G17" s="118">
        <f>E17*F17</f>
        <v>0</v>
      </c>
      <c r="H17" s="119">
        <v>0</v>
      </c>
      <c r="I17" s="120">
        <f>E17*H17</f>
        <v>0</v>
      </c>
      <c r="J17" s="119">
        <v>0</v>
      </c>
      <c r="K17" s="120">
        <f>E17*J17</f>
        <v>0</v>
      </c>
      <c r="O17" s="112"/>
      <c r="Z17" s="121"/>
      <c r="AA17" s="121">
        <v>1</v>
      </c>
      <c r="AB17" s="121">
        <v>1</v>
      </c>
      <c r="AC17" s="121">
        <v>1</v>
      </c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CA17" s="121">
        <v>1</v>
      </c>
      <c r="CB17" s="121">
        <v>1</v>
      </c>
      <c r="CZ17" s="79">
        <v>1</v>
      </c>
    </row>
    <row r="18" spans="1:104" x14ac:dyDescent="0.2">
      <c r="A18" s="122"/>
      <c r="B18" s="123"/>
      <c r="C18" s="208" t="s">
        <v>257</v>
      </c>
      <c r="D18" s="209"/>
      <c r="E18" s="126">
        <v>143.93</v>
      </c>
      <c r="F18" s="127"/>
      <c r="G18" s="128"/>
      <c r="H18" s="129"/>
      <c r="I18" s="124"/>
      <c r="K18" s="124"/>
      <c r="M18" s="130" t="s">
        <v>257</v>
      </c>
      <c r="O18" s="112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31" t="str">
        <f>C17</f>
        <v>Uložení sypaniny na skl.-sypanina na výšku přes 2m</v>
      </c>
      <c r="BE18" s="121"/>
      <c r="BF18" s="121"/>
      <c r="BG18" s="121"/>
      <c r="BH18" s="121"/>
      <c r="BI18" s="121"/>
      <c r="BJ18" s="121"/>
      <c r="BK18" s="121"/>
    </row>
    <row r="19" spans="1:104" x14ac:dyDescent="0.2">
      <c r="A19" s="113">
        <v>6</v>
      </c>
      <c r="B19" s="114" t="s">
        <v>258</v>
      </c>
      <c r="C19" s="115" t="s">
        <v>259</v>
      </c>
      <c r="D19" s="116" t="s">
        <v>196</v>
      </c>
      <c r="E19" s="117">
        <v>10.095000000000001</v>
      </c>
      <c r="F19" s="192"/>
      <c r="G19" s="118">
        <f>E19*F19</f>
        <v>0</v>
      </c>
      <c r="H19" s="119">
        <v>0</v>
      </c>
      <c r="I19" s="120">
        <f>E19*H19</f>
        <v>0</v>
      </c>
      <c r="J19" s="119">
        <v>0</v>
      </c>
      <c r="K19" s="120">
        <f>E19*J19</f>
        <v>0</v>
      </c>
      <c r="O19" s="112"/>
      <c r="Z19" s="121"/>
      <c r="AA19" s="121">
        <v>1</v>
      </c>
      <c r="AB19" s="121">
        <v>1</v>
      </c>
      <c r="AC19" s="121">
        <v>1</v>
      </c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CA19" s="121">
        <v>1</v>
      </c>
      <c r="CB19" s="121">
        <v>1</v>
      </c>
      <c r="CZ19" s="79">
        <v>1</v>
      </c>
    </row>
    <row r="20" spans="1:104" x14ac:dyDescent="0.2">
      <c r="A20" s="122"/>
      <c r="B20" s="123"/>
      <c r="C20" s="208" t="s">
        <v>260</v>
      </c>
      <c r="D20" s="209"/>
      <c r="E20" s="126">
        <v>10.095000000000001</v>
      </c>
      <c r="F20" s="127"/>
      <c r="G20" s="128"/>
      <c r="H20" s="129"/>
      <c r="I20" s="124"/>
      <c r="K20" s="124"/>
      <c r="M20" s="130" t="s">
        <v>260</v>
      </c>
      <c r="O20" s="112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31" t="str">
        <f>C19</f>
        <v>Zásyp vybouraných konstrukcí a podél obrub</v>
      </c>
      <c r="BE20" s="121"/>
      <c r="BF20" s="121"/>
      <c r="BG20" s="121"/>
      <c r="BH20" s="121"/>
      <c r="BI20" s="121"/>
      <c r="BJ20" s="121"/>
      <c r="BK20" s="121"/>
    </row>
    <row r="21" spans="1:104" x14ac:dyDescent="0.2">
      <c r="A21" s="113">
        <v>7</v>
      </c>
      <c r="B21" s="114" t="s">
        <v>261</v>
      </c>
      <c r="C21" s="115" t="s">
        <v>262</v>
      </c>
      <c r="D21" s="116" t="s">
        <v>35</v>
      </c>
      <c r="E21" s="117">
        <v>241.1</v>
      </c>
      <c r="F21" s="192"/>
      <c r="G21" s="118">
        <f>E21*F21</f>
        <v>0</v>
      </c>
      <c r="H21" s="119">
        <v>0</v>
      </c>
      <c r="I21" s="120">
        <f>E21*H21</f>
        <v>0</v>
      </c>
      <c r="J21" s="119">
        <v>0</v>
      </c>
      <c r="K21" s="120">
        <f>E21*J21</f>
        <v>0</v>
      </c>
      <c r="O21" s="112"/>
      <c r="Z21" s="121"/>
      <c r="AA21" s="121">
        <v>1</v>
      </c>
      <c r="AB21" s="121">
        <v>1</v>
      </c>
      <c r="AC21" s="121">
        <v>1</v>
      </c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CA21" s="121">
        <v>1</v>
      </c>
      <c r="CB21" s="121">
        <v>1</v>
      </c>
      <c r="CZ21" s="79">
        <v>1</v>
      </c>
    </row>
    <row r="22" spans="1:104" x14ac:dyDescent="0.2">
      <c r="A22" s="122"/>
      <c r="B22" s="123"/>
      <c r="C22" s="208" t="s">
        <v>263</v>
      </c>
      <c r="D22" s="209"/>
      <c r="E22" s="126">
        <v>241.1</v>
      </c>
      <c r="F22" s="127"/>
      <c r="G22" s="128"/>
      <c r="H22" s="129"/>
      <c r="I22" s="124"/>
      <c r="K22" s="124"/>
      <c r="M22" s="130" t="s">
        <v>263</v>
      </c>
      <c r="O22" s="112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31" t="str">
        <f>C21</f>
        <v>Úprava pláně v zářezech v hor. 1-4, se zhutněním</v>
      </c>
      <c r="BE22" s="121"/>
      <c r="BF22" s="121"/>
      <c r="BG22" s="121"/>
      <c r="BH22" s="121"/>
      <c r="BI22" s="121"/>
      <c r="BJ22" s="121"/>
      <c r="BK22" s="121"/>
    </row>
    <row r="23" spans="1:104" x14ac:dyDescent="0.2">
      <c r="A23" s="132" t="s">
        <v>36</v>
      </c>
      <c r="B23" s="133" t="s">
        <v>33</v>
      </c>
      <c r="C23" s="134" t="s">
        <v>34</v>
      </c>
      <c r="D23" s="135"/>
      <c r="E23" s="136"/>
      <c r="F23" s="136"/>
      <c r="G23" s="137">
        <f>SUM(G7:G22)</f>
        <v>0</v>
      </c>
      <c r="H23" s="138"/>
      <c r="I23" s="139">
        <f>SUM(I7:I22)</f>
        <v>0</v>
      </c>
      <c r="J23" s="140"/>
      <c r="K23" s="139">
        <f>SUM(K7:K22)</f>
        <v>0</v>
      </c>
      <c r="O23" s="112"/>
      <c r="X23" s="141">
        <f>K23</f>
        <v>0</v>
      </c>
      <c r="Y23" s="141">
        <f>I23</f>
        <v>0</v>
      </c>
      <c r="Z23" s="142">
        <f>G23</f>
        <v>0</v>
      </c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43"/>
      <c r="BB23" s="143"/>
      <c r="BC23" s="143"/>
      <c r="BD23" s="143"/>
      <c r="BE23" s="143"/>
      <c r="BF23" s="143"/>
      <c r="BG23" s="121"/>
      <c r="BH23" s="121"/>
      <c r="BI23" s="121"/>
      <c r="BJ23" s="121"/>
      <c r="BK23" s="121"/>
    </row>
    <row r="24" spans="1:104" ht="14.25" customHeight="1" x14ac:dyDescent="0.2">
      <c r="A24" s="104" t="s">
        <v>32</v>
      </c>
      <c r="B24" s="105" t="s">
        <v>264</v>
      </c>
      <c r="C24" s="106" t="s">
        <v>265</v>
      </c>
      <c r="D24" s="107"/>
      <c r="E24" s="108"/>
      <c r="F24" s="108"/>
      <c r="G24" s="109"/>
      <c r="H24" s="110"/>
      <c r="I24" s="111"/>
      <c r="J24" s="110"/>
      <c r="K24" s="111"/>
      <c r="O24" s="112"/>
    </row>
    <row r="25" spans="1:104" x14ac:dyDescent="0.2">
      <c r="A25" s="113">
        <v>8</v>
      </c>
      <c r="B25" s="114" t="s">
        <v>266</v>
      </c>
      <c r="C25" s="115" t="s">
        <v>267</v>
      </c>
      <c r="D25" s="116" t="s">
        <v>35</v>
      </c>
      <c r="E25" s="117">
        <v>66</v>
      </c>
      <c r="F25" s="192"/>
      <c r="G25" s="118">
        <f>E25*F25</f>
        <v>0</v>
      </c>
      <c r="H25" s="119">
        <v>0</v>
      </c>
      <c r="I25" s="120">
        <f>E25*H25</f>
        <v>0</v>
      </c>
      <c r="J25" s="119">
        <v>0</v>
      </c>
      <c r="K25" s="120">
        <f>E25*J25</f>
        <v>0</v>
      </c>
      <c r="O25" s="112"/>
      <c r="Z25" s="121"/>
      <c r="AA25" s="121">
        <v>1</v>
      </c>
      <c r="AB25" s="121">
        <v>1</v>
      </c>
      <c r="AC25" s="121">
        <v>1</v>
      </c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CA25" s="121">
        <v>1</v>
      </c>
      <c r="CB25" s="121">
        <v>1</v>
      </c>
      <c r="CZ25" s="79">
        <v>1</v>
      </c>
    </row>
    <row r="26" spans="1:104" x14ac:dyDescent="0.2">
      <c r="A26" s="122"/>
      <c r="B26" s="123"/>
      <c r="C26" s="208" t="s">
        <v>268</v>
      </c>
      <c r="D26" s="209"/>
      <c r="E26" s="126">
        <v>66</v>
      </c>
      <c r="F26" s="127"/>
      <c r="G26" s="128"/>
      <c r="H26" s="129"/>
      <c r="I26" s="124"/>
      <c r="K26" s="124"/>
      <c r="M26" s="130" t="s">
        <v>268</v>
      </c>
      <c r="O26" s="112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31" t="str">
        <f>C25</f>
        <v>Založení trávníku parkového výsevem v rovině</v>
      </c>
      <c r="BE26" s="121"/>
      <c r="BF26" s="121"/>
      <c r="BG26" s="121"/>
      <c r="BH26" s="121"/>
      <c r="BI26" s="121"/>
      <c r="BJ26" s="121"/>
      <c r="BK26" s="121"/>
    </row>
    <row r="27" spans="1:104" x14ac:dyDescent="0.2">
      <c r="A27" s="113">
        <v>9</v>
      </c>
      <c r="B27" s="114" t="s">
        <v>269</v>
      </c>
      <c r="C27" s="115" t="s">
        <v>270</v>
      </c>
      <c r="D27" s="116" t="s">
        <v>35</v>
      </c>
      <c r="E27" s="117">
        <v>66</v>
      </c>
      <c r="F27" s="192"/>
      <c r="G27" s="118">
        <f t="shared" ref="G27:G32" si="0">E27*F27</f>
        <v>0</v>
      </c>
      <c r="H27" s="119">
        <v>0</v>
      </c>
      <c r="I27" s="120">
        <f t="shared" ref="I27:I32" si="1">E27*H27</f>
        <v>0</v>
      </c>
      <c r="J27" s="119">
        <v>0</v>
      </c>
      <c r="K27" s="120">
        <f t="shared" ref="K27:K32" si="2">E27*J27</f>
        <v>0</v>
      </c>
      <c r="O27" s="112"/>
      <c r="Z27" s="121"/>
      <c r="AA27" s="121">
        <v>1</v>
      </c>
      <c r="AB27" s="121">
        <v>1</v>
      </c>
      <c r="AC27" s="121">
        <v>1</v>
      </c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CA27" s="121">
        <v>1</v>
      </c>
      <c r="CB27" s="121">
        <v>1</v>
      </c>
      <c r="CZ27" s="79">
        <v>1</v>
      </c>
    </row>
    <row r="28" spans="1:104" x14ac:dyDescent="0.2">
      <c r="A28" s="113">
        <v>10</v>
      </c>
      <c r="B28" s="114" t="s">
        <v>271</v>
      </c>
      <c r="C28" s="115" t="s">
        <v>272</v>
      </c>
      <c r="D28" s="116" t="s">
        <v>35</v>
      </c>
      <c r="E28" s="117">
        <v>66</v>
      </c>
      <c r="F28" s="192"/>
      <c r="G28" s="118">
        <f t="shared" si="0"/>
        <v>0</v>
      </c>
      <c r="H28" s="119">
        <v>0</v>
      </c>
      <c r="I28" s="120">
        <f t="shared" si="1"/>
        <v>0</v>
      </c>
      <c r="J28" s="119">
        <v>0</v>
      </c>
      <c r="K28" s="120">
        <f t="shared" si="2"/>
        <v>0</v>
      </c>
      <c r="O28" s="112"/>
      <c r="Z28" s="121"/>
      <c r="AA28" s="121">
        <v>1</v>
      </c>
      <c r="AB28" s="121">
        <v>1</v>
      </c>
      <c r="AC28" s="121">
        <v>1</v>
      </c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CA28" s="121">
        <v>1</v>
      </c>
      <c r="CB28" s="121">
        <v>1</v>
      </c>
      <c r="CZ28" s="79">
        <v>1</v>
      </c>
    </row>
    <row r="29" spans="1:104" x14ac:dyDescent="0.2">
      <c r="A29" s="113">
        <v>11</v>
      </c>
      <c r="B29" s="114" t="s">
        <v>273</v>
      </c>
      <c r="C29" s="115" t="s">
        <v>274</v>
      </c>
      <c r="D29" s="116" t="s">
        <v>35</v>
      </c>
      <c r="E29" s="117">
        <v>66</v>
      </c>
      <c r="F29" s="192"/>
      <c r="G29" s="118">
        <f t="shared" si="0"/>
        <v>0</v>
      </c>
      <c r="H29" s="119">
        <v>0</v>
      </c>
      <c r="I29" s="120">
        <f t="shared" si="1"/>
        <v>0</v>
      </c>
      <c r="J29" s="119">
        <v>0</v>
      </c>
      <c r="K29" s="120">
        <f t="shared" si="2"/>
        <v>0</v>
      </c>
      <c r="O29" s="112"/>
      <c r="Z29" s="121"/>
      <c r="AA29" s="121">
        <v>1</v>
      </c>
      <c r="AB29" s="121">
        <v>1</v>
      </c>
      <c r="AC29" s="121">
        <v>1</v>
      </c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CA29" s="121">
        <v>1</v>
      </c>
      <c r="CB29" s="121">
        <v>1</v>
      </c>
      <c r="CZ29" s="79">
        <v>1</v>
      </c>
    </row>
    <row r="30" spans="1:104" x14ac:dyDescent="0.2">
      <c r="A30" s="113">
        <v>12</v>
      </c>
      <c r="B30" s="114" t="s">
        <v>275</v>
      </c>
      <c r="C30" s="115" t="s">
        <v>276</v>
      </c>
      <c r="D30" s="116" t="s">
        <v>35</v>
      </c>
      <c r="E30" s="117">
        <v>66</v>
      </c>
      <c r="F30" s="192"/>
      <c r="G30" s="118">
        <f t="shared" si="0"/>
        <v>0</v>
      </c>
      <c r="H30" s="119">
        <v>0</v>
      </c>
      <c r="I30" s="120">
        <f t="shared" si="1"/>
        <v>0</v>
      </c>
      <c r="J30" s="119">
        <v>0</v>
      </c>
      <c r="K30" s="120">
        <f t="shared" si="2"/>
        <v>0</v>
      </c>
      <c r="O30" s="112"/>
      <c r="Z30" s="121"/>
      <c r="AA30" s="121">
        <v>1</v>
      </c>
      <c r="AB30" s="121">
        <v>1</v>
      </c>
      <c r="AC30" s="121">
        <v>1</v>
      </c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CA30" s="121">
        <v>1</v>
      </c>
      <c r="CB30" s="121">
        <v>1</v>
      </c>
      <c r="CZ30" s="79">
        <v>1</v>
      </c>
    </row>
    <row r="31" spans="1:104" x14ac:dyDescent="0.2">
      <c r="A31" s="113">
        <v>13</v>
      </c>
      <c r="B31" s="114" t="s">
        <v>277</v>
      </c>
      <c r="C31" s="115" t="s">
        <v>278</v>
      </c>
      <c r="D31" s="116" t="s">
        <v>35</v>
      </c>
      <c r="E31" s="117">
        <v>66</v>
      </c>
      <c r="F31" s="192"/>
      <c r="G31" s="118">
        <f t="shared" si="0"/>
        <v>0</v>
      </c>
      <c r="H31" s="119">
        <v>0</v>
      </c>
      <c r="I31" s="120">
        <f t="shared" si="1"/>
        <v>0</v>
      </c>
      <c r="J31" s="119">
        <v>0</v>
      </c>
      <c r="K31" s="120">
        <f t="shared" si="2"/>
        <v>0</v>
      </c>
      <c r="O31" s="112"/>
      <c r="Z31" s="121"/>
      <c r="AA31" s="121">
        <v>1</v>
      </c>
      <c r="AB31" s="121">
        <v>1</v>
      </c>
      <c r="AC31" s="121">
        <v>1</v>
      </c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CA31" s="121">
        <v>1</v>
      </c>
      <c r="CB31" s="121">
        <v>1</v>
      </c>
      <c r="CZ31" s="79">
        <v>1</v>
      </c>
    </row>
    <row r="32" spans="1:104" x14ac:dyDescent="0.2">
      <c r="A32" s="113">
        <v>14</v>
      </c>
      <c r="B32" s="114" t="s">
        <v>279</v>
      </c>
      <c r="C32" s="115" t="s">
        <v>280</v>
      </c>
      <c r="D32" s="116" t="s">
        <v>281</v>
      </c>
      <c r="E32" s="117">
        <v>10.56</v>
      </c>
      <c r="F32" s="192"/>
      <c r="G32" s="118">
        <f t="shared" si="0"/>
        <v>0</v>
      </c>
      <c r="H32" s="119">
        <v>9.9999999999944599E-4</v>
      </c>
      <c r="I32" s="120">
        <f t="shared" si="1"/>
        <v>1.055999999999415E-2</v>
      </c>
      <c r="J32" s="119"/>
      <c r="K32" s="120">
        <f t="shared" si="2"/>
        <v>0</v>
      </c>
      <c r="O32" s="112"/>
      <c r="Z32" s="121"/>
      <c r="AA32" s="121">
        <v>3</v>
      </c>
      <c r="AB32" s="121">
        <v>1</v>
      </c>
      <c r="AC32" s="121">
        <v>572410</v>
      </c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CA32" s="121">
        <v>3</v>
      </c>
      <c r="CB32" s="121">
        <v>1</v>
      </c>
      <c r="CZ32" s="79">
        <v>1</v>
      </c>
    </row>
    <row r="33" spans="1:104" x14ac:dyDescent="0.2">
      <c r="A33" s="122"/>
      <c r="B33" s="123"/>
      <c r="C33" s="208" t="s">
        <v>282</v>
      </c>
      <c r="D33" s="209"/>
      <c r="E33" s="126">
        <v>6.6</v>
      </c>
      <c r="F33" s="127"/>
      <c r="G33" s="128"/>
      <c r="H33" s="129"/>
      <c r="I33" s="124"/>
      <c r="K33" s="124"/>
      <c r="M33" s="130" t="s">
        <v>282</v>
      </c>
      <c r="O33" s="112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31" t="str">
        <f>C32</f>
        <v>Směs travní parková II. mírná zátěž PROFI</v>
      </c>
      <c r="BE33" s="121"/>
      <c r="BF33" s="121"/>
      <c r="BG33" s="121"/>
      <c r="BH33" s="121"/>
      <c r="BI33" s="121"/>
      <c r="BJ33" s="121"/>
      <c r="BK33" s="121"/>
    </row>
    <row r="34" spans="1:104" x14ac:dyDescent="0.2">
      <c r="A34" s="122"/>
      <c r="B34" s="123"/>
      <c r="C34" s="208" t="s">
        <v>283</v>
      </c>
      <c r="D34" s="209"/>
      <c r="E34" s="126">
        <v>3.96</v>
      </c>
      <c r="F34" s="127"/>
      <c r="G34" s="128"/>
      <c r="H34" s="129"/>
      <c r="I34" s="124"/>
      <c r="K34" s="124"/>
      <c r="M34" s="130" t="s">
        <v>283</v>
      </c>
      <c r="O34" s="112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31" t="str">
        <f>C33</f>
        <v>úsek č. 1-první osetí - spotřeba 100g/m2:66*100/1000</v>
      </c>
      <c r="BE34" s="121"/>
      <c r="BF34" s="121"/>
      <c r="BG34" s="121"/>
      <c r="BH34" s="121"/>
      <c r="BI34" s="121"/>
      <c r="BJ34" s="121"/>
      <c r="BK34" s="121"/>
    </row>
    <row r="35" spans="1:104" x14ac:dyDescent="0.2">
      <c r="A35" s="113">
        <v>15</v>
      </c>
      <c r="B35" s="114" t="s">
        <v>284</v>
      </c>
      <c r="C35" s="115" t="s">
        <v>285</v>
      </c>
      <c r="D35" s="116" t="s">
        <v>196</v>
      </c>
      <c r="E35" s="117">
        <v>6.6</v>
      </c>
      <c r="F35" s="192"/>
      <c r="G35" s="118">
        <f>E35*F35</f>
        <v>0</v>
      </c>
      <c r="H35" s="119">
        <v>1.6700000000000701</v>
      </c>
      <c r="I35" s="120">
        <f>E35*H35</f>
        <v>11.022000000000462</v>
      </c>
      <c r="J35" s="119"/>
      <c r="K35" s="120">
        <f>E35*J35</f>
        <v>0</v>
      </c>
      <c r="O35" s="112"/>
      <c r="Z35" s="121"/>
      <c r="AA35" s="121">
        <v>3</v>
      </c>
      <c r="AB35" s="121">
        <v>10</v>
      </c>
      <c r="AC35" s="121">
        <v>10364200</v>
      </c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CA35" s="121">
        <v>3</v>
      </c>
      <c r="CB35" s="121">
        <v>10</v>
      </c>
      <c r="CZ35" s="79">
        <v>1</v>
      </c>
    </row>
    <row r="36" spans="1:104" x14ac:dyDescent="0.2">
      <c r="A36" s="132" t="s">
        <v>36</v>
      </c>
      <c r="B36" s="133" t="s">
        <v>264</v>
      </c>
      <c r="C36" s="134" t="s">
        <v>265</v>
      </c>
      <c r="D36" s="135"/>
      <c r="E36" s="136"/>
      <c r="F36" s="136"/>
      <c r="G36" s="137">
        <f>SUM(G24:G35)</f>
        <v>0</v>
      </c>
      <c r="H36" s="138"/>
      <c r="I36" s="139">
        <f>SUM(I24:I35)</f>
        <v>11.032560000000457</v>
      </c>
      <c r="J36" s="140"/>
      <c r="K36" s="139">
        <f>SUM(K24:K35)</f>
        <v>0</v>
      </c>
      <c r="O36" s="112"/>
      <c r="X36" s="141">
        <f>K36</f>
        <v>0</v>
      </c>
      <c r="Y36" s="141">
        <f>I36</f>
        <v>11.032560000000457</v>
      </c>
      <c r="Z36" s="142">
        <f>G36</f>
        <v>0</v>
      </c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43"/>
      <c r="BB36" s="143"/>
      <c r="BC36" s="143"/>
      <c r="BD36" s="143"/>
      <c r="BE36" s="143"/>
      <c r="BF36" s="143"/>
      <c r="BG36" s="121"/>
      <c r="BH36" s="121"/>
      <c r="BI36" s="121"/>
      <c r="BJ36" s="121"/>
      <c r="BK36" s="121"/>
    </row>
    <row r="37" spans="1:104" ht="14.25" customHeight="1" x14ac:dyDescent="0.2">
      <c r="A37" s="104" t="s">
        <v>32</v>
      </c>
      <c r="B37" s="105" t="s">
        <v>286</v>
      </c>
      <c r="C37" s="106" t="s">
        <v>287</v>
      </c>
      <c r="D37" s="107"/>
      <c r="E37" s="108"/>
      <c r="F37" s="108"/>
      <c r="G37" s="109"/>
      <c r="H37" s="110"/>
      <c r="I37" s="111"/>
      <c r="J37" s="110"/>
      <c r="K37" s="111"/>
      <c r="O37" s="112"/>
    </row>
    <row r="38" spans="1:104" x14ac:dyDescent="0.2">
      <c r="A38" s="113">
        <v>16</v>
      </c>
      <c r="B38" s="114" t="s">
        <v>288</v>
      </c>
      <c r="C38" s="115" t="s">
        <v>289</v>
      </c>
      <c r="D38" s="116" t="s">
        <v>35</v>
      </c>
      <c r="E38" s="117">
        <v>425.8</v>
      </c>
      <c r="F38" s="192"/>
      <c r="G38" s="118">
        <f>E38*F38</f>
        <v>0</v>
      </c>
      <c r="H38" s="119">
        <v>0.322500000000218</v>
      </c>
      <c r="I38" s="120">
        <f>E38*H38</f>
        <v>137.32050000009284</v>
      </c>
      <c r="J38" s="119">
        <v>0</v>
      </c>
      <c r="K38" s="120">
        <f>E38*J38</f>
        <v>0</v>
      </c>
      <c r="O38" s="112"/>
      <c r="Z38" s="121"/>
      <c r="AA38" s="121">
        <v>1</v>
      </c>
      <c r="AB38" s="121">
        <v>1</v>
      </c>
      <c r="AC38" s="121">
        <v>1</v>
      </c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CA38" s="121">
        <v>1</v>
      </c>
      <c r="CB38" s="121">
        <v>1</v>
      </c>
      <c r="CZ38" s="79">
        <v>1</v>
      </c>
    </row>
    <row r="39" spans="1:104" x14ac:dyDescent="0.2">
      <c r="A39" s="122"/>
      <c r="B39" s="123"/>
      <c r="C39" s="204" t="s">
        <v>290</v>
      </c>
      <c r="D39" s="205"/>
      <c r="E39" s="205"/>
      <c r="F39" s="205"/>
      <c r="G39" s="206"/>
      <c r="I39" s="124"/>
      <c r="K39" s="124"/>
      <c r="L39" s="125" t="s">
        <v>290</v>
      </c>
      <c r="O39" s="112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</row>
    <row r="40" spans="1:104" x14ac:dyDescent="0.2">
      <c r="A40" s="122"/>
      <c r="B40" s="123"/>
      <c r="C40" s="204"/>
      <c r="D40" s="205"/>
      <c r="E40" s="205"/>
      <c r="F40" s="205"/>
      <c r="G40" s="206"/>
      <c r="I40" s="124"/>
      <c r="K40" s="124"/>
      <c r="L40" s="125"/>
      <c r="O40" s="112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</row>
    <row r="41" spans="1:104" x14ac:dyDescent="0.2">
      <c r="A41" s="122"/>
      <c r="B41" s="123"/>
      <c r="C41" s="208" t="s">
        <v>291</v>
      </c>
      <c r="D41" s="209"/>
      <c r="E41" s="126">
        <v>425.8</v>
      </c>
      <c r="F41" s="127"/>
      <c r="G41" s="128"/>
      <c r="H41" s="129"/>
      <c r="I41" s="124"/>
      <c r="K41" s="124"/>
      <c r="M41" s="130" t="s">
        <v>291</v>
      </c>
      <c r="O41" s="112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31">
        <f>C40</f>
        <v>0</v>
      </c>
      <c r="BE41" s="121"/>
      <c r="BF41" s="121"/>
      <c r="BG41" s="121"/>
      <c r="BH41" s="121"/>
      <c r="BI41" s="121"/>
      <c r="BJ41" s="121"/>
      <c r="BK41" s="121"/>
    </row>
    <row r="42" spans="1:104" x14ac:dyDescent="0.2">
      <c r="A42" s="122"/>
      <c r="B42" s="123"/>
      <c r="C42" s="208" t="s">
        <v>292</v>
      </c>
      <c r="D42" s="209"/>
      <c r="E42" s="126">
        <v>0</v>
      </c>
      <c r="F42" s="127"/>
      <c r="G42" s="128"/>
      <c r="H42" s="129"/>
      <c r="I42" s="124"/>
      <c r="K42" s="124"/>
      <c r="M42" s="130">
        <v>0</v>
      </c>
      <c r="O42" s="112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31" t="str">
        <f>C41</f>
        <v>(177,6+35,3)*2</v>
      </c>
      <c r="BE42" s="121"/>
      <c r="BF42" s="121"/>
      <c r="BG42" s="121"/>
      <c r="BH42" s="121"/>
      <c r="BI42" s="121"/>
      <c r="BJ42" s="121"/>
      <c r="BK42" s="121"/>
    </row>
    <row r="43" spans="1:104" x14ac:dyDescent="0.2">
      <c r="A43" s="113">
        <v>17</v>
      </c>
      <c r="B43" s="114" t="s">
        <v>293</v>
      </c>
      <c r="C43" s="115" t="s">
        <v>294</v>
      </c>
      <c r="D43" s="116" t="s">
        <v>35</v>
      </c>
      <c r="E43" s="117">
        <v>212.9</v>
      </c>
      <c r="F43" s="192"/>
      <c r="G43" s="118">
        <f>E43*F43</f>
        <v>0</v>
      </c>
      <c r="H43" s="119">
        <v>0.71644000000014796</v>
      </c>
      <c r="I43" s="120">
        <f>E43*H43</f>
        <v>152.5300760000315</v>
      </c>
      <c r="J43" s="119">
        <v>0</v>
      </c>
      <c r="K43" s="120">
        <f>E43*J43</f>
        <v>0</v>
      </c>
      <c r="O43" s="112"/>
      <c r="Z43" s="121"/>
      <c r="AA43" s="121">
        <v>1</v>
      </c>
      <c r="AB43" s="121">
        <v>1</v>
      </c>
      <c r="AC43" s="121">
        <v>1</v>
      </c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CA43" s="121">
        <v>1</v>
      </c>
      <c r="CB43" s="121">
        <v>1</v>
      </c>
      <c r="CZ43" s="79">
        <v>1</v>
      </c>
    </row>
    <row r="44" spans="1:104" x14ac:dyDescent="0.2">
      <c r="A44" s="122"/>
      <c r="B44" s="123"/>
      <c r="C44" s="204" t="s">
        <v>295</v>
      </c>
      <c r="D44" s="205"/>
      <c r="E44" s="205"/>
      <c r="F44" s="205"/>
      <c r="G44" s="206"/>
      <c r="I44" s="124"/>
      <c r="K44" s="124"/>
      <c r="L44" s="125" t="s">
        <v>295</v>
      </c>
      <c r="O44" s="112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</row>
    <row r="45" spans="1:104" ht="22.5" x14ac:dyDescent="0.2">
      <c r="A45" s="113">
        <v>18</v>
      </c>
      <c r="B45" s="114" t="s">
        <v>296</v>
      </c>
      <c r="C45" s="115" t="s">
        <v>297</v>
      </c>
      <c r="D45" s="116" t="s">
        <v>35</v>
      </c>
      <c r="E45" s="117">
        <v>11.5</v>
      </c>
      <c r="F45" s="192"/>
      <c r="G45" s="118">
        <f>E45*F45</f>
        <v>0</v>
      </c>
      <c r="H45" s="119">
        <v>0.37800000000015599</v>
      </c>
      <c r="I45" s="120">
        <f>E45*H45</f>
        <v>4.3470000000017937</v>
      </c>
      <c r="J45" s="119">
        <v>0</v>
      </c>
      <c r="K45" s="120">
        <f>E45*J45</f>
        <v>0</v>
      </c>
      <c r="O45" s="112"/>
      <c r="Z45" s="121"/>
      <c r="AA45" s="121">
        <v>1</v>
      </c>
      <c r="AB45" s="121">
        <v>1</v>
      </c>
      <c r="AC45" s="121">
        <v>1</v>
      </c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CA45" s="121">
        <v>1</v>
      </c>
      <c r="CB45" s="121">
        <v>1</v>
      </c>
      <c r="CZ45" s="79">
        <v>1</v>
      </c>
    </row>
    <row r="46" spans="1:104" x14ac:dyDescent="0.2">
      <c r="A46" s="122"/>
      <c r="B46" s="123"/>
      <c r="C46" s="204" t="s">
        <v>298</v>
      </c>
      <c r="D46" s="205"/>
      <c r="E46" s="205"/>
      <c r="F46" s="205"/>
      <c r="G46" s="206"/>
      <c r="I46" s="124"/>
      <c r="K46" s="124"/>
      <c r="L46" s="125" t="s">
        <v>298</v>
      </c>
      <c r="O46" s="112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</row>
    <row r="47" spans="1:104" ht="22.5" x14ac:dyDescent="0.2">
      <c r="A47" s="113">
        <v>19</v>
      </c>
      <c r="B47" s="114" t="s">
        <v>299</v>
      </c>
      <c r="C47" s="115" t="s">
        <v>300</v>
      </c>
      <c r="D47" s="116" t="s">
        <v>35</v>
      </c>
      <c r="E47" s="117">
        <v>5</v>
      </c>
      <c r="F47" s="192"/>
      <c r="G47" s="118">
        <f>E47*F47</f>
        <v>0</v>
      </c>
      <c r="H47" s="119">
        <v>0.45359999999982398</v>
      </c>
      <c r="I47" s="120">
        <f>E47*H47</f>
        <v>2.2679999999991201</v>
      </c>
      <c r="J47" s="119">
        <v>0</v>
      </c>
      <c r="K47" s="120">
        <f>E47*J47</f>
        <v>0</v>
      </c>
      <c r="O47" s="112"/>
      <c r="Z47" s="121"/>
      <c r="AA47" s="121">
        <v>1</v>
      </c>
      <c r="AB47" s="121">
        <v>1</v>
      </c>
      <c r="AC47" s="121">
        <v>1</v>
      </c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CA47" s="121">
        <v>1</v>
      </c>
      <c r="CB47" s="121">
        <v>1</v>
      </c>
      <c r="CZ47" s="79">
        <v>1</v>
      </c>
    </row>
    <row r="48" spans="1:104" x14ac:dyDescent="0.2">
      <c r="A48" s="122"/>
      <c r="B48" s="123"/>
      <c r="C48" s="204" t="s">
        <v>301</v>
      </c>
      <c r="D48" s="205"/>
      <c r="E48" s="205"/>
      <c r="F48" s="205"/>
      <c r="G48" s="206"/>
      <c r="I48" s="124"/>
      <c r="K48" s="124"/>
      <c r="L48" s="125" t="s">
        <v>301</v>
      </c>
      <c r="O48" s="112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</row>
    <row r="49" spans="1:104" x14ac:dyDescent="0.2">
      <c r="A49" s="113">
        <v>20</v>
      </c>
      <c r="B49" s="114" t="s">
        <v>302</v>
      </c>
      <c r="C49" s="115" t="s">
        <v>303</v>
      </c>
      <c r="D49" s="116" t="s">
        <v>35</v>
      </c>
      <c r="E49" s="117">
        <v>9</v>
      </c>
      <c r="F49" s="192"/>
      <c r="G49" s="118">
        <f>E49*F49</f>
        <v>0</v>
      </c>
      <c r="H49" s="119">
        <v>0.30650999999988898</v>
      </c>
      <c r="I49" s="120">
        <f>E49*H49</f>
        <v>2.7585899999990007</v>
      </c>
      <c r="J49" s="119">
        <v>0</v>
      </c>
      <c r="K49" s="120">
        <f>E49*J49</f>
        <v>0</v>
      </c>
      <c r="O49" s="112"/>
      <c r="Z49" s="121"/>
      <c r="AA49" s="121">
        <v>1</v>
      </c>
      <c r="AB49" s="121">
        <v>1</v>
      </c>
      <c r="AC49" s="121">
        <v>1</v>
      </c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CA49" s="121">
        <v>1</v>
      </c>
      <c r="CB49" s="121">
        <v>1</v>
      </c>
      <c r="CZ49" s="79">
        <v>1</v>
      </c>
    </row>
    <row r="50" spans="1:104" x14ac:dyDescent="0.2">
      <c r="A50" s="122"/>
      <c r="B50" s="123"/>
      <c r="C50" s="204" t="s">
        <v>298</v>
      </c>
      <c r="D50" s="205"/>
      <c r="E50" s="205"/>
      <c r="F50" s="205"/>
      <c r="G50" s="206"/>
      <c r="I50" s="124"/>
      <c r="K50" s="124"/>
      <c r="L50" s="125" t="s">
        <v>298</v>
      </c>
      <c r="O50" s="112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</row>
    <row r="51" spans="1:104" x14ac:dyDescent="0.2">
      <c r="A51" s="113">
        <v>21</v>
      </c>
      <c r="B51" s="114" t="s">
        <v>304</v>
      </c>
      <c r="C51" s="115" t="s">
        <v>305</v>
      </c>
      <c r="D51" s="116" t="s">
        <v>35</v>
      </c>
      <c r="E51" s="117">
        <v>5</v>
      </c>
      <c r="F51" s="192"/>
      <c r="G51" s="118">
        <f>E51*F51</f>
        <v>0</v>
      </c>
      <c r="H51" s="119">
        <v>0.383139999999912</v>
      </c>
      <c r="I51" s="120">
        <f>E51*H51</f>
        <v>1.9156999999995601</v>
      </c>
      <c r="J51" s="119">
        <v>0</v>
      </c>
      <c r="K51" s="120">
        <f>E51*J51</f>
        <v>0</v>
      </c>
      <c r="O51" s="112"/>
      <c r="Z51" s="121"/>
      <c r="AA51" s="121">
        <v>1</v>
      </c>
      <c r="AB51" s="121">
        <v>1</v>
      </c>
      <c r="AC51" s="121">
        <v>1</v>
      </c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CA51" s="121">
        <v>1</v>
      </c>
      <c r="CB51" s="121">
        <v>1</v>
      </c>
      <c r="CZ51" s="79">
        <v>1</v>
      </c>
    </row>
    <row r="52" spans="1:104" x14ac:dyDescent="0.2">
      <c r="A52" s="122"/>
      <c r="B52" s="123"/>
      <c r="C52" s="204" t="s">
        <v>301</v>
      </c>
      <c r="D52" s="205"/>
      <c r="E52" s="205"/>
      <c r="F52" s="205"/>
      <c r="G52" s="206"/>
      <c r="I52" s="124"/>
      <c r="K52" s="124"/>
      <c r="L52" s="125" t="s">
        <v>301</v>
      </c>
      <c r="O52" s="112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</row>
    <row r="53" spans="1:104" x14ac:dyDescent="0.2">
      <c r="A53" s="113">
        <v>22</v>
      </c>
      <c r="B53" s="114" t="s">
        <v>306</v>
      </c>
      <c r="C53" s="115" t="s">
        <v>307</v>
      </c>
      <c r="D53" s="116" t="s">
        <v>35</v>
      </c>
      <c r="E53" s="117">
        <v>241.1</v>
      </c>
      <c r="F53" s="192"/>
      <c r="G53" s="118">
        <f>E53*F53</f>
        <v>0</v>
      </c>
      <c r="H53" s="119">
        <v>0</v>
      </c>
      <c r="I53" s="120">
        <f>E53*H53</f>
        <v>0</v>
      </c>
      <c r="J53" s="119">
        <v>0</v>
      </c>
      <c r="K53" s="120">
        <f>E53*J53</f>
        <v>0</v>
      </c>
      <c r="O53" s="112"/>
      <c r="Z53" s="121"/>
      <c r="AA53" s="121">
        <v>1</v>
      </c>
      <c r="AB53" s="121">
        <v>1</v>
      </c>
      <c r="AC53" s="121">
        <v>1</v>
      </c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CA53" s="121">
        <v>1</v>
      </c>
      <c r="CB53" s="121">
        <v>1</v>
      </c>
      <c r="CZ53" s="79">
        <v>1</v>
      </c>
    </row>
    <row r="54" spans="1:104" x14ac:dyDescent="0.2">
      <c r="A54" s="113">
        <v>23</v>
      </c>
      <c r="B54" s="114" t="s">
        <v>308</v>
      </c>
      <c r="C54" s="115" t="s">
        <v>309</v>
      </c>
      <c r="D54" s="116" t="s">
        <v>35</v>
      </c>
      <c r="E54" s="117">
        <v>241.1</v>
      </c>
      <c r="F54" s="192"/>
      <c r="G54" s="118">
        <f>E54*F54</f>
        <v>0</v>
      </c>
      <c r="H54" s="119">
        <v>2.29999999999952E-4</v>
      </c>
      <c r="I54" s="120">
        <f>E54*H54</f>
        <v>5.5452999999988428E-2</v>
      </c>
      <c r="J54" s="119">
        <v>0</v>
      </c>
      <c r="K54" s="120">
        <f>E54*J54</f>
        <v>0</v>
      </c>
      <c r="O54" s="112"/>
      <c r="Z54" s="121"/>
      <c r="AA54" s="121">
        <v>1</v>
      </c>
      <c r="AB54" s="121">
        <v>1</v>
      </c>
      <c r="AC54" s="121">
        <v>1</v>
      </c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CA54" s="121">
        <v>1</v>
      </c>
      <c r="CB54" s="121">
        <v>1</v>
      </c>
      <c r="CZ54" s="79">
        <v>1</v>
      </c>
    </row>
    <row r="55" spans="1:104" x14ac:dyDescent="0.2">
      <c r="A55" s="113">
        <v>24</v>
      </c>
      <c r="B55" s="114" t="s">
        <v>310</v>
      </c>
      <c r="C55" s="115" t="s">
        <v>311</v>
      </c>
      <c r="D55" s="116" t="s">
        <v>35</v>
      </c>
      <c r="E55" s="117">
        <v>265.20999999999998</v>
      </c>
      <c r="F55" s="192"/>
      <c r="G55" s="118">
        <f>E55*F55</f>
        <v>0</v>
      </c>
      <c r="H55" s="119">
        <v>3.00000000000189E-4</v>
      </c>
      <c r="I55" s="120">
        <f>E55*H55</f>
        <v>7.9563000000050121E-2</v>
      </c>
      <c r="J55" s="119"/>
      <c r="K55" s="120">
        <f>E55*J55</f>
        <v>0</v>
      </c>
      <c r="O55" s="112"/>
      <c r="Z55" s="121"/>
      <c r="AA55" s="121">
        <v>3</v>
      </c>
      <c r="AB55" s="121">
        <v>1</v>
      </c>
      <c r="AC55" s="121">
        <v>67390526</v>
      </c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CA55" s="121">
        <v>3</v>
      </c>
      <c r="CB55" s="121">
        <v>1</v>
      </c>
      <c r="CZ55" s="79">
        <v>1</v>
      </c>
    </row>
    <row r="56" spans="1:104" x14ac:dyDescent="0.2">
      <c r="A56" s="122"/>
      <c r="B56" s="123"/>
      <c r="C56" s="208" t="s">
        <v>312</v>
      </c>
      <c r="D56" s="209"/>
      <c r="E56" s="126">
        <v>265.20999999999998</v>
      </c>
      <c r="F56" s="127"/>
      <c r="G56" s="128"/>
      <c r="H56" s="129"/>
      <c r="I56" s="124"/>
      <c r="K56" s="124"/>
      <c r="M56" s="130" t="s">
        <v>312</v>
      </c>
      <c r="O56" s="112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31" t="str">
        <f>C55</f>
        <v>Textilie jutařská netkaná NETEX A PP/300 -300 g/m2</v>
      </c>
      <c r="BE56" s="121"/>
      <c r="BF56" s="121"/>
      <c r="BG56" s="121"/>
      <c r="BH56" s="121"/>
      <c r="BI56" s="121"/>
      <c r="BJ56" s="121"/>
      <c r="BK56" s="121"/>
    </row>
    <row r="57" spans="1:104" x14ac:dyDescent="0.2">
      <c r="A57" s="132" t="s">
        <v>36</v>
      </c>
      <c r="B57" s="133" t="s">
        <v>286</v>
      </c>
      <c r="C57" s="134" t="s">
        <v>287</v>
      </c>
      <c r="D57" s="135"/>
      <c r="E57" s="136"/>
      <c r="F57" s="136"/>
      <c r="G57" s="137">
        <f>SUM(G37:G56)</f>
        <v>0</v>
      </c>
      <c r="H57" s="138"/>
      <c r="I57" s="139">
        <f>SUM(I37:I56)</f>
        <v>301.27488200012385</v>
      </c>
      <c r="J57" s="140"/>
      <c r="K57" s="139">
        <f>SUM(K37:K56)</f>
        <v>0</v>
      </c>
      <c r="O57" s="112"/>
      <c r="X57" s="141">
        <f>K57</f>
        <v>0</v>
      </c>
      <c r="Y57" s="141">
        <f>I57</f>
        <v>301.27488200012385</v>
      </c>
      <c r="Z57" s="142">
        <f>G57</f>
        <v>0</v>
      </c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43"/>
      <c r="BB57" s="143"/>
      <c r="BC57" s="143"/>
      <c r="BD57" s="143"/>
      <c r="BE57" s="143"/>
      <c r="BF57" s="143"/>
      <c r="BG57" s="121"/>
      <c r="BH57" s="121"/>
      <c r="BI57" s="121"/>
      <c r="BJ57" s="121"/>
      <c r="BK57" s="121"/>
    </row>
    <row r="58" spans="1:104" ht="14.25" customHeight="1" x14ac:dyDescent="0.2">
      <c r="A58" s="104" t="s">
        <v>32</v>
      </c>
      <c r="B58" s="105" t="s">
        <v>313</v>
      </c>
      <c r="C58" s="106" t="s">
        <v>314</v>
      </c>
      <c r="D58" s="107"/>
      <c r="E58" s="108"/>
      <c r="F58" s="108"/>
      <c r="G58" s="109"/>
      <c r="H58" s="110"/>
      <c r="I58" s="111"/>
      <c r="J58" s="110"/>
      <c r="K58" s="111"/>
      <c r="O58" s="112"/>
    </row>
    <row r="59" spans="1:104" x14ac:dyDescent="0.2">
      <c r="A59" s="113">
        <v>25</v>
      </c>
      <c r="B59" s="114" t="s">
        <v>315</v>
      </c>
      <c r="C59" s="115" t="s">
        <v>316</v>
      </c>
      <c r="D59" s="116" t="s">
        <v>35</v>
      </c>
      <c r="E59" s="117">
        <v>5.4</v>
      </c>
      <c r="F59" s="192"/>
      <c r="G59" s="118">
        <f>E59*F59</f>
        <v>0</v>
      </c>
      <c r="H59" s="119">
        <v>0.30132000000003201</v>
      </c>
      <c r="I59" s="120">
        <f>E59*H59</f>
        <v>1.6271280000001729</v>
      </c>
      <c r="J59" s="119">
        <v>0</v>
      </c>
      <c r="K59" s="120">
        <f>E59*J59</f>
        <v>0</v>
      </c>
      <c r="O59" s="112"/>
      <c r="Z59" s="121"/>
      <c r="AA59" s="121">
        <v>1</v>
      </c>
      <c r="AB59" s="121">
        <v>1</v>
      </c>
      <c r="AC59" s="121">
        <v>1</v>
      </c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CA59" s="121">
        <v>1</v>
      </c>
      <c r="CB59" s="121">
        <v>1</v>
      </c>
      <c r="CZ59" s="79">
        <v>1</v>
      </c>
    </row>
    <row r="60" spans="1:104" x14ac:dyDescent="0.2">
      <c r="A60" s="122"/>
      <c r="B60" s="123"/>
      <c r="C60" s="204"/>
      <c r="D60" s="205"/>
      <c r="E60" s="205"/>
      <c r="F60" s="205"/>
      <c r="G60" s="206"/>
      <c r="I60" s="124"/>
      <c r="K60" s="124"/>
      <c r="L60" s="125"/>
      <c r="O60" s="112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</row>
    <row r="61" spans="1:104" x14ac:dyDescent="0.2">
      <c r="A61" s="122"/>
      <c r="B61" s="123"/>
      <c r="C61" s="208" t="s">
        <v>317</v>
      </c>
      <c r="D61" s="209"/>
      <c r="E61" s="126">
        <v>5.4</v>
      </c>
      <c r="F61" s="127"/>
      <c r="G61" s="128"/>
      <c r="H61" s="129"/>
      <c r="I61" s="124"/>
      <c r="K61" s="124"/>
      <c r="M61" s="130" t="s">
        <v>317</v>
      </c>
      <c r="O61" s="112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31">
        <f>C60</f>
        <v>0</v>
      </c>
      <c r="BE61" s="121"/>
      <c r="BF61" s="121"/>
      <c r="BG61" s="121"/>
      <c r="BH61" s="121"/>
      <c r="BI61" s="121"/>
      <c r="BJ61" s="121"/>
      <c r="BK61" s="121"/>
    </row>
    <row r="62" spans="1:104" x14ac:dyDescent="0.2">
      <c r="A62" s="113">
        <v>26</v>
      </c>
      <c r="B62" s="114" t="s">
        <v>318</v>
      </c>
      <c r="C62" s="115" t="s">
        <v>319</v>
      </c>
      <c r="D62" s="116" t="s">
        <v>35</v>
      </c>
      <c r="E62" s="117">
        <v>9.5</v>
      </c>
      <c r="F62" s="192"/>
      <c r="G62" s="118">
        <f>E62*F62</f>
        <v>0</v>
      </c>
      <c r="H62" s="119">
        <v>7.3899999999980495E-2</v>
      </c>
      <c r="I62" s="120">
        <f>E62*H62</f>
        <v>0.70204999999981466</v>
      </c>
      <c r="J62" s="119">
        <v>0</v>
      </c>
      <c r="K62" s="120">
        <f>E62*J62</f>
        <v>0</v>
      </c>
      <c r="O62" s="112"/>
      <c r="Z62" s="121"/>
      <c r="AA62" s="121">
        <v>1</v>
      </c>
      <c r="AB62" s="121">
        <v>1</v>
      </c>
      <c r="AC62" s="121">
        <v>1</v>
      </c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CA62" s="121">
        <v>1</v>
      </c>
      <c r="CB62" s="121">
        <v>1</v>
      </c>
      <c r="CZ62" s="79">
        <v>1</v>
      </c>
    </row>
    <row r="63" spans="1:104" ht="22.5" x14ac:dyDescent="0.2">
      <c r="A63" s="122"/>
      <c r="B63" s="123"/>
      <c r="C63" s="204" t="s">
        <v>320</v>
      </c>
      <c r="D63" s="205"/>
      <c r="E63" s="205"/>
      <c r="F63" s="205"/>
      <c r="G63" s="206"/>
      <c r="I63" s="124"/>
      <c r="K63" s="124"/>
      <c r="L63" s="125" t="s">
        <v>320</v>
      </c>
      <c r="O63" s="112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</row>
    <row r="64" spans="1:104" x14ac:dyDescent="0.2">
      <c r="A64" s="122"/>
      <c r="B64" s="123"/>
      <c r="C64" s="204" t="s">
        <v>321</v>
      </c>
      <c r="D64" s="205"/>
      <c r="E64" s="205"/>
      <c r="F64" s="205"/>
      <c r="G64" s="206"/>
      <c r="I64" s="124"/>
      <c r="K64" s="124"/>
      <c r="L64" s="125" t="s">
        <v>321</v>
      </c>
      <c r="O64" s="112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</row>
    <row r="65" spans="1:104" x14ac:dyDescent="0.2">
      <c r="A65" s="122"/>
      <c r="B65" s="123"/>
      <c r="C65" s="208" t="s">
        <v>322</v>
      </c>
      <c r="D65" s="209"/>
      <c r="E65" s="126">
        <v>6.5</v>
      </c>
      <c r="F65" s="127"/>
      <c r="G65" s="128"/>
      <c r="H65" s="129"/>
      <c r="I65" s="124"/>
      <c r="K65" s="124"/>
      <c r="M65" s="130" t="s">
        <v>322</v>
      </c>
      <c r="O65" s="112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31" t="str">
        <f>C64</f>
        <v>dlažba ve specifikaci</v>
      </c>
      <c r="BE65" s="121"/>
      <c r="BF65" s="121"/>
      <c r="BG65" s="121"/>
      <c r="BH65" s="121"/>
      <c r="BI65" s="121"/>
      <c r="BJ65" s="121"/>
      <c r="BK65" s="121"/>
    </row>
    <row r="66" spans="1:104" x14ac:dyDescent="0.2">
      <c r="A66" s="122"/>
      <c r="B66" s="123"/>
      <c r="C66" s="208" t="s">
        <v>323</v>
      </c>
      <c r="D66" s="209"/>
      <c r="E66" s="126">
        <v>3</v>
      </c>
      <c r="F66" s="127"/>
      <c r="G66" s="128"/>
      <c r="H66" s="129"/>
      <c r="I66" s="124"/>
      <c r="K66" s="124"/>
      <c r="M66" s="130" t="s">
        <v>323</v>
      </c>
      <c r="O66" s="112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31" t="str">
        <f>C65</f>
        <v>20/20/6:6,5</v>
      </c>
      <c r="BE66" s="121"/>
      <c r="BF66" s="121"/>
      <c r="BG66" s="121"/>
      <c r="BH66" s="121"/>
      <c r="BI66" s="121"/>
      <c r="BJ66" s="121"/>
      <c r="BK66" s="121"/>
    </row>
    <row r="67" spans="1:104" x14ac:dyDescent="0.2">
      <c r="A67" s="113">
        <v>27</v>
      </c>
      <c r="B67" s="114" t="s">
        <v>324</v>
      </c>
      <c r="C67" s="115" t="s">
        <v>325</v>
      </c>
      <c r="D67" s="116" t="s">
        <v>35</v>
      </c>
      <c r="E67" s="117">
        <v>177.6</v>
      </c>
      <c r="F67" s="192"/>
      <c r="G67" s="118">
        <f>E67*F67</f>
        <v>0</v>
      </c>
      <c r="H67" s="119">
        <v>7.3899999999980495E-2</v>
      </c>
      <c r="I67" s="120">
        <f>E67*H67</f>
        <v>13.124639999996536</v>
      </c>
      <c r="J67" s="119">
        <v>0</v>
      </c>
      <c r="K67" s="120">
        <f>E67*J67</f>
        <v>0</v>
      </c>
      <c r="O67" s="112"/>
      <c r="Z67" s="121"/>
      <c r="AA67" s="121">
        <v>1</v>
      </c>
      <c r="AB67" s="121">
        <v>1</v>
      </c>
      <c r="AC67" s="121">
        <v>1</v>
      </c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CA67" s="121">
        <v>1</v>
      </c>
      <c r="CB67" s="121">
        <v>1</v>
      </c>
      <c r="CZ67" s="79">
        <v>1</v>
      </c>
    </row>
    <row r="68" spans="1:104" x14ac:dyDescent="0.2">
      <c r="A68" s="122"/>
      <c r="B68" s="123"/>
      <c r="C68" s="204" t="s">
        <v>326</v>
      </c>
      <c r="D68" s="205"/>
      <c r="E68" s="205"/>
      <c r="F68" s="205"/>
      <c r="G68" s="206"/>
      <c r="I68" s="124"/>
      <c r="K68" s="124"/>
      <c r="L68" s="125" t="s">
        <v>326</v>
      </c>
      <c r="O68" s="112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</row>
    <row r="69" spans="1:104" ht="25.5" x14ac:dyDescent="0.2">
      <c r="A69" s="122"/>
      <c r="B69" s="123"/>
      <c r="C69" s="208" t="s">
        <v>327</v>
      </c>
      <c r="D69" s="209"/>
      <c r="E69" s="126">
        <v>50.8</v>
      </c>
      <c r="F69" s="127"/>
      <c r="G69" s="128"/>
      <c r="H69" s="129"/>
      <c r="I69" s="124"/>
      <c r="K69" s="124"/>
      <c r="M69" s="130" t="s">
        <v>327</v>
      </c>
      <c r="O69" s="112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31" t="str">
        <f>C68</f>
        <v>položka obsahuje kladecí vrstvu DK fr. 4-8 mm + zásyp spar, dlažba ve specifikaci</v>
      </c>
      <c r="BE69" s="121"/>
      <c r="BF69" s="121"/>
      <c r="BG69" s="121"/>
      <c r="BH69" s="121"/>
      <c r="BI69" s="121"/>
      <c r="BJ69" s="121"/>
      <c r="BK69" s="121"/>
    </row>
    <row r="70" spans="1:104" x14ac:dyDescent="0.2">
      <c r="A70" s="122"/>
      <c r="B70" s="123"/>
      <c r="C70" s="208" t="s">
        <v>328</v>
      </c>
      <c r="D70" s="209"/>
      <c r="E70" s="126">
        <v>126.8</v>
      </c>
      <c r="F70" s="127"/>
      <c r="G70" s="128"/>
      <c r="H70" s="129"/>
      <c r="I70" s="124"/>
      <c r="K70" s="124"/>
      <c r="M70" s="130" t="s">
        <v>328</v>
      </c>
      <c r="O70" s="112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31" t="str">
        <f>C69</f>
        <v>20/20/8:50,8</v>
      </c>
      <c r="BE70" s="121"/>
      <c r="BF70" s="121"/>
      <c r="BG70" s="121"/>
      <c r="BH70" s="121"/>
      <c r="BI70" s="121"/>
      <c r="BJ70" s="121"/>
      <c r="BK70" s="121"/>
    </row>
    <row r="71" spans="1:104" x14ac:dyDescent="0.2">
      <c r="A71" s="113">
        <v>28</v>
      </c>
      <c r="B71" s="114" t="s">
        <v>329</v>
      </c>
      <c r="C71" s="115" t="s">
        <v>330</v>
      </c>
      <c r="D71" s="116" t="s">
        <v>88</v>
      </c>
      <c r="E71" s="117">
        <v>11</v>
      </c>
      <c r="F71" s="192"/>
      <c r="G71" s="118">
        <f>E71*F71</f>
        <v>0</v>
      </c>
      <c r="H71" s="119">
        <v>3.2999999999994102E-4</v>
      </c>
      <c r="I71" s="120">
        <f>E71*H71</f>
        <v>3.6299999999993512E-3</v>
      </c>
      <c r="J71" s="119">
        <v>0</v>
      </c>
      <c r="K71" s="120">
        <f>E71*J71</f>
        <v>0</v>
      </c>
      <c r="O71" s="112"/>
      <c r="Z71" s="121"/>
      <c r="AA71" s="121">
        <v>1</v>
      </c>
      <c r="AB71" s="121">
        <v>1</v>
      </c>
      <c r="AC71" s="121">
        <v>1</v>
      </c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CA71" s="121">
        <v>1</v>
      </c>
      <c r="CB71" s="121">
        <v>1</v>
      </c>
      <c r="CZ71" s="79">
        <v>1</v>
      </c>
    </row>
    <row r="72" spans="1:104" x14ac:dyDescent="0.2">
      <c r="A72" s="113">
        <v>29</v>
      </c>
      <c r="B72" s="114" t="s">
        <v>331</v>
      </c>
      <c r="C72" s="115" t="s">
        <v>332</v>
      </c>
      <c r="D72" s="116" t="s">
        <v>88</v>
      </c>
      <c r="E72" s="117">
        <v>50</v>
      </c>
      <c r="F72" s="192"/>
      <c r="G72" s="118">
        <f>E72*F72</f>
        <v>0</v>
      </c>
      <c r="H72" s="119">
        <v>3.6000000000013799E-4</v>
      </c>
      <c r="I72" s="120">
        <f>E72*H72</f>
        <v>1.8000000000006899E-2</v>
      </c>
      <c r="J72" s="119">
        <v>0</v>
      </c>
      <c r="K72" s="120">
        <f>E72*J72</f>
        <v>0</v>
      </c>
      <c r="O72" s="112"/>
      <c r="Z72" s="121"/>
      <c r="AA72" s="121">
        <v>1</v>
      </c>
      <c r="AB72" s="121">
        <v>1</v>
      </c>
      <c r="AC72" s="121">
        <v>1</v>
      </c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CA72" s="121">
        <v>1</v>
      </c>
      <c r="CB72" s="121">
        <v>1</v>
      </c>
      <c r="CZ72" s="79">
        <v>1</v>
      </c>
    </row>
    <row r="73" spans="1:104" x14ac:dyDescent="0.2">
      <c r="A73" s="113">
        <v>30</v>
      </c>
      <c r="B73" s="114" t="s">
        <v>333</v>
      </c>
      <c r="C73" s="115" t="s">
        <v>334</v>
      </c>
      <c r="D73" s="116" t="s">
        <v>88</v>
      </c>
      <c r="E73" s="117">
        <v>117.4</v>
      </c>
      <c r="F73" s="192"/>
      <c r="G73" s="118">
        <f>E73*F73</f>
        <v>0</v>
      </c>
      <c r="H73" s="119">
        <v>0.148740000000089</v>
      </c>
      <c r="I73" s="120">
        <f>E73*H73</f>
        <v>17.462076000010448</v>
      </c>
      <c r="J73" s="119">
        <v>0</v>
      </c>
      <c r="K73" s="120">
        <f>E73*J73</f>
        <v>0</v>
      </c>
      <c r="O73" s="112"/>
      <c r="Z73" s="121"/>
      <c r="AA73" s="121">
        <v>1</v>
      </c>
      <c r="AB73" s="121">
        <v>1</v>
      </c>
      <c r="AC73" s="121">
        <v>1</v>
      </c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CA73" s="121">
        <v>1</v>
      </c>
      <c r="CB73" s="121">
        <v>1</v>
      </c>
      <c r="CZ73" s="79">
        <v>1</v>
      </c>
    </row>
    <row r="74" spans="1:104" x14ac:dyDescent="0.2">
      <c r="A74" s="122"/>
      <c r="B74" s="123"/>
      <c r="C74" s="208" t="s">
        <v>335</v>
      </c>
      <c r="D74" s="209"/>
      <c r="E74" s="126">
        <v>110.4</v>
      </c>
      <c r="F74" s="127"/>
      <c r="G74" s="128"/>
      <c r="H74" s="129"/>
      <c r="I74" s="124"/>
      <c r="K74" s="124"/>
      <c r="M74" s="130" t="s">
        <v>335</v>
      </c>
      <c r="O74" s="112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31" t="str">
        <f>C73</f>
        <v>Osazení obrub.bet. s opěrou,lože z C 15/20</v>
      </c>
      <c r="BE74" s="121"/>
      <c r="BF74" s="121"/>
      <c r="BG74" s="121"/>
      <c r="BH74" s="121"/>
      <c r="BI74" s="121"/>
      <c r="BJ74" s="121"/>
      <c r="BK74" s="121"/>
    </row>
    <row r="75" spans="1:104" x14ac:dyDescent="0.2">
      <c r="A75" s="122"/>
      <c r="B75" s="123"/>
      <c r="C75" s="208" t="s">
        <v>336</v>
      </c>
      <c r="D75" s="209"/>
      <c r="E75" s="126">
        <v>7</v>
      </c>
      <c r="F75" s="127"/>
      <c r="G75" s="128"/>
      <c r="H75" s="129"/>
      <c r="I75" s="124"/>
      <c r="K75" s="124"/>
      <c r="M75" s="130" t="s">
        <v>336</v>
      </c>
      <c r="O75" s="112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31" t="str">
        <f>C74</f>
        <v>silniční obrubník 15/25, 15/15, přechodové:57,6+50,8+1+1</v>
      </c>
      <c r="BE75" s="121"/>
      <c r="BF75" s="121"/>
      <c r="BG75" s="121"/>
      <c r="BH75" s="121"/>
      <c r="BI75" s="121"/>
      <c r="BJ75" s="121"/>
      <c r="BK75" s="121"/>
    </row>
    <row r="76" spans="1:104" x14ac:dyDescent="0.2">
      <c r="A76" s="113">
        <v>31</v>
      </c>
      <c r="B76" s="114" t="s">
        <v>337</v>
      </c>
      <c r="C76" s="115" t="s">
        <v>338</v>
      </c>
      <c r="D76" s="116" t="s">
        <v>150</v>
      </c>
      <c r="E76" s="117">
        <v>1.4175</v>
      </c>
      <c r="F76" s="192"/>
      <c r="G76" s="118">
        <f>E76*F76</f>
        <v>0</v>
      </c>
      <c r="H76" s="119">
        <v>1</v>
      </c>
      <c r="I76" s="120">
        <f>E76*H76</f>
        <v>1.4175</v>
      </c>
      <c r="J76" s="119"/>
      <c r="K76" s="120">
        <f>E76*J76</f>
        <v>0</v>
      </c>
      <c r="O76" s="112"/>
      <c r="Z76" s="121"/>
      <c r="AA76" s="121">
        <v>3</v>
      </c>
      <c r="AB76" s="121">
        <v>1</v>
      </c>
      <c r="AC76" s="121">
        <v>58380129</v>
      </c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CA76" s="121">
        <v>3</v>
      </c>
      <c r="CB76" s="121">
        <v>1</v>
      </c>
      <c r="CZ76" s="79">
        <v>1</v>
      </c>
    </row>
    <row r="77" spans="1:104" x14ac:dyDescent="0.2">
      <c r="A77" s="122"/>
      <c r="B77" s="123"/>
      <c r="C77" s="204"/>
      <c r="D77" s="205"/>
      <c r="E77" s="205"/>
      <c r="F77" s="205"/>
      <c r="G77" s="206"/>
      <c r="I77" s="124"/>
      <c r="K77" s="124"/>
      <c r="L77" s="125"/>
      <c r="O77" s="112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</row>
    <row r="78" spans="1:104" x14ac:dyDescent="0.2">
      <c r="A78" s="122"/>
      <c r="B78" s="123"/>
      <c r="C78" s="208" t="s">
        <v>339</v>
      </c>
      <c r="D78" s="209"/>
      <c r="E78" s="126">
        <v>1.4175</v>
      </c>
      <c r="F78" s="127"/>
      <c r="G78" s="128"/>
      <c r="H78" s="129"/>
      <c r="I78" s="124"/>
      <c r="K78" s="124"/>
      <c r="M78" s="130" t="s">
        <v>339</v>
      </c>
      <c r="O78" s="112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31">
        <f>C77</f>
        <v>0</v>
      </c>
      <c r="BE78" s="121"/>
      <c r="BF78" s="121"/>
      <c r="BG78" s="121"/>
      <c r="BH78" s="121"/>
      <c r="BI78" s="121"/>
      <c r="BJ78" s="121"/>
      <c r="BK78" s="121"/>
    </row>
    <row r="79" spans="1:104" x14ac:dyDescent="0.2">
      <c r="A79" s="113">
        <v>32</v>
      </c>
      <c r="B79" s="114" t="s">
        <v>340</v>
      </c>
      <c r="C79" s="115" t="s">
        <v>341</v>
      </c>
      <c r="D79" s="116" t="s">
        <v>107</v>
      </c>
      <c r="E79" s="117">
        <v>10</v>
      </c>
      <c r="F79" s="192"/>
      <c r="G79" s="118">
        <f t="shared" ref="G79:G84" si="3">E79*F79</f>
        <v>0</v>
      </c>
      <c r="H79" s="119">
        <v>6.0000000000002301E-2</v>
      </c>
      <c r="I79" s="120">
        <f t="shared" ref="I79:I84" si="4">E79*H79</f>
        <v>0.60000000000002296</v>
      </c>
      <c r="J79" s="119"/>
      <c r="K79" s="120">
        <f t="shared" ref="K79:K84" si="5">E79*J79</f>
        <v>0</v>
      </c>
      <c r="O79" s="112"/>
      <c r="Z79" s="121"/>
      <c r="AA79" s="121">
        <v>3</v>
      </c>
      <c r="AB79" s="121">
        <v>1</v>
      </c>
      <c r="AC79" s="121">
        <v>59217421</v>
      </c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CA79" s="121">
        <v>3</v>
      </c>
      <c r="CB79" s="121">
        <v>1</v>
      </c>
      <c r="CZ79" s="79">
        <v>1</v>
      </c>
    </row>
    <row r="80" spans="1:104" x14ac:dyDescent="0.2">
      <c r="A80" s="113">
        <v>33</v>
      </c>
      <c r="B80" s="114" t="s">
        <v>342</v>
      </c>
      <c r="C80" s="115" t="s">
        <v>343</v>
      </c>
      <c r="D80" s="116" t="s">
        <v>107</v>
      </c>
      <c r="E80" s="117">
        <v>62</v>
      </c>
      <c r="F80" s="192"/>
      <c r="G80" s="118">
        <f t="shared" si="3"/>
        <v>0</v>
      </c>
      <c r="H80" s="119">
        <v>8.2099999999968504E-2</v>
      </c>
      <c r="I80" s="120">
        <f t="shared" si="4"/>
        <v>5.0901999999980472</v>
      </c>
      <c r="J80" s="119"/>
      <c r="K80" s="120">
        <f t="shared" si="5"/>
        <v>0</v>
      </c>
      <c r="O80" s="112"/>
      <c r="Z80" s="121"/>
      <c r="AA80" s="121">
        <v>3</v>
      </c>
      <c r="AB80" s="121">
        <v>1</v>
      </c>
      <c r="AC80" s="121">
        <v>59217472</v>
      </c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CA80" s="121">
        <v>3</v>
      </c>
      <c r="CB80" s="121">
        <v>1</v>
      </c>
      <c r="CZ80" s="79">
        <v>1</v>
      </c>
    </row>
    <row r="81" spans="1:104" x14ac:dyDescent="0.2">
      <c r="A81" s="113">
        <v>34</v>
      </c>
      <c r="B81" s="114" t="s">
        <v>344</v>
      </c>
      <c r="C81" s="115" t="s">
        <v>345</v>
      </c>
      <c r="D81" s="116" t="s">
        <v>107</v>
      </c>
      <c r="E81" s="117">
        <v>57</v>
      </c>
      <c r="F81" s="192"/>
      <c r="G81" s="118">
        <f t="shared" si="3"/>
        <v>0</v>
      </c>
      <c r="H81" s="119">
        <v>4.8299999999983398E-2</v>
      </c>
      <c r="I81" s="120">
        <f t="shared" si="4"/>
        <v>2.7530999999990535</v>
      </c>
      <c r="J81" s="119"/>
      <c r="K81" s="120">
        <f t="shared" si="5"/>
        <v>0</v>
      </c>
      <c r="O81" s="112"/>
      <c r="Z81" s="121"/>
      <c r="AA81" s="121">
        <v>3</v>
      </c>
      <c r="AB81" s="121">
        <v>1</v>
      </c>
      <c r="AC81" s="121">
        <v>59217476</v>
      </c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CA81" s="121">
        <v>3</v>
      </c>
      <c r="CB81" s="121">
        <v>1</v>
      </c>
      <c r="CZ81" s="79">
        <v>1</v>
      </c>
    </row>
    <row r="82" spans="1:104" x14ac:dyDescent="0.2">
      <c r="A82" s="113">
        <v>35</v>
      </c>
      <c r="B82" s="114" t="s">
        <v>346</v>
      </c>
      <c r="C82" s="115" t="s">
        <v>347</v>
      </c>
      <c r="D82" s="116" t="s">
        <v>107</v>
      </c>
      <c r="E82" s="117">
        <v>1</v>
      </c>
      <c r="F82" s="192"/>
      <c r="G82" s="118">
        <f t="shared" si="3"/>
        <v>0</v>
      </c>
      <c r="H82" s="119">
        <v>6.7000000000007304E-2</v>
      </c>
      <c r="I82" s="120">
        <f t="shared" si="4"/>
        <v>6.7000000000007304E-2</v>
      </c>
      <c r="J82" s="119"/>
      <c r="K82" s="120">
        <f t="shared" si="5"/>
        <v>0</v>
      </c>
      <c r="O82" s="112"/>
      <c r="Z82" s="121"/>
      <c r="AA82" s="121">
        <v>3</v>
      </c>
      <c r="AB82" s="121">
        <v>1</v>
      </c>
      <c r="AC82" s="121">
        <v>59217480</v>
      </c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CA82" s="121">
        <v>3</v>
      </c>
      <c r="CB82" s="121">
        <v>1</v>
      </c>
      <c r="CZ82" s="79">
        <v>1</v>
      </c>
    </row>
    <row r="83" spans="1:104" x14ac:dyDescent="0.2">
      <c r="A83" s="113">
        <v>36</v>
      </c>
      <c r="B83" s="114" t="s">
        <v>348</v>
      </c>
      <c r="C83" s="115" t="s">
        <v>349</v>
      </c>
      <c r="D83" s="116" t="s">
        <v>107</v>
      </c>
      <c r="E83" s="117">
        <v>1</v>
      </c>
      <c r="F83" s="192"/>
      <c r="G83" s="118">
        <f t="shared" si="3"/>
        <v>0</v>
      </c>
      <c r="H83" s="119">
        <v>6.7000000000007304E-2</v>
      </c>
      <c r="I83" s="120">
        <f t="shared" si="4"/>
        <v>6.7000000000007304E-2</v>
      </c>
      <c r="J83" s="119"/>
      <c r="K83" s="120">
        <f t="shared" si="5"/>
        <v>0</v>
      </c>
      <c r="O83" s="112"/>
      <c r="Z83" s="121"/>
      <c r="AA83" s="121">
        <v>3</v>
      </c>
      <c r="AB83" s="121">
        <v>1</v>
      </c>
      <c r="AC83" s="121">
        <v>59217481</v>
      </c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CA83" s="121">
        <v>3</v>
      </c>
      <c r="CB83" s="121">
        <v>1</v>
      </c>
      <c r="CZ83" s="79">
        <v>1</v>
      </c>
    </row>
    <row r="84" spans="1:104" ht="22.5" x14ac:dyDescent="0.2">
      <c r="A84" s="113">
        <v>37</v>
      </c>
      <c r="B84" s="114" t="s">
        <v>350</v>
      </c>
      <c r="C84" s="115" t="s">
        <v>351</v>
      </c>
      <c r="D84" s="116" t="s">
        <v>35</v>
      </c>
      <c r="E84" s="117">
        <v>3.3</v>
      </c>
      <c r="F84" s="192"/>
      <c r="G84" s="118">
        <f t="shared" si="3"/>
        <v>0</v>
      </c>
      <c r="H84" s="119">
        <v>0.14400000000000501</v>
      </c>
      <c r="I84" s="120">
        <f t="shared" si="4"/>
        <v>0.4752000000000165</v>
      </c>
      <c r="J84" s="119"/>
      <c r="K84" s="120">
        <f t="shared" si="5"/>
        <v>0</v>
      </c>
      <c r="O84" s="112"/>
      <c r="Z84" s="121"/>
      <c r="AA84" s="121">
        <v>3</v>
      </c>
      <c r="AB84" s="121">
        <v>1</v>
      </c>
      <c r="AC84" s="121">
        <v>592451151</v>
      </c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CA84" s="121">
        <v>3</v>
      </c>
      <c r="CB84" s="121">
        <v>1</v>
      </c>
      <c r="CZ84" s="79">
        <v>1</v>
      </c>
    </row>
    <row r="85" spans="1:104" x14ac:dyDescent="0.2">
      <c r="A85" s="122"/>
      <c r="B85" s="123"/>
      <c r="C85" s="208" t="s">
        <v>352</v>
      </c>
      <c r="D85" s="209"/>
      <c r="E85" s="126">
        <v>3.3</v>
      </c>
      <c r="F85" s="127"/>
      <c r="G85" s="128"/>
      <c r="H85" s="129"/>
      <c r="I85" s="124"/>
      <c r="K85" s="124"/>
      <c r="M85" s="130" t="s">
        <v>352</v>
      </c>
      <c r="O85" s="112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31" t="str">
        <f>C84</f>
        <v>Dlažba betonová SLP 20x10x6 cm, barva červená náklepová</v>
      </c>
      <c r="BE85" s="121"/>
      <c r="BF85" s="121"/>
      <c r="BG85" s="121"/>
      <c r="BH85" s="121"/>
      <c r="BI85" s="121"/>
      <c r="BJ85" s="121"/>
      <c r="BK85" s="121"/>
    </row>
    <row r="86" spans="1:104" x14ac:dyDescent="0.2">
      <c r="A86" s="113">
        <v>38</v>
      </c>
      <c r="B86" s="114" t="s">
        <v>353</v>
      </c>
      <c r="C86" s="115" t="s">
        <v>354</v>
      </c>
      <c r="D86" s="116" t="s">
        <v>35</v>
      </c>
      <c r="E86" s="117">
        <v>6.3</v>
      </c>
      <c r="F86" s="192"/>
      <c r="G86" s="118">
        <f>E86*F86</f>
        <v>0</v>
      </c>
      <c r="H86" s="119">
        <v>0.13100000000008499</v>
      </c>
      <c r="I86" s="120">
        <f>E86*H86</f>
        <v>0.82530000000053538</v>
      </c>
      <c r="J86" s="119"/>
      <c r="K86" s="120">
        <f>E86*J86</f>
        <v>0</v>
      </c>
      <c r="O86" s="112"/>
      <c r="Z86" s="121"/>
      <c r="AA86" s="121">
        <v>3</v>
      </c>
      <c r="AB86" s="121">
        <v>1</v>
      </c>
      <c r="AC86" s="121">
        <v>5924511900</v>
      </c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CA86" s="121">
        <v>3</v>
      </c>
      <c r="CB86" s="121">
        <v>1</v>
      </c>
      <c r="CZ86" s="79">
        <v>1</v>
      </c>
    </row>
    <row r="87" spans="1:104" x14ac:dyDescent="0.2">
      <c r="A87" s="122"/>
      <c r="B87" s="123"/>
      <c r="C87" s="204"/>
      <c r="D87" s="205"/>
      <c r="E87" s="205"/>
      <c r="F87" s="205"/>
      <c r="G87" s="206"/>
      <c r="I87" s="124"/>
      <c r="K87" s="124"/>
      <c r="L87" s="125"/>
      <c r="O87" s="112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</row>
    <row r="88" spans="1:104" x14ac:dyDescent="0.2">
      <c r="A88" s="122"/>
      <c r="B88" s="123"/>
      <c r="C88" s="208" t="s">
        <v>355</v>
      </c>
      <c r="D88" s="209"/>
      <c r="E88" s="126">
        <v>6.3</v>
      </c>
      <c r="F88" s="127"/>
      <c r="G88" s="128"/>
      <c r="H88" s="129"/>
      <c r="I88" s="124"/>
      <c r="K88" s="124"/>
      <c r="M88" s="130" t="s">
        <v>355</v>
      </c>
      <c r="O88" s="112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31">
        <f>C87</f>
        <v>0</v>
      </c>
      <c r="BE88" s="121"/>
      <c r="BF88" s="121"/>
      <c r="BG88" s="121"/>
      <c r="BH88" s="121"/>
      <c r="BI88" s="121"/>
      <c r="BJ88" s="121"/>
      <c r="BK88" s="121"/>
    </row>
    <row r="89" spans="1:104" x14ac:dyDescent="0.2">
      <c r="A89" s="113">
        <v>39</v>
      </c>
      <c r="B89" s="114" t="s">
        <v>356</v>
      </c>
      <c r="C89" s="115" t="s">
        <v>357</v>
      </c>
      <c r="D89" s="116" t="s">
        <v>35</v>
      </c>
      <c r="E89" s="117">
        <v>130.60400000000001</v>
      </c>
      <c r="F89" s="192"/>
      <c r="G89" s="118">
        <f>E89*F89</f>
        <v>0</v>
      </c>
      <c r="H89" s="119">
        <v>0.174999999999955</v>
      </c>
      <c r="I89" s="120">
        <f>E89*H89</f>
        <v>22.855699999994126</v>
      </c>
      <c r="J89" s="119"/>
      <c r="K89" s="120">
        <f>E89*J89</f>
        <v>0</v>
      </c>
      <c r="O89" s="112"/>
      <c r="Z89" s="121"/>
      <c r="AA89" s="121">
        <v>3</v>
      </c>
      <c r="AB89" s="121">
        <v>1</v>
      </c>
      <c r="AC89" s="121">
        <v>5924511910</v>
      </c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CA89" s="121">
        <v>3</v>
      </c>
      <c r="CB89" s="121">
        <v>1</v>
      </c>
      <c r="CZ89" s="79">
        <v>1</v>
      </c>
    </row>
    <row r="90" spans="1:104" x14ac:dyDescent="0.2">
      <c r="A90" s="122"/>
      <c r="B90" s="123"/>
      <c r="C90" s="208" t="s">
        <v>358</v>
      </c>
      <c r="D90" s="209"/>
      <c r="E90" s="126">
        <v>130.60400000000001</v>
      </c>
      <c r="F90" s="127"/>
      <c r="G90" s="128"/>
      <c r="H90" s="129"/>
      <c r="I90" s="124"/>
      <c r="K90" s="124"/>
      <c r="M90" s="130" t="s">
        <v>358</v>
      </c>
      <c r="O90" s="112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31" t="str">
        <f>C89</f>
        <v>Dlažba betonová 20x20x8 cm, barva přírodní šedá</v>
      </c>
      <c r="BE90" s="121"/>
      <c r="BF90" s="121"/>
      <c r="BG90" s="121"/>
      <c r="BH90" s="121"/>
      <c r="BI90" s="121"/>
      <c r="BJ90" s="121"/>
      <c r="BK90" s="121"/>
    </row>
    <row r="91" spans="1:104" ht="22.5" x14ac:dyDescent="0.2">
      <c r="A91" s="113">
        <v>40</v>
      </c>
      <c r="B91" s="114" t="s">
        <v>359</v>
      </c>
      <c r="C91" s="115" t="s">
        <v>360</v>
      </c>
      <c r="D91" s="116" t="s">
        <v>35</v>
      </c>
      <c r="E91" s="117">
        <v>235.04599999999999</v>
      </c>
      <c r="F91" s="192"/>
      <c r="G91" s="118">
        <f>E91*F91</f>
        <v>0</v>
      </c>
      <c r="H91" s="119">
        <v>0.144999999999982</v>
      </c>
      <c r="I91" s="120">
        <f>E91*H91</f>
        <v>34.081669999995768</v>
      </c>
      <c r="J91" s="119"/>
      <c r="K91" s="120">
        <f>E91*J91</f>
        <v>0</v>
      </c>
      <c r="O91" s="112"/>
      <c r="Z91" s="121"/>
      <c r="AA91" s="121">
        <v>3</v>
      </c>
      <c r="AB91" s="121">
        <v>1</v>
      </c>
      <c r="AC91" s="121" t="s">
        <v>359</v>
      </c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CA91" s="121">
        <v>3</v>
      </c>
      <c r="CB91" s="121">
        <v>1</v>
      </c>
      <c r="CZ91" s="79">
        <v>1</v>
      </c>
    </row>
    <row r="92" spans="1:104" x14ac:dyDescent="0.2">
      <c r="A92" s="122"/>
      <c r="B92" s="123"/>
      <c r="C92" s="208" t="s">
        <v>361</v>
      </c>
      <c r="D92" s="209"/>
      <c r="E92" s="126">
        <v>235.04599999999999</v>
      </c>
      <c r="F92" s="127"/>
      <c r="G92" s="128"/>
      <c r="H92" s="129"/>
      <c r="I92" s="124"/>
      <c r="K92" s="124"/>
      <c r="M92" s="130" t="s">
        <v>361</v>
      </c>
      <c r="O92" s="112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31" t="str">
        <f>C91</f>
        <v>Dlažba drenážní přírodní 17/20 x 17/20 x 8 cm vč. zásypu spar DKfr.2-5</v>
      </c>
      <c r="BE92" s="121"/>
      <c r="BF92" s="121"/>
      <c r="BG92" s="121"/>
      <c r="BH92" s="121"/>
      <c r="BI92" s="121"/>
      <c r="BJ92" s="121"/>
      <c r="BK92" s="121"/>
    </row>
    <row r="93" spans="1:104" x14ac:dyDescent="0.2">
      <c r="A93" s="132" t="s">
        <v>36</v>
      </c>
      <c r="B93" s="133" t="s">
        <v>313</v>
      </c>
      <c r="C93" s="134" t="s">
        <v>314</v>
      </c>
      <c r="D93" s="135"/>
      <c r="E93" s="136"/>
      <c r="F93" s="136"/>
      <c r="G93" s="137">
        <f>SUM(G58:G92)</f>
        <v>0</v>
      </c>
      <c r="H93" s="138"/>
      <c r="I93" s="139">
        <f>SUM(I58:I92)</f>
        <v>101.17019399999455</v>
      </c>
      <c r="J93" s="140"/>
      <c r="K93" s="139">
        <f>SUM(K58:K92)</f>
        <v>0</v>
      </c>
      <c r="O93" s="112"/>
      <c r="X93" s="141">
        <f>K93</f>
        <v>0</v>
      </c>
      <c r="Y93" s="141">
        <f>I93</f>
        <v>101.17019399999455</v>
      </c>
      <c r="Z93" s="142">
        <f>G93</f>
        <v>0</v>
      </c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43"/>
      <c r="BB93" s="143"/>
      <c r="BC93" s="143"/>
      <c r="BD93" s="143"/>
      <c r="BE93" s="143"/>
      <c r="BF93" s="143"/>
      <c r="BG93" s="121"/>
      <c r="BH93" s="121"/>
      <c r="BI93" s="121"/>
      <c r="BJ93" s="121"/>
      <c r="BK93" s="121"/>
    </row>
    <row r="94" spans="1:104" ht="14.25" customHeight="1" x14ac:dyDescent="0.2">
      <c r="A94" s="104" t="s">
        <v>32</v>
      </c>
      <c r="B94" s="105" t="s">
        <v>362</v>
      </c>
      <c r="C94" s="106" t="s">
        <v>363</v>
      </c>
      <c r="D94" s="107"/>
      <c r="E94" s="108"/>
      <c r="F94" s="108"/>
      <c r="G94" s="109"/>
      <c r="H94" s="110"/>
      <c r="I94" s="111"/>
      <c r="J94" s="110"/>
      <c r="K94" s="111"/>
      <c r="O94" s="112"/>
    </row>
    <row r="95" spans="1:104" ht="22.5" x14ac:dyDescent="0.2">
      <c r="A95" s="113">
        <v>41</v>
      </c>
      <c r="B95" s="114" t="s">
        <v>364</v>
      </c>
      <c r="C95" s="115" t="s">
        <v>365</v>
      </c>
      <c r="D95" s="116" t="s">
        <v>88</v>
      </c>
      <c r="E95" s="117">
        <v>50</v>
      </c>
      <c r="F95" s="192"/>
      <c r="G95" s="118">
        <f>E95*F95</f>
        <v>0</v>
      </c>
      <c r="H95" s="119">
        <v>0</v>
      </c>
      <c r="I95" s="120">
        <f>E95*H95</f>
        <v>0</v>
      </c>
      <c r="J95" s="119">
        <v>0</v>
      </c>
      <c r="K95" s="120">
        <f>E95*J95</f>
        <v>0</v>
      </c>
      <c r="O95" s="112"/>
      <c r="Z95" s="121"/>
      <c r="AA95" s="121">
        <v>1</v>
      </c>
      <c r="AB95" s="121">
        <v>1</v>
      </c>
      <c r="AC95" s="121">
        <v>1</v>
      </c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CA95" s="121">
        <v>1</v>
      </c>
      <c r="CB95" s="121">
        <v>1</v>
      </c>
      <c r="CZ95" s="79">
        <v>1</v>
      </c>
    </row>
    <row r="96" spans="1:104" ht="22.5" x14ac:dyDescent="0.2">
      <c r="A96" s="113">
        <v>42</v>
      </c>
      <c r="B96" s="114" t="s">
        <v>366</v>
      </c>
      <c r="C96" s="115" t="s">
        <v>367</v>
      </c>
      <c r="D96" s="116" t="s">
        <v>107</v>
      </c>
      <c r="E96" s="117">
        <v>1</v>
      </c>
      <c r="F96" s="192"/>
      <c r="G96" s="118">
        <f>E96*F96</f>
        <v>0</v>
      </c>
      <c r="H96" s="119">
        <v>0.14493999999990601</v>
      </c>
      <c r="I96" s="120">
        <f>E96*H96</f>
        <v>0.14493999999990601</v>
      </c>
      <c r="J96" s="119">
        <v>0</v>
      </c>
      <c r="K96" s="120">
        <f>E96*J96</f>
        <v>0</v>
      </c>
      <c r="O96" s="112"/>
      <c r="Z96" s="121"/>
      <c r="AA96" s="121">
        <v>1</v>
      </c>
      <c r="AB96" s="121">
        <v>1</v>
      </c>
      <c r="AC96" s="121">
        <v>1</v>
      </c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CA96" s="121">
        <v>1</v>
      </c>
      <c r="CB96" s="121">
        <v>1</v>
      </c>
      <c r="CZ96" s="79">
        <v>1</v>
      </c>
    </row>
    <row r="97" spans="1:104" x14ac:dyDescent="0.2">
      <c r="A97" s="113">
        <v>43</v>
      </c>
      <c r="B97" s="114" t="s">
        <v>368</v>
      </c>
      <c r="C97" s="115" t="s">
        <v>369</v>
      </c>
      <c r="D97" s="116" t="s">
        <v>107</v>
      </c>
      <c r="E97" s="117">
        <v>1</v>
      </c>
      <c r="F97" s="192"/>
      <c r="G97" s="118">
        <f>E97*F97</f>
        <v>0</v>
      </c>
      <c r="H97" s="119">
        <v>9.3600000000009197E-3</v>
      </c>
      <c r="I97" s="120">
        <f>E97*H97</f>
        <v>9.3600000000009197E-3</v>
      </c>
      <c r="J97" s="119">
        <v>0</v>
      </c>
      <c r="K97" s="120">
        <f>E97*J97</f>
        <v>0</v>
      </c>
      <c r="O97" s="112"/>
      <c r="Z97" s="121"/>
      <c r="AA97" s="121">
        <v>1</v>
      </c>
      <c r="AB97" s="121">
        <v>1</v>
      </c>
      <c r="AC97" s="121">
        <v>1</v>
      </c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CA97" s="121">
        <v>1</v>
      </c>
      <c r="CB97" s="121">
        <v>1</v>
      </c>
      <c r="CZ97" s="79">
        <v>1</v>
      </c>
    </row>
    <row r="98" spans="1:104" x14ac:dyDescent="0.2">
      <c r="A98" s="113">
        <v>44</v>
      </c>
      <c r="B98" s="114" t="s">
        <v>370</v>
      </c>
      <c r="C98" s="115" t="s">
        <v>371</v>
      </c>
      <c r="D98" s="116" t="s">
        <v>51</v>
      </c>
      <c r="E98" s="117">
        <v>1</v>
      </c>
      <c r="F98" s="192"/>
      <c r="G98" s="118">
        <f>E98*F98</f>
        <v>0</v>
      </c>
      <c r="H98" s="119">
        <v>0</v>
      </c>
      <c r="I98" s="120">
        <f>E98*H98</f>
        <v>0</v>
      </c>
      <c r="J98" s="119"/>
      <c r="K98" s="120">
        <f>E98*J98</f>
        <v>0</v>
      </c>
      <c r="O98" s="112"/>
      <c r="Z98" s="121"/>
      <c r="AA98" s="121">
        <v>12</v>
      </c>
      <c r="AB98" s="121">
        <v>0</v>
      </c>
      <c r="AC98" s="121">
        <v>54</v>
      </c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CA98" s="121">
        <v>12</v>
      </c>
      <c r="CB98" s="121">
        <v>0</v>
      </c>
      <c r="CZ98" s="79">
        <v>1</v>
      </c>
    </row>
    <row r="99" spans="1:104" x14ac:dyDescent="0.2">
      <c r="A99" s="122"/>
      <c r="B99" s="123"/>
      <c r="C99" s="204"/>
      <c r="D99" s="205"/>
      <c r="E99" s="205"/>
      <c r="F99" s="205"/>
      <c r="G99" s="206"/>
      <c r="I99" s="124"/>
      <c r="K99" s="124"/>
      <c r="L99" s="125"/>
      <c r="O99" s="112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</row>
    <row r="100" spans="1:104" x14ac:dyDescent="0.2">
      <c r="A100" s="113">
        <v>45</v>
      </c>
      <c r="B100" s="114" t="s">
        <v>372</v>
      </c>
      <c r="C100" s="115" t="s">
        <v>373</v>
      </c>
      <c r="D100" s="116" t="s">
        <v>107</v>
      </c>
      <c r="E100" s="117">
        <v>1</v>
      </c>
      <c r="F100" s="192"/>
      <c r="G100" s="118">
        <f>E100*F100</f>
        <v>0</v>
      </c>
      <c r="H100" s="119">
        <v>0</v>
      </c>
      <c r="I100" s="120">
        <f>E100*H100</f>
        <v>0</v>
      </c>
      <c r="J100" s="119"/>
      <c r="K100" s="120">
        <f>E100*J100</f>
        <v>0</v>
      </c>
      <c r="O100" s="112"/>
      <c r="Z100" s="121"/>
      <c r="AA100" s="121">
        <v>12</v>
      </c>
      <c r="AB100" s="121">
        <v>0</v>
      </c>
      <c r="AC100" s="121">
        <v>55</v>
      </c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CA100" s="121">
        <v>12</v>
      </c>
      <c r="CB100" s="121">
        <v>0</v>
      </c>
      <c r="CZ100" s="79">
        <v>1</v>
      </c>
    </row>
    <row r="101" spans="1:104" x14ac:dyDescent="0.2">
      <c r="A101" s="113">
        <v>46</v>
      </c>
      <c r="B101" s="114" t="s">
        <v>374</v>
      </c>
      <c r="C101" s="115" t="s">
        <v>375</v>
      </c>
      <c r="D101" s="116" t="s">
        <v>88</v>
      </c>
      <c r="E101" s="117">
        <v>50</v>
      </c>
      <c r="F101" s="192"/>
      <c r="G101" s="118">
        <f>E101*F101</f>
        <v>0</v>
      </c>
      <c r="H101" s="119">
        <v>9.6000000000007202E-4</v>
      </c>
      <c r="I101" s="120">
        <f>E101*H101</f>
        <v>4.8000000000003602E-2</v>
      </c>
      <c r="J101" s="119"/>
      <c r="K101" s="120">
        <f>E101*J101</f>
        <v>0</v>
      </c>
      <c r="O101" s="112"/>
      <c r="Z101" s="121"/>
      <c r="AA101" s="121">
        <v>3</v>
      </c>
      <c r="AB101" s="121">
        <v>1</v>
      </c>
      <c r="AC101" s="121" t="s">
        <v>374</v>
      </c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CA101" s="121">
        <v>3</v>
      </c>
      <c r="CB101" s="121">
        <v>1</v>
      </c>
      <c r="CZ101" s="79">
        <v>1</v>
      </c>
    </row>
    <row r="102" spans="1:104" x14ac:dyDescent="0.2">
      <c r="A102" s="113">
        <v>47</v>
      </c>
      <c r="B102" s="114" t="s">
        <v>376</v>
      </c>
      <c r="C102" s="115" t="s">
        <v>377</v>
      </c>
      <c r="D102" s="116" t="s">
        <v>107</v>
      </c>
      <c r="E102" s="117">
        <v>1</v>
      </c>
      <c r="F102" s="192"/>
      <c r="G102" s="118">
        <f>E102*F102</f>
        <v>0</v>
      </c>
      <c r="H102" s="119">
        <v>8.5000000000036394E-2</v>
      </c>
      <c r="I102" s="120">
        <f>E102*H102</f>
        <v>8.5000000000036394E-2</v>
      </c>
      <c r="J102" s="119"/>
      <c r="K102" s="120">
        <f>E102*J102</f>
        <v>0</v>
      </c>
      <c r="O102" s="112"/>
      <c r="Z102" s="121"/>
      <c r="AA102" s="121">
        <v>3</v>
      </c>
      <c r="AB102" s="121">
        <v>1</v>
      </c>
      <c r="AC102" s="121">
        <v>55243094</v>
      </c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CA102" s="121">
        <v>3</v>
      </c>
      <c r="CB102" s="121">
        <v>1</v>
      </c>
      <c r="CZ102" s="79">
        <v>1</v>
      </c>
    </row>
    <row r="103" spans="1:104" x14ac:dyDescent="0.2">
      <c r="A103" s="132" t="s">
        <v>36</v>
      </c>
      <c r="B103" s="133" t="s">
        <v>362</v>
      </c>
      <c r="C103" s="134" t="s">
        <v>363</v>
      </c>
      <c r="D103" s="135"/>
      <c r="E103" s="136"/>
      <c r="F103" s="136"/>
      <c r="G103" s="137">
        <f>SUM(G94:G102)</f>
        <v>0</v>
      </c>
      <c r="H103" s="138"/>
      <c r="I103" s="139">
        <f>SUM(I94:I102)</f>
        <v>0.28729999999994693</v>
      </c>
      <c r="J103" s="140"/>
      <c r="K103" s="139">
        <f>SUM(K94:K102)</f>
        <v>0</v>
      </c>
      <c r="O103" s="112"/>
      <c r="X103" s="141">
        <f>K103</f>
        <v>0</v>
      </c>
      <c r="Y103" s="141">
        <f>I103</f>
        <v>0.28729999999994693</v>
      </c>
      <c r="Z103" s="142">
        <f>G103</f>
        <v>0</v>
      </c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43"/>
      <c r="BB103" s="143"/>
      <c r="BC103" s="143"/>
      <c r="BD103" s="143"/>
      <c r="BE103" s="143"/>
      <c r="BF103" s="143"/>
      <c r="BG103" s="121"/>
      <c r="BH103" s="121"/>
      <c r="BI103" s="121"/>
      <c r="BJ103" s="121"/>
      <c r="BK103" s="121"/>
    </row>
    <row r="104" spans="1:104" ht="14.25" customHeight="1" x14ac:dyDescent="0.2">
      <c r="A104" s="104" t="s">
        <v>32</v>
      </c>
      <c r="B104" s="105" t="s">
        <v>378</v>
      </c>
      <c r="C104" s="106" t="s">
        <v>379</v>
      </c>
      <c r="D104" s="107"/>
      <c r="E104" s="108"/>
      <c r="F104" s="108"/>
      <c r="G104" s="109"/>
      <c r="H104" s="110"/>
      <c r="I104" s="111"/>
      <c r="J104" s="110"/>
      <c r="K104" s="111"/>
      <c r="O104" s="112"/>
    </row>
    <row r="105" spans="1:104" x14ac:dyDescent="0.2">
      <c r="A105" s="113">
        <v>48</v>
      </c>
      <c r="B105" s="114" t="s">
        <v>380</v>
      </c>
      <c r="C105" s="115" t="s">
        <v>381</v>
      </c>
      <c r="D105" s="116" t="s">
        <v>35</v>
      </c>
      <c r="E105" s="117">
        <v>55.6</v>
      </c>
      <c r="F105" s="192"/>
      <c r="G105" s="118">
        <f>E105*F105</f>
        <v>0</v>
      </c>
      <c r="H105" s="119">
        <v>0</v>
      </c>
      <c r="I105" s="120">
        <f>E105*H105</f>
        <v>0</v>
      </c>
      <c r="J105" s="119">
        <v>-0.32999999999992702</v>
      </c>
      <c r="K105" s="120">
        <f>E105*J105</f>
        <v>-18.347999999995942</v>
      </c>
      <c r="O105" s="112"/>
      <c r="Z105" s="121"/>
      <c r="AA105" s="121">
        <v>1</v>
      </c>
      <c r="AB105" s="121">
        <v>1</v>
      </c>
      <c r="AC105" s="121">
        <v>1</v>
      </c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CA105" s="121">
        <v>1</v>
      </c>
      <c r="CB105" s="121">
        <v>1</v>
      </c>
      <c r="CZ105" s="79">
        <v>1</v>
      </c>
    </row>
    <row r="106" spans="1:104" x14ac:dyDescent="0.2">
      <c r="A106" s="122"/>
      <c r="B106" s="123"/>
      <c r="C106" s="208" t="s">
        <v>382</v>
      </c>
      <c r="D106" s="209"/>
      <c r="E106" s="126">
        <v>55.6</v>
      </c>
      <c r="F106" s="127"/>
      <c r="G106" s="128"/>
      <c r="H106" s="129"/>
      <c r="I106" s="124"/>
      <c r="K106" s="124"/>
      <c r="M106" s="130" t="s">
        <v>382</v>
      </c>
      <c r="O106" s="112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31" t="str">
        <f>C105</f>
        <v>Odstranění podkladu nad 50 m2,DK, ŠD tl.15 cm</v>
      </c>
      <c r="BE106" s="121"/>
      <c r="BF106" s="121"/>
      <c r="BG106" s="121"/>
      <c r="BH106" s="121"/>
      <c r="BI106" s="121"/>
      <c r="BJ106" s="121"/>
      <c r="BK106" s="121"/>
    </row>
    <row r="107" spans="1:104" x14ac:dyDescent="0.2">
      <c r="A107" s="113">
        <v>49</v>
      </c>
      <c r="B107" s="114" t="s">
        <v>383</v>
      </c>
      <c r="C107" s="115" t="s">
        <v>384</v>
      </c>
      <c r="D107" s="116" t="s">
        <v>35</v>
      </c>
      <c r="E107" s="117">
        <v>50.5</v>
      </c>
      <c r="F107" s="192"/>
      <c r="G107" s="118">
        <f>E107*F107</f>
        <v>0</v>
      </c>
      <c r="H107" s="119">
        <v>0</v>
      </c>
      <c r="I107" s="120">
        <f>E107*H107</f>
        <v>0</v>
      </c>
      <c r="J107" s="119">
        <v>-0.32999999999992702</v>
      </c>
      <c r="K107" s="120">
        <f>E107*J107</f>
        <v>-16.664999999996315</v>
      </c>
      <c r="O107" s="112"/>
      <c r="Z107" s="121"/>
      <c r="AA107" s="121">
        <v>1</v>
      </c>
      <c r="AB107" s="121">
        <v>1</v>
      </c>
      <c r="AC107" s="121">
        <v>1</v>
      </c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CA107" s="121">
        <v>1</v>
      </c>
      <c r="CB107" s="121">
        <v>1</v>
      </c>
      <c r="CZ107" s="79">
        <v>1</v>
      </c>
    </row>
    <row r="108" spans="1:104" x14ac:dyDescent="0.2">
      <c r="A108" s="113">
        <v>50</v>
      </c>
      <c r="B108" s="114" t="s">
        <v>385</v>
      </c>
      <c r="C108" s="115" t="s">
        <v>386</v>
      </c>
      <c r="D108" s="116" t="s">
        <v>35</v>
      </c>
      <c r="E108" s="117">
        <v>55.6</v>
      </c>
      <c r="F108" s="192"/>
      <c r="G108" s="118">
        <f>E108*F108</f>
        <v>0</v>
      </c>
      <c r="H108" s="119">
        <v>0</v>
      </c>
      <c r="I108" s="120">
        <f>E108*H108</f>
        <v>0</v>
      </c>
      <c r="J108" s="119">
        <v>-0.360000000000127</v>
      </c>
      <c r="K108" s="120">
        <f>E108*J108</f>
        <v>-20.016000000007061</v>
      </c>
      <c r="O108" s="112"/>
      <c r="Z108" s="121"/>
      <c r="AA108" s="121">
        <v>1</v>
      </c>
      <c r="AB108" s="121">
        <v>1</v>
      </c>
      <c r="AC108" s="121">
        <v>1</v>
      </c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CA108" s="121">
        <v>1</v>
      </c>
      <c r="CB108" s="121">
        <v>1</v>
      </c>
      <c r="CZ108" s="79">
        <v>1</v>
      </c>
    </row>
    <row r="109" spans="1:104" x14ac:dyDescent="0.2">
      <c r="A109" s="122"/>
      <c r="B109" s="123"/>
      <c r="C109" s="204" t="s">
        <v>387</v>
      </c>
      <c r="D109" s="205"/>
      <c r="E109" s="205"/>
      <c r="F109" s="205"/>
      <c r="G109" s="206"/>
      <c r="I109" s="124"/>
      <c r="K109" s="124"/>
      <c r="L109" s="125" t="s">
        <v>387</v>
      </c>
      <c r="O109" s="112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</row>
    <row r="110" spans="1:104" x14ac:dyDescent="0.2">
      <c r="A110" s="122"/>
      <c r="B110" s="123"/>
      <c r="C110" s="208" t="s">
        <v>388</v>
      </c>
      <c r="D110" s="209"/>
      <c r="E110" s="126">
        <v>55.6</v>
      </c>
      <c r="F110" s="127"/>
      <c r="G110" s="128"/>
      <c r="H110" s="129"/>
      <c r="I110" s="124"/>
      <c r="K110" s="124"/>
      <c r="M110" s="130" t="s">
        <v>388</v>
      </c>
      <c r="O110" s="112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31" t="str">
        <f>C109</f>
        <v>vrstva komunikace z KZC</v>
      </c>
      <c r="BE110" s="121"/>
      <c r="BF110" s="121"/>
      <c r="BG110" s="121"/>
      <c r="BH110" s="121"/>
      <c r="BI110" s="121"/>
      <c r="BJ110" s="121"/>
      <c r="BK110" s="121"/>
    </row>
    <row r="111" spans="1:104" x14ac:dyDescent="0.2">
      <c r="A111" s="113">
        <v>51</v>
      </c>
      <c r="B111" s="114" t="s">
        <v>389</v>
      </c>
      <c r="C111" s="115" t="s">
        <v>390</v>
      </c>
      <c r="D111" s="116" t="s">
        <v>88</v>
      </c>
      <c r="E111" s="117">
        <v>6.7</v>
      </c>
      <c r="F111" s="192"/>
      <c r="G111" s="118">
        <f t="shared" ref="G111:G116" si="6">E111*F111</f>
        <v>0</v>
      </c>
      <c r="H111" s="119">
        <v>0</v>
      </c>
      <c r="I111" s="120">
        <f t="shared" ref="I111:I116" si="7">E111*H111</f>
        <v>0</v>
      </c>
      <c r="J111" s="119">
        <v>-0.230000000000018</v>
      </c>
      <c r="K111" s="120">
        <f t="shared" ref="K111:K116" si="8">E111*J111</f>
        <v>-1.5410000000001207</v>
      </c>
      <c r="O111" s="112"/>
      <c r="Z111" s="121"/>
      <c r="AA111" s="121">
        <v>1</v>
      </c>
      <c r="AB111" s="121">
        <v>1</v>
      </c>
      <c r="AC111" s="121">
        <v>1</v>
      </c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CA111" s="121">
        <v>1</v>
      </c>
      <c r="CB111" s="121">
        <v>1</v>
      </c>
      <c r="CZ111" s="79">
        <v>1</v>
      </c>
    </row>
    <row r="112" spans="1:104" x14ac:dyDescent="0.2">
      <c r="A112" s="113">
        <v>52</v>
      </c>
      <c r="B112" s="114" t="s">
        <v>391</v>
      </c>
      <c r="C112" s="115" t="s">
        <v>392</v>
      </c>
      <c r="D112" s="116" t="s">
        <v>88</v>
      </c>
      <c r="E112" s="117">
        <v>60</v>
      </c>
      <c r="F112" s="192"/>
      <c r="G112" s="118">
        <f t="shared" si="6"/>
        <v>0</v>
      </c>
      <c r="H112" s="119">
        <v>0</v>
      </c>
      <c r="I112" s="120">
        <f t="shared" si="7"/>
        <v>0</v>
      </c>
      <c r="J112" s="119">
        <v>-0.26999999999998198</v>
      </c>
      <c r="K112" s="120">
        <f t="shared" si="8"/>
        <v>-16.199999999998919</v>
      </c>
      <c r="O112" s="112"/>
      <c r="Z112" s="121"/>
      <c r="AA112" s="121">
        <v>1</v>
      </c>
      <c r="AB112" s="121">
        <v>1</v>
      </c>
      <c r="AC112" s="121">
        <v>1</v>
      </c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CA112" s="121">
        <v>1</v>
      </c>
      <c r="CB112" s="121">
        <v>1</v>
      </c>
      <c r="CZ112" s="79">
        <v>1</v>
      </c>
    </row>
    <row r="113" spans="1:104" x14ac:dyDescent="0.2">
      <c r="A113" s="113">
        <v>53</v>
      </c>
      <c r="B113" s="114" t="s">
        <v>393</v>
      </c>
      <c r="C113" s="115" t="s">
        <v>394</v>
      </c>
      <c r="D113" s="116" t="s">
        <v>88</v>
      </c>
      <c r="E113" s="117">
        <v>77.900000000000006</v>
      </c>
      <c r="F113" s="192"/>
      <c r="G113" s="118">
        <f t="shared" si="6"/>
        <v>0</v>
      </c>
      <c r="H113" s="119">
        <v>0</v>
      </c>
      <c r="I113" s="120">
        <f t="shared" si="7"/>
        <v>0</v>
      </c>
      <c r="J113" s="119">
        <v>0</v>
      </c>
      <c r="K113" s="120">
        <f t="shared" si="8"/>
        <v>0</v>
      </c>
      <c r="O113" s="112"/>
      <c r="Z113" s="121"/>
      <c r="AA113" s="121">
        <v>1</v>
      </c>
      <c r="AB113" s="121">
        <v>1</v>
      </c>
      <c r="AC113" s="121">
        <v>1</v>
      </c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CA113" s="121">
        <v>1</v>
      </c>
      <c r="CB113" s="121">
        <v>1</v>
      </c>
      <c r="CZ113" s="79">
        <v>1</v>
      </c>
    </row>
    <row r="114" spans="1:104" x14ac:dyDescent="0.2">
      <c r="A114" s="113">
        <v>54</v>
      </c>
      <c r="B114" s="114" t="s">
        <v>395</v>
      </c>
      <c r="C114" s="115" t="s">
        <v>396</v>
      </c>
      <c r="D114" s="116" t="s">
        <v>88</v>
      </c>
      <c r="E114" s="117">
        <v>77.900000000000006</v>
      </c>
      <c r="F114" s="192"/>
      <c r="G114" s="118">
        <f t="shared" si="6"/>
        <v>0</v>
      </c>
      <c r="H114" s="119">
        <v>0</v>
      </c>
      <c r="I114" s="120">
        <f t="shared" si="7"/>
        <v>0</v>
      </c>
      <c r="J114" s="119">
        <v>0</v>
      </c>
      <c r="K114" s="120">
        <f t="shared" si="8"/>
        <v>0</v>
      </c>
      <c r="O114" s="112"/>
      <c r="Z114" s="121"/>
      <c r="AA114" s="121">
        <v>1</v>
      </c>
      <c r="AB114" s="121">
        <v>1</v>
      </c>
      <c r="AC114" s="121">
        <v>1</v>
      </c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CA114" s="121">
        <v>1</v>
      </c>
      <c r="CB114" s="121">
        <v>1</v>
      </c>
      <c r="CZ114" s="79">
        <v>1</v>
      </c>
    </row>
    <row r="115" spans="1:104" x14ac:dyDescent="0.2">
      <c r="A115" s="113">
        <v>55</v>
      </c>
      <c r="B115" s="114" t="s">
        <v>397</v>
      </c>
      <c r="C115" s="115" t="s">
        <v>398</v>
      </c>
      <c r="D115" s="116" t="s">
        <v>88</v>
      </c>
      <c r="E115" s="117">
        <v>57.2</v>
      </c>
      <c r="F115" s="192"/>
      <c r="G115" s="118">
        <f t="shared" si="6"/>
        <v>0</v>
      </c>
      <c r="H115" s="119">
        <v>0</v>
      </c>
      <c r="I115" s="120">
        <f t="shared" si="7"/>
        <v>0</v>
      </c>
      <c r="J115" s="119">
        <v>0</v>
      </c>
      <c r="K115" s="120">
        <f t="shared" si="8"/>
        <v>0</v>
      </c>
      <c r="O115" s="112"/>
      <c r="Z115" s="121"/>
      <c r="AA115" s="121">
        <v>1</v>
      </c>
      <c r="AB115" s="121">
        <v>1</v>
      </c>
      <c r="AC115" s="121">
        <v>1</v>
      </c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CA115" s="121">
        <v>1</v>
      </c>
      <c r="CB115" s="121">
        <v>1</v>
      </c>
      <c r="CZ115" s="79">
        <v>1</v>
      </c>
    </row>
    <row r="116" spans="1:104" x14ac:dyDescent="0.2">
      <c r="A116" s="113">
        <v>56</v>
      </c>
      <c r="B116" s="114" t="s">
        <v>399</v>
      </c>
      <c r="C116" s="115" t="s">
        <v>400</v>
      </c>
      <c r="D116" s="116" t="s">
        <v>88</v>
      </c>
      <c r="E116" s="117">
        <v>66.7</v>
      </c>
      <c r="F116" s="192"/>
      <c r="G116" s="118">
        <f t="shared" si="6"/>
        <v>0</v>
      </c>
      <c r="H116" s="119">
        <v>0</v>
      </c>
      <c r="I116" s="120">
        <f t="shared" si="7"/>
        <v>0</v>
      </c>
      <c r="J116" s="119">
        <v>0</v>
      </c>
      <c r="K116" s="120">
        <f t="shared" si="8"/>
        <v>0</v>
      </c>
      <c r="O116" s="112"/>
      <c r="Z116" s="121"/>
      <c r="AA116" s="121">
        <v>1</v>
      </c>
      <c r="AB116" s="121">
        <v>1</v>
      </c>
      <c r="AC116" s="121">
        <v>1</v>
      </c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CA116" s="121">
        <v>1</v>
      </c>
      <c r="CB116" s="121">
        <v>1</v>
      </c>
      <c r="CZ116" s="79">
        <v>1</v>
      </c>
    </row>
    <row r="117" spans="1:104" x14ac:dyDescent="0.2">
      <c r="A117" s="122"/>
      <c r="B117" s="123"/>
      <c r="C117" s="208" t="s">
        <v>401</v>
      </c>
      <c r="D117" s="209"/>
      <c r="E117" s="126">
        <v>66.7</v>
      </c>
      <c r="F117" s="127"/>
      <c r="G117" s="128"/>
      <c r="H117" s="129"/>
      <c r="I117" s="124"/>
      <c r="K117" s="124"/>
      <c r="M117" s="130" t="s">
        <v>401</v>
      </c>
      <c r="O117" s="112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31" t="str">
        <f>C116</f>
        <v>Očištění vybour. obrubníků všech loží a výplní</v>
      </c>
      <c r="BE117" s="121"/>
      <c r="BF117" s="121"/>
      <c r="BG117" s="121"/>
      <c r="BH117" s="121"/>
      <c r="BI117" s="121"/>
      <c r="BJ117" s="121"/>
      <c r="BK117" s="121"/>
    </row>
    <row r="118" spans="1:104" x14ac:dyDescent="0.2">
      <c r="A118" s="132" t="s">
        <v>36</v>
      </c>
      <c r="B118" s="133" t="s">
        <v>378</v>
      </c>
      <c r="C118" s="134" t="s">
        <v>379</v>
      </c>
      <c r="D118" s="135"/>
      <c r="E118" s="136"/>
      <c r="F118" s="136"/>
      <c r="G118" s="137">
        <f>SUM(G104:G117)</f>
        <v>0</v>
      </c>
      <c r="H118" s="138"/>
      <c r="I118" s="139">
        <f>SUM(I104:I117)</f>
        <v>0</v>
      </c>
      <c r="J118" s="140"/>
      <c r="K118" s="139">
        <f>SUM(K104:K117)</f>
        <v>-72.769999999998362</v>
      </c>
      <c r="O118" s="112"/>
      <c r="X118" s="141">
        <f>K118</f>
        <v>-72.769999999998362</v>
      </c>
      <c r="Y118" s="141">
        <f>I118</f>
        <v>0</v>
      </c>
      <c r="Z118" s="142">
        <f>G118</f>
        <v>0</v>
      </c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43"/>
      <c r="BB118" s="143"/>
      <c r="BC118" s="143"/>
      <c r="BD118" s="143"/>
      <c r="BE118" s="143"/>
      <c r="BF118" s="143"/>
      <c r="BG118" s="121"/>
      <c r="BH118" s="121"/>
      <c r="BI118" s="121"/>
      <c r="BJ118" s="121"/>
      <c r="BK118" s="121"/>
    </row>
    <row r="119" spans="1:104" ht="14.25" customHeight="1" x14ac:dyDescent="0.2">
      <c r="A119" s="104" t="s">
        <v>32</v>
      </c>
      <c r="B119" s="105" t="s">
        <v>103</v>
      </c>
      <c r="C119" s="106" t="s">
        <v>104</v>
      </c>
      <c r="D119" s="107"/>
      <c r="E119" s="108"/>
      <c r="F119" s="108"/>
      <c r="G119" s="109"/>
      <c r="H119" s="110"/>
      <c r="I119" s="111"/>
      <c r="J119" s="110"/>
      <c r="K119" s="111"/>
      <c r="O119" s="112"/>
    </row>
    <row r="120" spans="1:104" ht="22.5" x14ac:dyDescent="0.2">
      <c r="A120" s="113">
        <v>57</v>
      </c>
      <c r="B120" s="114" t="s">
        <v>402</v>
      </c>
      <c r="C120" s="115" t="s">
        <v>403</v>
      </c>
      <c r="D120" s="116" t="s">
        <v>35</v>
      </c>
      <c r="E120" s="117">
        <v>28.49</v>
      </c>
      <c r="F120" s="192"/>
      <c r="G120" s="118">
        <f>E120*F120</f>
        <v>0</v>
      </c>
      <c r="H120" s="119">
        <v>0.65982999999960201</v>
      </c>
      <c r="I120" s="120">
        <f>E120*H120</f>
        <v>18.798556699988659</v>
      </c>
      <c r="J120" s="119">
        <v>-0.58100000000013097</v>
      </c>
      <c r="K120" s="120">
        <f>E120*J120</f>
        <v>-16.552690000003729</v>
      </c>
      <c r="O120" s="112"/>
      <c r="Z120" s="121"/>
      <c r="AA120" s="121">
        <v>2</v>
      </c>
      <c r="AB120" s="121">
        <v>1</v>
      </c>
      <c r="AC120" s="121">
        <v>1</v>
      </c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CA120" s="121">
        <v>2</v>
      </c>
      <c r="CB120" s="121">
        <v>1</v>
      </c>
      <c r="CZ120" s="79">
        <v>1</v>
      </c>
    </row>
    <row r="121" spans="1:104" x14ac:dyDescent="0.2">
      <c r="A121" s="122"/>
      <c r="B121" s="123"/>
      <c r="C121" s="204" t="s">
        <v>404</v>
      </c>
      <c r="D121" s="205"/>
      <c r="E121" s="205"/>
      <c r="F121" s="205"/>
      <c r="G121" s="206"/>
      <c r="I121" s="124"/>
      <c r="K121" s="124"/>
      <c r="L121" s="125" t="s">
        <v>404</v>
      </c>
      <c r="O121" s="112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</row>
    <row r="122" spans="1:104" ht="25.5" x14ac:dyDescent="0.2">
      <c r="A122" s="122"/>
      <c r="B122" s="123"/>
      <c r="C122" s="208" t="s">
        <v>405</v>
      </c>
      <c r="D122" s="209"/>
      <c r="E122" s="126">
        <v>28.49</v>
      </c>
      <c r="F122" s="127"/>
      <c r="G122" s="128"/>
      <c r="H122" s="129"/>
      <c r="I122" s="124"/>
      <c r="K122" s="124"/>
      <c r="M122" s="130" t="s">
        <v>405</v>
      </c>
      <c r="O122" s="112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31" t="str">
        <f>C121</f>
        <v>agreg.položka- obsahuje bourání, odvoz, skládkovné a nový asf. kryt v tl do 10 cm</v>
      </c>
      <c r="BE122" s="121"/>
      <c r="BF122" s="121"/>
      <c r="BG122" s="121"/>
      <c r="BH122" s="121"/>
      <c r="BI122" s="121"/>
      <c r="BJ122" s="121"/>
      <c r="BK122" s="121"/>
    </row>
    <row r="123" spans="1:104" ht="22.5" x14ac:dyDescent="0.2">
      <c r="A123" s="113">
        <v>58</v>
      </c>
      <c r="B123" s="114" t="s">
        <v>406</v>
      </c>
      <c r="C123" s="115" t="s">
        <v>407</v>
      </c>
      <c r="D123" s="116" t="s">
        <v>88</v>
      </c>
      <c r="E123" s="117">
        <v>5</v>
      </c>
      <c r="F123" s="192"/>
      <c r="G123" s="118">
        <f>E123*F123</f>
        <v>0</v>
      </c>
      <c r="H123" s="119">
        <v>0</v>
      </c>
      <c r="I123" s="120">
        <f>E123*H123</f>
        <v>0</v>
      </c>
      <c r="J123" s="119"/>
      <c r="K123" s="120">
        <f>E123*J123</f>
        <v>0</v>
      </c>
      <c r="O123" s="112"/>
      <c r="Z123" s="121"/>
      <c r="AA123" s="121">
        <v>12</v>
      </c>
      <c r="AB123" s="121">
        <v>0</v>
      </c>
      <c r="AC123" s="121">
        <v>1</v>
      </c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CA123" s="121">
        <v>12</v>
      </c>
      <c r="CB123" s="121">
        <v>0</v>
      </c>
      <c r="CZ123" s="79">
        <v>1</v>
      </c>
    </row>
    <row r="124" spans="1:104" x14ac:dyDescent="0.2">
      <c r="A124" s="132" t="s">
        <v>36</v>
      </c>
      <c r="B124" s="133" t="s">
        <v>103</v>
      </c>
      <c r="C124" s="134" t="s">
        <v>104</v>
      </c>
      <c r="D124" s="135"/>
      <c r="E124" s="136"/>
      <c r="F124" s="136"/>
      <c r="G124" s="137">
        <f>SUM(G119:G123)</f>
        <v>0</v>
      </c>
      <c r="H124" s="138"/>
      <c r="I124" s="139">
        <f>SUM(I119:I123)</f>
        <v>18.798556699988659</v>
      </c>
      <c r="J124" s="140"/>
      <c r="K124" s="139">
        <f>SUM(K119:K123)</f>
        <v>-16.552690000003729</v>
      </c>
      <c r="O124" s="112"/>
      <c r="X124" s="141">
        <f>K124</f>
        <v>-16.552690000003729</v>
      </c>
      <c r="Y124" s="141">
        <f>I124</f>
        <v>18.798556699988659</v>
      </c>
      <c r="Z124" s="142">
        <f>G124</f>
        <v>0</v>
      </c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43"/>
      <c r="BB124" s="143"/>
      <c r="BC124" s="143"/>
      <c r="BD124" s="143"/>
      <c r="BE124" s="143"/>
      <c r="BF124" s="143"/>
      <c r="BG124" s="121"/>
      <c r="BH124" s="121"/>
      <c r="BI124" s="121"/>
      <c r="BJ124" s="121"/>
      <c r="BK124" s="121"/>
    </row>
    <row r="125" spans="1:104" ht="14.25" customHeight="1" x14ac:dyDescent="0.2">
      <c r="A125" s="104" t="s">
        <v>32</v>
      </c>
      <c r="B125" s="105" t="s">
        <v>146</v>
      </c>
      <c r="C125" s="106" t="s">
        <v>147</v>
      </c>
      <c r="D125" s="107"/>
      <c r="E125" s="108"/>
      <c r="F125" s="108"/>
      <c r="G125" s="109"/>
      <c r="H125" s="110"/>
      <c r="I125" s="111"/>
      <c r="J125" s="110"/>
      <c r="K125" s="111"/>
      <c r="O125" s="112"/>
    </row>
    <row r="126" spans="1:104" x14ac:dyDescent="0.2">
      <c r="A126" s="113">
        <v>59</v>
      </c>
      <c r="B126" s="114" t="s">
        <v>408</v>
      </c>
      <c r="C126" s="115" t="s">
        <v>409</v>
      </c>
      <c r="D126" s="116" t="s">
        <v>150</v>
      </c>
      <c r="E126" s="117">
        <v>413.76493600011901</v>
      </c>
      <c r="F126" s="192"/>
      <c r="G126" s="118">
        <f>E126*F126</f>
        <v>0</v>
      </c>
      <c r="H126" s="119">
        <v>0</v>
      </c>
      <c r="I126" s="120">
        <f>E126*H126</f>
        <v>0</v>
      </c>
      <c r="J126" s="119"/>
      <c r="K126" s="120">
        <f>E126*J126</f>
        <v>0</v>
      </c>
      <c r="O126" s="112"/>
      <c r="Z126" s="121"/>
      <c r="AA126" s="121">
        <v>7</v>
      </c>
      <c r="AB126" s="121">
        <v>1</v>
      </c>
      <c r="AC126" s="121">
        <v>2</v>
      </c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CA126" s="121">
        <v>7</v>
      </c>
      <c r="CB126" s="121">
        <v>1</v>
      </c>
      <c r="CZ126" s="79">
        <v>1</v>
      </c>
    </row>
    <row r="127" spans="1:104" x14ac:dyDescent="0.2">
      <c r="A127" s="132" t="s">
        <v>36</v>
      </c>
      <c r="B127" s="133" t="s">
        <v>146</v>
      </c>
      <c r="C127" s="134" t="s">
        <v>147</v>
      </c>
      <c r="D127" s="135"/>
      <c r="E127" s="136"/>
      <c r="F127" s="136"/>
      <c r="G127" s="137">
        <f>SUM(G125:G126)</f>
        <v>0</v>
      </c>
      <c r="H127" s="138"/>
      <c r="I127" s="139">
        <f>SUM(I125:I126)</f>
        <v>0</v>
      </c>
      <c r="J127" s="140"/>
      <c r="K127" s="139">
        <f>SUM(K125:K126)</f>
        <v>0</v>
      </c>
      <c r="O127" s="112"/>
      <c r="X127" s="141">
        <f>K127</f>
        <v>0</v>
      </c>
      <c r="Y127" s="141">
        <f>I127</f>
        <v>0</v>
      </c>
      <c r="Z127" s="142">
        <f>G127</f>
        <v>0</v>
      </c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43"/>
      <c r="BB127" s="143"/>
      <c r="BC127" s="143"/>
      <c r="BD127" s="143"/>
      <c r="BE127" s="143"/>
      <c r="BF127" s="143"/>
      <c r="BG127" s="121"/>
      <c r="BH127" s="121"/>
      <c r="BI127" s="121"/>
      <c r="BJ127" s="121"/>
      <c r="BK127" s="121"/>
    </row>
    <row r="128" spans="1:104" ht="14.25" customHeight="1" x14ac:dyDescent="0.2">
      <c r="A128" s="104" t="s">
        <v>32</v>
      </c>
      <c r="B128" s="105" t="s">
        <v>151</v>
      </c>
      <c r="C128" s="106" t="s">
        <v>152</v>
      </c>
      <c r="D128" s="107"/>
      <c r="E128" s="108"/>
      <c r="F128" s="108"/>
      <c r="G128" s="109"/>
      <c r="H128" s="110"/>
      <c r="I128" s="111"/>
      <c r="J128" s="110"/>
      <c r="K128" s="111"/>
      <c r="O128" s="112"/>
    </row>
    <row r="129" spans="1:104" x14ac:dyDescent="0.2">
      <c r="A129" s="113">
        <v>60</v>
      </c>
      <c r="B129" s="114" t="s">
        <v>410</v>
      </c>
      <c r="C129" s="115" t="s">
        <v>411</v>
      </c>
      <c r="D129" s="116" t="s">
        <v>196</v>
      </c>
      <c r="E129" s="117">
        <v>143.93</v>
      </c>
      <c r="F129" s="192"/>
      <c r="G129" s="118">
        <f>E129*F129</f>
        <v>0</v>
      </c>
      <c r="H129" s="119">
        <v>0</v>
      </c>
      <c r="I129" s="120">
        <f>E129*H129</f>
        <v>0</v>
      </c>
      <c r="J129" s="119">
        <v>0</v>
      </c>
      <c r="K129" s="120">
        <f>E129*J129</f>
        <v>0</v>
      </c>
      <c r="O129" s="112"/>
      <c r="Z129" s="121"/>
      <c r="AA129" s="121">
        <v>1</v>
      </c>
      <c r="AB129" s="121">
        <v>1</v>
      </c>
      <c r="AC129" s="121">
        <v>1</v>
      </c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CA129" s="121">
        <v>1</v>
      </c>
      <c r="CB129" s="121">
        <v>1</v>
      </c>
      <c r="CZ129" s="79">
        <v>1</v>
      </c>
    </row>
    <row r="130" spans="1:104" x14ac:dyDescent="0.2">
      <c r="A130" s="113">
        <v>61</v>
      </c>
      <c r="B130" s="114" t="s">
        <v>153</v>
      </c>
      <c r="C130" s="115" t="s">
        <v>154</v>
      </c>
      <c r="D130" s="116" t="s">
        <v>150</v>
      </c>
      <c r="E130" s="117">
        <v>18.347999999999999</v>
      </c>
      <c r="F130" s="192"/>
      <c r="G130" s="118">
        <f>E130*F130</f>
        <v>0</v>
      </c>
      <c r="H130" s="119">
        <v>0</v>
      </c>
      <c r="I130" s="120">
        <f>E130*H130</f>
        <v>0</v>
      </c>
      <c r="J130" s="119">
        <v>0</v>
      </c>
      <c r="K130" s="120">
        <f>E130*J130</f>
        <v>0</v>
      </c>
      <c r="O130" s="112"/>
      <c r="Z130" s="121"/>
      <c r="AA130" s="121">
        <v>1</v>
      </c>
      <c r="AB130" s="121">
        <v>3</v>
      </c>
      <c r="AC130" s="121">
        <v>3</v>
      </c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CA130" s="121">
        <v>1</v>
      </c>
      <c r="CB130" s="121">
        <v>3</v>
      </c>
      <c r="CZ130" s="79">
        <v>1</v>
      </c>
    </row>
    <row r="131" spans="1:104" x14ac:dyDescent="0.2">
      <c r="A131" s="122"/>
      <c r="B131" s="123"/>
      <c r="C131" s="204" t="s">
        <v>412</v>
      </c>
      <c r="D131" s="205"/>
      <c r="E131" s="205"/>
      <c r="F131" s="205"/>
      <c r="G131" s="206"/>
      <c r="I131" s="124"/>
      <c r="K131" s="124"/>
      <c r="L131" s="125" t="s">
        <v>412</v>
      </c>
      <c r="O131" s="112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</row>
    <row r="132" spans="1:104" x14ac:dyDescent="0.2">
      <c r="A132" s="113">
        <v>62</v>
      </c>
      <c r="B132" s="114" t="s">
        <v>413</v>
      </c>
      <c r="C132" s="115" t="s">
        <v>414</v>
      </c>
      <c r="D132" s="116" t="s">
        <v>150</v>
      </c>
      <c r="E132" s="117">
        <v>37.756999999999998</v>
      </c>
      <c r="F132" s="192"/>
      <c r="G132" s="118">
        <f>E132*F132</f>
        <v>0</v>
      </c>
      <c r="H132" s="119">
        <v>0</v>
      </c>
      <c r="I132" s="120">
        <f>E132*H132</f>
        <v>0</v>
      </c>
      <c r="J132" s="119">
        <v>0</v>
      </c>
      <c r="K132" s="120">
        <f>E132*J132</f>
        <v>0</v>
      </c>
      <c r="O132" s="112"/>
      <c r="Z132" s="121"/>
      <c r="AA132" s="121">
        <v>1</v>
      </c>
      <c r="AB132" s="121">
        <v>3</v>
      </c>
      <c r="AC132" s="121">
        <v>3</v>
      </c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CA132" s="121">
        <v>1</v>
      </c>
      <c r="CB132" s="121">
        <v>3</v>
      </c>
      <c r="CZ132" s="79">
        <v>1</v>
      </c>
    </row>
    <row r="133" spans="1:104" x14ac:dyDescent="0.2">
      <c r="A133" s="122"/>
      <c r="B133" s="123"/>
      <c r="C133" s="204" t="s">
        <v>415</v>
      </c>
      <c r="D133" s="205"/>
      <c r="E133" s="205"/>
      <c r="F133" s="205"/>
      <c r="G133" s="206"/>
      <c r="I133" s="124"/>
      <c r="K133" s="124"/>
      <c r="L133" s="125" t="s">
        <v>415</v>
      </c>
      <c r="O133" s="112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</row>
    <row r="134" spans="1:104" x14ac:dyDescent="0.2">
      <c r="A134" s="122"/>
      <c r="B134" s="123"/>
      <c r="C134" s="208" t="s">
        <v>416</v>
      </c>
      <c r="D134" s="209"/>
      <c r="E134" s="126">
        <v>20.015999999999998</v>
      </c>
      <c r="F134" s="127"/>
      <c r="G134" s="128"/>
      <c r="H134" s="129"/>
      <c r="I134" s="124"/>
      <c r="K134" s="124"/>
      <c r="M134" s="130" t="s">
        <v>416</v>
      </c>
      <c r="O134" s="112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31" t="str">
        <f>C133</f>
        <v>určeno k recyklaci</v>
      </c>
      <c r="BE134" s="121"/>
      <c r="BF134" s="121"/>
      <c r="BG134" s="121"/>
      <c r="BH134" s="121"/>
      <c r="BI134" s="121"/>
      <c r="BJ134" s="121"/>
      <c r="BK134" s="121"/>
    </row>
    <row r="135" spans="1:104" x14ac:dyDescent="0.2">
      <c r="A135" s="122"/>
      <c r="B135" s="123"/>
      <c r="C135" s="208" t="s">
        <v>417</v>
      </c>
      <c r="D135" s="209"/>
      <c r="E135" s="126">
        <v>17.741</v>
      </c>
      <c r="F135" s="127"/>
      <c r="G135" s="128"/>
      <c r="H135" s="129"/>
      <c r="I135" s="124"/>
      <c r="K135" s="124"/>
      <c r="M135" s="130" t="s">
        <v>417</v>
      </c>
      <c r="O135" s="112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31" t="str">
        <f>C134</f>
        <v>podklad - beton:20,016</v>
      </c>
      <c r="BE135" s="121"/>
      <c r="BF135" s="121"/>
      <c r="BG135" s="121"/>
      <c r="BH135" s="121"/>
      <c r="BI135" s="121"/>
      <c r="BJ135" s="121"/>
      <c r="BK135" s="121"/>
    </row>
    <row r="136" spans="1:104" x14ac:dyDescent="0.2">
      <c r="A136" s="113">
        <v>63</v>
      </c>
      <c r="B136" s="114" t="s">
        <v>418</v>
      </c>
      <c r="C136" s="115" t="s">
        <v>419</v>
      </c>
      <c r="D136" s="116" t="s">
        <v>150</v>
      </c>
      <c r="E136" s="117">
        <v>16.664999999999999</v>
      </c>
      <c r="F136" s="192"/>
      <c r="G136" s="118">
        <f>E136*F136</f>
        <v>0</v>
      </c>
      <c r="H136" s="119">
        <v>0</v>
      </c>
      <c r="I136" s="120">
        <f>E136*H136</f>
        <v>0</v>
      </c>
      <c r="J136" s="119">
        <v>0</v>
      </c>
      <c r="K136" s="120">
        <f>E136*J136</f>
        <v>0</v>
      </c>
      <c r="O136" s="112"/>
      <c r="Z136" s="121"/>
      <c r="AA136" s="121">
        <v>1</v>
      </c>
      <c r="AB136" s="121">
        <v>3</v>
      </c>
      <c r="AC136" s="121">
        <v>3</v>
      </c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CA136" s="121">
        <v>1</v>
      </c>
      <c r="CB136" s="121">
        <v>3</v>
      </c>
      <c r="CZ136" s="79">
        <v>1</v>
      </c>
    </row>
    <row r="137" spans="1:104" x14ac:dyDescent="0.2">
      <c r="A137" s="122"/>
      <c r="B137" s="123"/>
      <c r="C137" s="204" t="s">
        <v>420</v>
      </c>
      <c r="D137" s="205"/>
      <c r="E137" s="205"/>
      <c r="F137" s="205"/>
      <c r="G137" s="206"/>
      <c r="I137" s="124"/>
      <c r="K137" s="124"/>
      <c r="L137" s="125" t="s">
        <v>420</v>
      </c>
      <c r="O137" s="112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</row>
    <row r="138" spans="1:104" x14ac:dyDescent="0.2">
      <c r="A138" s="132" t="s">
        <v>36</v>
      </c>
      <c r="B138" s="133" t="s">
        <v>151</v>
      </c>
      <c r="C138" s="134" t="s">
        <v>152</v>
      </c>
      <c r="D138" s="135"/>
      <c r="E138" s="136"/>
      <c r="F138" s="136"/>
      <c r="G138" s="137">
        <f>SUM(G128:G137)</f>
        <v>0</v>
      </c>
      <c r="H138" s="138"/>
      <c r="I138" s="139">
        <f>SUM(I128:I137)</f>
        <v>0</v>
      </c>
      <c r="J138" s="140"/>
      <c r="K138" s="139">
        <f>SUM(K128:K137)</f>
        <v>0</v>
      </c>
      <c r="O138" s="112"/>
      <c r="X138" s="141">
        <f>K138</f>
        <v>0</v>
      </c>
      <c r="Y138" s="141">
        <f>I138</f>
        <v>0</v>
      </c>
      <c r="Z138" s="142">
        <f>G138</f>
        <v>0</v>
      </c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43"/>
      <c r="BB138" s="143"/>
      <c r="BC138" s="143"/>
      <c r="BD138" s="143"/>
      <c r="BE138" s="143"/>
      <c r="BF138" s="143"/>
      <c r="BG138" s="121"/>
      <c r="BH138" s="121"/>
      <c r="BI138" s="121"/>
      <c r="BJ138" s="121"/>
      <c r="BK138" s="121"/>
    </row>
    <row r="139" spans="1:104" ht="14.25" customHeight="1" x14ac:dyDescent="0.2">
      <c r="A139" s="104" t="s">
        <v>32</v>
      </c>
      <c r="B139" s="105" t="s">
        <v>155</v>
      </c>
      <c r="C139" s="106" t="s">
        <v>156</v>
      </c>
      <c r="D139" s="107"/>
      <c r="E139" s="108"/>
      <c r="F139" s="108"/>
      <c r="G139" s="109"/>
      <c r="H139" s="110"/>
      <c r="I139" s="111"/>
      <c r="J139" s="110"/>
      <c r="K139" s="111"/>
      <c r="O139" s="112"/>
    </row>
    <row r="140" spans="1:104" x14ac:dyDescent="0.2">
      <c r="A140" s="113">
        <v>64</v>
      </c>
      <c r="B140" s="114" t="s">
        <v>421</v>
      </c>
      <c r="C140" s="115" t="s">
        <v>158</v>
      </c>
      <c r="D140" s="116" t="s">
        <v>150</v>
      </c>
      <c r="E140" s="117">
        <v>72.77</v>
      </c>
      <c r="F140" s="192"/>
      <c r="G140" s="118">
        <f>E140*F140</f>
        <v>0</v>
      </c>
      <c r="H140" s="119">
        <v>0</v>
      </c>
      <c r="I140" s="120">
        <f>E140*H140</f>
        <v>0</v>
      </c>
      <c r="J140" s="119">
        <v>0</v>
      </c>
      <c r="K140" s="120">
        <f>E140*J140</f>
        <v>0</v>
      </c>
      <c r="O140" s="112"/>
      <c r="Z140" s="121"/>
      <c r="AA140" s="121">
        <v>1</v>
      </c>
      <c r="AB140" s="121">
        <v>3</v>
      </c>
      <c r="AC140" s="121">
        <v>3</v>
      </c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CA140" s="121">
        <v>1</v>
      </c>
      <c r="CB140" s="121">
        <v>3</v>
      </c>
      <c r="CZ140" s="79">
        <v>1</v>
      </c>
    </row>
    <row r="141" spans="1:104" x14ac:dyDescent="0.2">
      <c r="A141" s="122"/>
      <c r="B141" s="123"/>
      <c r="C141" s="208" t="s">
        <v>422</v>
      </c>
      <c r="D141" s="209"/>
      <c r="E141" s="126">
        <v>72.77</v>
      </c>
      <c r="F141" s="127"/>
      <c r="G141" s="128"/>
      <c r="H141" s="129"/>
      <c r="I141" s="124"/>
      <c r="K141" s="124"/>
      <c r="M141" s="130" t="s">
        <v>422</v>
      </c>
      <c r="O141" s="112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31" t="str">
        <f>C140</f>
        <v>Odvoz suti a vybour. hmot na skládku do 1 km</v>
      </c>
      <c r="BE141" s="121"/>
      <c r="BF141" s="121"/>
      <c r="BG141" s="121"/>
      <c r="BH141" s="121"/>
      <c r="BI141" s="121"/>
      <c r="BJ141" s="121"/>
      <c r="BK141" s="121"/>
    </row>
    <row r="142" spans="1:104" x14ac:dyDescent="0.2">
      <c r="A142" s="113">
        <v>65</v>
      </c>
      <c r="B142" s="114" t="s">
        <v>423</v>
      </c>
      <c r="C142" s="115" t="s">
        <v>424</v>
      </c>
      <c r="D142" s="116" t="s">
        <v>150</v>
      </c>
      <c r="E142" s="117">
        <v>611.70299999999997</v>
      </c>
      <c r="F142" s="192"/>
      <c r="G142" s="118">
        <f>E142*F142</f>
        <v>0</v>
      </c>
      <c r="H142" s="119">
        <v>0</v>
      </c>
      <c r="I142" s="120">
        <f>E142*H142</f>
        <v>0</v>
      </c>
      <c r="J142" s="119">
        <v>0</v>
      </c>
      <c r="K142" s="120">
        <f>E142*J142</f>
        <v>0</v>
      </c>
      <c r="O142" s="112"/>
      <c r="Z142" s="121"/>
      <c r="AA142" s="121">
        <v>1</v>
      </c>
      <c r="AB142" s="121">
        <v>3</v>
      </c>
      <c r="AC142" s="121">
        <v>3</v>
      </c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CA142" s="121">
        <v>1</v>
      </c>
      <c r="CB142" s="121">
        <v>3</v>
      </c>
      <c r="CZ142" s="79">
        <v>1</v>
      </c>
    </row>
    <row r="143" spans="1:104" x14ac:dyDescent="0.2">
      <c r="A143" s="122"/>
      <c r="B143" s="123"/>
      <c r="C143" s="208" t="s">
        <v>425</v>
      </c>
      <c r="D143" s="209"/>
      <c r="E143" s="126">
        <v>113.271</v>
      </c>
      <c r="F143" s="127"/>
      <c r="G143" s="128"/>
      <c r="H143" s="129"/>
      <c r="I143" s="124"/>
      <c r="K143" s="124"/>
      <c r="M143" s="130" t="s">
        <v>425</v>
      </c>
      <c r="O143" s="112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31" t="str">
        <f>C142</f>
        <v>Příplatek k odvozu za každý další 1 km</v>
      </c>
      <c r="BE143" s="121"/>
      <c r="BF143" s="121"/>
      <c r="BG143" s="121"/>
      <c r="BH143" s="121"/>
      <c r="BI143" s="121"/>
      <c r="BJ143" s="121"/>
      <c r="BK143" s="121"/>
    </row>
    <row r="144" spans="1:104" x14ac:dyDescent="0.2">
      <c r="A144" s="122"/>
      <c r="B144" s="123"/>
      <c r="C144" s="208" t="s">
        <v>426</v>
      </c>
      <c r="D144" s="209"/>
      <c r="E144" s="126">
        <v>165.13200000000001</v>
      </c>
      <c r="F144" s="127"/>
      <c r="G144" s="128"/>
      <c r="H144" s="129"/>
      <c r="I144" s="124"/>
      <c r="K144" s="124"/>
      <c r="M144" s="130" t="s">
        <v>426</v>
      </c>
      <c r="O144" s="112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31" t="str">
        <f>C143</f>
        <v>skládka Lutopecny:3*(37,757)</v>
      </c>
      <c r="BE144" s="121"/>
      <c r="BF144" s="121"/>
      <c r="BG144" s="121"/>
      <c r="BH144" s="121"/>
      <c r="BI144" s="121"/>
      <c r="BJ144" s="121"/>
      <c r="BK144" s="121"/>
    </row>
    <row r="145" spans="1:104" x14ac:dyDescent="0.2">
      <c r="A145" s="122"/>
      <c r="B145" s="123"/>
      <c r="C145" s="208" t="s">
        <v>427</v>
      </c>
      <c r="D145" s="209"/>
      <c r="E145" s="126">
        <v>333.3</v>
      </c>
      <c r="F145" s="127"/>
      <c r="G145" s="128"/>
      <c r="H145" s="129"/>
      <c r="I145" s="124"/>
      <c r="K145" s="124"/>
      <c r="M145" s="130" t="s">
        <v>427</v>
      </c>
      <c r="O145" s="112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31" t="str">
        <f>C144</f>
        <v>skládka Nětčice:9*18,348</v>
      </c>
      <c r="BE145" s="121"/>
      <c r="BF145" s="121"/>
      <c r="BG145" s="121"/>
      <c r="BH145" s="121"/>
      <c r="BI145" s="121"/>
      <c r="BJ145" s="121"/>
      <c r="BK145" s="121"/>
    </row>
    <row r="146" spans="1:104" x14ac:dyDescent="0.2">
      <c r="A146" s="113">
        <v>66</v>
      </c>
      <c r="B146" s="114" t="s">
        <v>162</v>
      </c>
      <c r="C146" s="115" t="s">
        <v>163</v>
      </c>
      <c r="D146" s="116" t="s">
        <v>150</v>
      </c>
      <c r="E146" s="117">
        <v>72.77</v>
      </c>
      <c r="F146" s="192"/>
      <c r="G146" s="118">
        <f>E146*F146</f>
        <v>0</v>
      </c>
      <c r="H146" s="119">
        <v>0</v>
      </c>
      <c r="I146" s="120">
        <f>E146*H146</f>
        <v>0</v>
      </c>
      <c r="J146" s="119">
        <v>0</v>
      </c>
      <c r="K146" s="120">
        <f>E146*J146</f>
        <v>0</v>
      </c>
      <c r="O146" s="112"/>
      <c r="Z146" s="121"/>
      <c r="AA146" s="121">
        <v>1</v>
      </c>
      <c r="AB146" s="121">
        <v>3</v>
      </c>
      <c r="AC146" s="121">
        <v>3</v>
      </c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CA146" s="121">
        <v>1</v>
      </c>
      <c r="CB146" s="121">
        <v>3</v>
      </c>
      <c r="CZ146" s="79">
        <v>1</v>
      </c>
    </row>
    <row r="147" spans="1:104" x14ac:dyDescent="0.2">
      <c r="A147" s="132" t="s">
        <v>36</v>
      </c>
      <c r="B147" s="133" t="s">
        <v>155</v>
      </c>
      <c r="C147" s="134" t="s">
        <v>156</v>
      </c>
      <c r="D147" s="135"/>
      <c r="E147" s="136"/>
      <c r="F147" s="136"/>
      <c r="G147" s="137">
        <f>SUM(G139:G146)</f>
        <v>0</v>
      </c>
      <c r="H147" s="138"/>
      <c r="I147" s="139">
        <f>SUM(I139:I146)</f>
        <v>0</v>
      </c>
      <c r="J147" s="140"/>
      <c r="K147" s="139">
        <f>SUM(K139:K146)</f>
        <v>0</v>
      </c>
      <c r="O147" s="112"/>
      <c r="X147" s="141">
        <f>K147</f>
        <v>0</v>
      </c>
      <c r="Y147" s="141">
        <f>I147</f>
        <v>0</v>
      </c>
      <c r="Z147" s="142">
        <f>G147</f>
        <v>0</v>
      </c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43"/>
      <c r="BB147" s="143"/>
      <c r="BC147" s="143"/>
      <c r="BD147" s="143"/>
      <c r="BE147" s="143"/>
      <c r="BF147" s="143"/>
      <c r="BG147" s="121"/>
      <c r="BH147" s="121"/>
      <c r="BI147" s="121"/>
      <c r="BJ147" s="121"/>
      <c r="BK147" s="121"/>
    </row>
    <row r="148" spans="1:104" x14ac:dyDescent="0.2">
      <c r="A148" s="144" t="s">
        <v>37</v>
      </c>
      <c r="B148" s="145" t="s">
        <v>38</v>
      </c>
      <c r="C148" s="146"/>
      <c r="D148" s="147"/>
      <c r="E148" s="148"/>
      <c r="F148" s="148"/>
      <c r="G148" s="149">
        <f>SUM(Z7:Z148)</f>
        <v>0</v>
      </c>
      <c r="H148" s="150"/>
      <c r="I148" s="151">
        <f>SUM(Y7:Y148)</f>
        <v>432.56349270010747</v>
      </c>
      <c r="J148" s="150"/>
      <c r="K148" s="151">
        <f>SUM(X7:X148)</f>
        <v>-89.322690000002098</v>
      </c>
      <c r="O148" s="112"/>
      <c r="BA148" s="152"/>
      <c r="BB148" s="152"/>
      <c r="BC148" s="152"/>
      <c r="BD148" s="152"/>
      <c r="BE148" s="152"/>
      <c r="BF148" s="152"/>
    </row>
    <row r="149" spans="1:104" x14ac:dyDescent="0.2">
      <c r="E149" s="79"/>
    </row>
    <row r="150" spans="1:104" x14ac:dyDescent="0.2">
      <c r="A150" s="153"/>
      <c r="E150" s="79"/>
    </row>
    <row r="151" spans="1:104" x14ac:dyDescent="0.2">
      <c r="A151" s="154"/>
      <c r="B151" s="155"/>
      <c r="C151" s="156" t="s">
        <v>39</v>
      </c>
      <c r="D151" s="155"/>
      <c r="E151" s="155"/>
      <c r="F151" s="155"/>
      <c r="G151" s="157" t="s">
        <v>40</v>
      </c>
    </row>
    <row r="152" spans="1:104" x14ac:dyDescent="0.2">
      <c r="A152" s="158"/>
      <c r="B152" s="159"/>
      <c r="C152" s="160" t="s">
        <v>80</v>
      </c>
      <c r="D152" s="161"/>
      <c r="E152" s="162"/>
      <c r="F152" s="162"/>
      <c r="G152" s="163">
        <v>0</v>
      </c>
    </row>
    <row r="153" spans="1:104" x14ac:dyDescent="0.2">
      <c r="A153" s="158"/>
      <c r="B153" s="159"/>
      <c r="C153" s="160" t="s">
        <v>41</v>
      </c>
      <c r="D153" s="161"/>
      <c r="E153" s="162"/>
      <c r="F153" s="162"/>
      <c r="G153" s="163">
        <v>0</v>
      </c>
    </row>
    <row r="154" spans="1:104" x14ac:dyDescent="0.2">
      <c r="A154" s="158"/>
      <c r="B154" s="159"/>
      <c r="C154" s="160" t="s">
        <v>42</v>
      </c>
      <c r="D154" s="161"/>
      <c r="E154" s="162"/>
      <c r="F154" s="162"/>
      <c r="G154" s="163">
        <v>0</v>
      </c>
    </row>
    <row r="155" spans="1:104" x14ac:dyDescent="0.2">
      <c r="A155" s="158"/>
      <c r="B155" s="159"/>
      <c r="C155" s="160" t="s">
        <v>43</v>
      </c>
      <c r="D155" s="161"/>
      <c r="E155" s="162"/>
      <c r="F155" s="162"/>
      <c r="G155" s="163">
        <v>0</v>
      </c>
    </row>
    <row r="156" spans="1:104" x14ac:dyDescent="0.2">
      <c r="A156" s="158"/>
      <c r="B156" s="159"/>
      <c r="C156" s="160" t="s">
        <v>44</v>
      </c>
      <c r="D156" s="161"/>
      <c r="E156" s="162"/>
      <c r="F156" s="162"/>
      <c r="G156" s="163">
        <v>0</v>
      </c>
    </row>
    <row r="157" spans="1:104" x14ac:dyDescent="0.2">
      <c r="A157" s="158"/>
      <c r="B157" s="159"/>
      <c r="C157" s="160" t="s">
        <v>45</v>
      </c>
      <c r="D157" s="161"/>
      <c r="E157" s="162"/>
      <c r="F157" s="162"/>
      <c r="G157" s="163">
        <v>0</v>
      </c>
    </row>
    <row r="158" spans="1:104" x14ac:dyDescent="0.2">
      <c r="A158" s="158"/>
      <c r="B158" s="159"/>
      <c r="C158" s="160" t="s">
        <v>46</v>
      </c>
      <c r="D158" s="161"/>
      <c r="E158" s="162"/>
      <c r="F158" s="162"/>
      <c r="G158" s="163">
        <v>0</v>
      </c>
    </row>
    <row r="159" spans="1:104" x14ac:dyDescent="0.2">
      <c r="A159" s="158"/>
      <c r="B159" s="159"/>
      <c r="C159" s="160" t="s">
        <v>47</v>
      </c>
      <c r="D159" s="161"/>
      <c r="E159" s="162"/>
      <c r="F159" s="162"/>
      <c r="G159" s="163">
        <v>0</v>
      </c>
    </row>
    <row r="160" spans="1:104" x14ac:dyDescent="0.2">
      <c r="A160" s="164"/>
      <c r="B160" s="165" t="s">
        <v>40</v>
      </c>
      <c r="C160" s="166"/>
      <c r="D160" s="167"/>
      <c r="E160" s="168"/>
      <c r="F160" s="168"/>
      <c r="G160" s="169">
        <f>SUM(G152:G159)</f>
        <v>0</v>
      </c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1:7" x14ac:dyDescent="0.2">
      <c r="E209" s="79"/>
    </row>
    <row r="210" spans="1:7" x14ac:dyDescent="0.2">
      <c r="E210" s="79"/>
    </row>
    <row r="211" spans="1:7" x14ac:dyDescent="0.2">
      <c r="E211" s="79"/>
    </row>
    <row r="212" spans="1:7" x14ac:dyDescent="0.2">
      <c r="E212" s="79"/>
    </row>
    <row r="213" spans="1:7" x14ac:dyDescent="0.2">
      <c r="A213" s="170"/>
      <c r="B213" s="170"/>
    </row>
    <row r="214" spans="1:7" x14ac:dyDescent="0.2">
      <c r="C214" s="171"/>
      <c r="D214" s="171"/>
      <c r="E214" s="172"/>
      <c r="F214" s="171"/>
      <c r="G214" s="173"/>
    </row>
    <row r="215" spans="1:7" x14ac:dyDescent="0.2">
      <c r="A215" s="170"/>
      <c r="B215" s="170"/>
    </row>
    <row r="1132" spans="1:7" x14ac:dyDescent="0.2">
      <c r="A1132" s="174"/>
      <c r="B1132" s="175"/>
      <c r="C1132" s="176" t="s">
        <v>41</v>
      </c>
      <c r="D1132" s="177"/>
      <c r="F1132" s="98"/>
      <c r="G1132" s="124">
        <v>100000</v>
      </c>
    </row>
    <row r="1133" spans="1:7" x14ac:dyDescent="0.2">
      <c r="A1133" s="174"/>
      <c r="B1133" s="175"/>
      <c r="C1133" s="176" t="s">
        <v>42</v>
      </c>
      <c r="D1133" s="177"/>
      <c r="F1133" s="98"/>
      <c r="G1133" s="124">
        <v>100000</v>
      </c>
    </row>
    <row r="1134" spans="1:7" x14ac:dyDescent="0.2">
      <c r="A1134" s="174"/>
      <c r="B1134" s="175"/>
      <c r="C1134" s="176" t="s">
        <v>43</v>
      </c>
      <c r="D1134" s="177"/>
      <c r="F1134" s="98"/>
      <c r="G1134" s="124">
        <v>100000</v>
      </c>
    </row>
    <row r="1135" spans="1:7" x14ac:dyDescent="0.2">
      <c r="A1135" s="174"/>
      <c r="B1135" s="175"/>
      <c r="C1135" s="176" t="s">
        <v>44</v>
      </c>
      <c r="D1135" s="177"/>
      <c r="F1135" s="98"/>
      <c r="G1135" s="124">
        <v>100000</v>
      </c>
    </row>
    <row r="1136" spans="1:7" x14ac:dyDescent="0.2">
      <c r="A1136" s="174"/>
      <c r="B1136" s="175"/>
      <c r="C1136" s="176" t="s">
        <v>45</v>
      </c>
      <c r="D1136" s="177"/>
      <c r="F1136" s="98"/>
      <c r="G1136" s="124">
        <v>100000</v>
      </c>
    </row>
    <row r="1137" spans="1:7" x14ac:dyDescent="0.2">
      <c r="A1137" s="174"/>
      <c r="B1137" s="175"/>
      <c r="C1137" s="176" t="s">
        <v>46</v>
      </c>
      <c r="D1137" s="177"/>
      <c r="F1137" s="98"/>
      <c r="G1137" s="124">
        <v>100000</v>
      </c>
    </row>
    <row r="1138" spans="1:7" x14ac:dyDescent="0.2">
      <c r="A1138" s="174"/>
      <c r="B1138" s="175"/>
      <c r="C1138" s="176" t="s">
        <v>47</v>
      </c>
      <c r="D1138" s="177"/>
      <c r="F1138" s="98"/>
      <c r="G1138" s="124">
        <v>100000</v>
      </c>
    </row>
  </sheetData>
  <sheetProtection algorithmName="SHA-512" hashValue="uLBZmRQv+CWwuE0yP91HUlZyEs0rXZNvqisGbsmgJMbHy6wliZKjDKPRE+61sGHSpi79X5J78mmSWpampOAG6A==" saltValue="+3n729E3HrkbuoWwt0cybg==" spinCount="100000" sheet="1" objects="1" scenarios="1"/>
  <mergeCells count="56">
    <mergeCell ref="C22:D22"/>
    <mergeCell ref="C26:D26"/>
    <mergeCell ref="C33:D33"/>
    <mergeCell ref="C34:D34"/>
    <mergeCell ref="A1:G1"/>
    <mergeCell ref="C9:D9"/>
    <mergeCell ref="C10:D10"/>
    <mergeCell ref="C11:D11"/>
    <mergeCell ref="C15:D15"/>
    <mergeCell ref="C16:D16"/>
    <mergeCell ref="C18:D18"/>
    <mergeCell ref="C20:D20"/>
    <mergeCell ref="C64:G64"/>
    <mergeCell ref="C65:D65"/>
    <mergeCell ref="C66:D66"/>
    <mergeCell ref="C39:G39"/>
    <mergeCell ref="C40:G40"/>
    <mergeCell ref="C41:D41"/>
    <mergeCell ref="C42:D42"/>
    <mergeCell ref="C44:G44"/>
    <mergeCell ref="C46:G46"/>
    <mergeCell ref="C48:G48"/>
    <mergeCell ref="C50:G50"/>
    <mergeCell ref="C52:G52"/>
    <mergeCell ref="C56:D56"/>
    <mergeCell ref="C60:G60"/>
    <mergeCell ref="C61:D61"/>
    <mergeCell ref="C63:G63"/>
    <mergeCell ref="C92:D92"/>
    <mergeCell ref="C68:G68"/>
    <mergeCell ref="C69:D69"/>
    <mergeCell ref="C70:D70"/>
    <mergeCell ref="C74:D74"/>
    <mergeCell ref="C75:D75"/>
    <mergeCell ref="C77:G77"/>
    <mergeCell ref="C78:D78"/>
    <mergeCell ref="C85:D85"/>
    <mergeCell ref="C87:G87"/>
    <mergeCell ref="C88:D88"/>
    <mergeCell ref="C90:D90"/>
    <mergeCell ref="C121:G121"/>
    <mergeCell ref="C122:D122"/>
    <mergeCell ref="C99:G99"/>
    <mergeCell ref="C106:D106"/>
    <mergeCell ref="C109:G109"/>
    <mergeCell ref="C110:D110"/>
    <mergeCell ref="C117:D117"/>
    <mergeCell ref="C141:D141"/>
    <mergeCell ref="C143:D143"/>
    <mergeCell ref="C144:D144"/>
    <mergeCell ref="C145:D145"/>
    <mergeCell ref="C131:G131"/>
    <mergeCell ref="C133:G133"/>
    <mergeCell ref="C134:D134"/>
    <mergeCell ref="C135:D135"/>
    <mergeCell ref="C137:G137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6EFA3-40B0-4146-9EF0-1F8AE0BABE9C}">
  <sheetPr codeName="List6"/>
  <dimension ref="A1:CZ1115"/>
  <sheetViews>
    <sheetView showGridLines="0" showZeros="0" zoomScaleNormal="100" workbookViewId="0">
      <selection activeCell="F123" activeCellId="32" sqref="F8 F11:F13 F16 F18 F20 F24 F26:F31 F34 F37 F42 F44 F46 F48:F50 F54:F55 F58 F62 F63 F65 F68:F70 F72 F76:F79 F81:F83 F86:F88 F90:F94 F97 F100 F103 F106:F107 F109 F113 F117 F119 F123"/>
    </sheetView>
  </sheetViews>
  <sheetFormatPr defaultRowHeight="12.75" x14ac:dyDescent="0.2"/>
  <cols>
    <col min="1" max="1" width="4.42578125" style="79" customWidth="1"/>
    <col min="2" max="2" width="11.5703125" style="79" customWidth="1"/>
    <col min="3" max="3" width="40.42578125" style="79" customWidth="1"/>
    <col min="4" max="4" width="5.5703125" style="79" customWidth="1"/>
    <col min="5" max="5" width="8.5703125" style="98" customWidth="1"/>
    <col min="6" max="6" width="9.85546875" style="79" customWidth="1"/>
    <col min="7" max="7" width="13.85546875" style="79" customWidth="1"/>
    <col min="8" max="8" width="11" style="79" hidden="1" customWidth="1"/>
    <col min="9" max="9" width="9.7109375" style="79" hidden="1" customWidth="1"/>
    <col min="10" max="10" width="11.28515625" style="79" hidden="1" customWidth="1"/>
    <col min="11" max="11" width="10.42578125" style="79" hidden="1" customWidth="1"/>
    <col min="12" max="12" width="75.42578125" style="79" customWidth="1"/>
    <col min="13" max="13" width="45.28515625" style="79" customWidth="1"/>
    <col min="14" max="55" width="9.140625" style="79"/>
    <col min="56" max="56" width="62.28515625" style="79" customWidth="1"/>
    <col min="57" max="256" width="9.140625" style="79"/>
    <col min="257" max="257" width="4.42578125" style="79" customWidth="1"/>
    <col min="258" max="258" width="11.5703125" style="79" customWidth="1"/>
    <col min="259" max="259" width="40.42578125" style="79" customWidth="1"/>
    <col min="260" max="260" width="5.5703125" style="79" customWidth="1"/>
    <col min="261" max="261" width="8.5703125" style="79" customWidth="1"/>
    <col min="262" max="262" width="9.85546875" style="79" customWidth="1"/>
    <col min="263" max="263" width="13.85546875" style="79" customWidth="1"/>
    <col min="264" max="264" width="11" style="79" customWidth="1"/>
    <col min="265" max="265" width="9.7109375" style="79" customWidth="1"/>
    <col min="266" max="266" width="11.28515625" style="79" customWidth="1"/>
    <col min="267" max="267" width="10.42578125" style="79" customWidth="1"/>
    <col min="268" max="268" width="75.42578125" style="79" customWidth="1"/>
    <col min="269" max="269" width="45.28515625" style="79" customWidth="1"/>
    <col min="270" max="311" width="9.140625" style="79"/>
    <col min="312" max="312" width="62.28515625" style="79" customWidth="1"/>
    <col min="313" max="512" width="9.140625" style="79"/>
    <col min="513" max="513" width="4.42578125" style="79" customWidth="1"/>
    <col min="514" max="514" width="11.5703125" style="79" customWidth="1"/>
    <col min="515" max="515" width="40.42578125" style="79" customWidth="1"/>
    <col min="516" max="516" width="5.5703125" style="79" customWidth="1"/>
    <col min="517" max="517" width="8.5703125" style="79" customWidth="1"/>
    <col min="518" max="518" width="9.85546875" style="79" customWidth="1"/>
    <col min="519" max="519" width="13.85546875" style="79" customWidth="1"/>
    <col min="520" max="520" width="11" style="79" customWidth="1"/>
    <col min="521" max="521" width="9.7109375" style="79" customWidth="1"/>
    <col min="522" max="522" width="11.28515625" style="79" customWidth="1"/>
    <col min="523" max="523" width="10.42578125" style="79" customWidth="1"/>
    <col min="524" max="524" width="75.42578125" style="79" customWidth="1"/>
    <col min="525" max="525" width="45.28515625" style="79" customWidth="1"/>
    <col min="526" max="567" width="9.140625" style="79"/>
    <col min="568" max="568" width="62.28515625" style="79" customWidth="1"/>
    <col min="569" max="768" width="9.140625" style="79"/>
    <col min="769" max="769" width="4.42578125" style="79" customWidth="1"/>
    <col min="770" max="770" width="11.5703125" style="79" customWidth="1"/>
    <col min="771" max="771" width="40.42578125" style="79" customWidth="1"/>
    <col min="772" max="772" width="5.5703125" style="79" customWidth="1"/>
    <col min="773" max="773" width="8.5703125" style="79" customWidth="1"/>
    <col min="774" max="774" width="9.85546875" style="79" customWidth="1"/>
    <col min="775" max="775" width="13.85546875" style="79" customWidth="1"/>
    <col min="776" max="776" width="11" style="79" customWidth="1"/>
    <col min="777" max="777" width="9.7109375" style="79" customWidth="1"/>
    <col min="778" max="778" width="11.28515625" style="79" customWidth="1"/>
    <col min="779" max="779" width="10.42578125" style="79" customWidth="1"/>
    <col min="780" max="780" width="75.42578125" style="79" customWidth="1"/>
    <col min="781" max="781" width="45.28515625" style="79" customWidth="1"/>
    <col min="782" max="823" width="9.140625" style="79"/>
    <col min="824" max="824" width="62.28515625" style="79" customWidth="1"/>
    <col min="825" max="1024" width="9.140625" style="79"/>
    <col min="1025" max="1025" width="4.42578125" style="79" customWidth="1"/>
    <col min="1026" max="1026" width="11.5703125" style="79" customWidth="1"/>
    <col min="1027" max="1027" width="40.42578125" style="79" customWidth="1"/>
    <col min="1028" max="1028" width="5.5703125" style="79" customWidth="1"/>
    <col min="1029" max="1029" width="8.5703125" style="79" customWidth="1"/>
    <col min="1030" max="1030" width="9.85546875" style="79" customWidth="1"/>
    <col min="1031" max="1031" width="13.85546875" style="79" customWidth="1"/>
    <col min="1032" max="1032" width="11" style="79" customWidth="1"/>
    <col min="1033" max="1033" width="9.7109375" style="79" customWidth="1"/>
    <col min="1034" max="1034" width="11.28515625" style="79" customWidth="1"/>
    <col min="1035" max="1035" width="10.42578125" style="79" customWidth="1"/>
    <col min="1036" max="1036" width="75.42578125" style="79" customWidth="1"/>
    <col min="1037" max="1037" width="45.28515625" style="79" customWidth="1"/>
    <col min="1038" max="1079" width="9.140625" style="79"/>
    <col min="1080" max="1080" width="62.28515625" style="79" customWidth="1"/>
    <col min="1081" max="1280" width="9.140625" style="79"/>
    <col min="1281" max="1281" width="4.42578125" style="79" customWidth="1"/>
    <col min="1282" max="1282" width="11.5703125" style="79" customWidth="1"/>
    <col min="1283" max="1283" width="40.42578125" style="79" customWidth="1"/>
    <col min="1284" max="1284" width="5.5703125" style="79" customWidth="1"/>
    <col min="1285" max="1285" width="8.5703125" style="79" customWidth="1"/>
    <col min="1286" max="1286" width="9.85546875" style="79" customWidth="1"/>
    <col min="1287" max="1287" width="13.85546875" style="79" customWidth="1"/>
    <col min="1288" max="1288" width="11" style="79" customWidth="1"/>
    <col min="1289" max="1289" width="9.7109375" style="79" customWidth="1"/>
    <col min="1290" max="1290" width="11.28515625" style="79" customWidth="1"/>
    <col min="1291" max="1291" width="10.42578125" style="79" customWidth="1"/>
    <col min="1292" max="1292" width="75.42578125" style="79" customWidth="1"/>
    <col min="1293" max="1293" width="45.28515625" style="79" customWidth="1"/>
    <col min="1294" max="1335" width="9.140625" style="79"/>
    <col min="1336" max="1336" width="62.28515625" style="79" customWidth="1"/>
    <col min="1337" max="1536" width="9.140625" style="79"/>
    <col min="1537" max="1537" width="4.42578125" style="79" customWidth="1"/>
    <col min="1538" max="1538" width="11.5703125" style="79" customWidth="1"/>
    <col min="1539" max="1539" width="40.42578125" style="79" customWidth="1"/>
    <col min="1540" max="1540" width="5.5703125" style="79" customWidth="1"/>
    <col min="1541" max="1541" width="8.5703125" style="79" customWidth="1"/>
    <col min="1542" max="1542" width="9.85546875" style="79" customWidth="1"/>
    <col min="1543" max="1543" width="13.85546875" style="79" customWidth="1"/>
    <col min="1544" max="1544" width="11" style="79" customWidth="1"/>
    <col min="1545" max="1545" width="9.7109375" style="79" customWidth="1"/>
    <col min="1546" max="1546" width="11.28515625" style="79" customWidth="1"/>
    <col min="1547" max="1547" width="10.42578125" style="79" customWidth="1"/>
    <col min="1548" max="1548" width="75.42578125" style="79" customWidth="1"/>
    <col min="1549" max="1549" width="45.28515625" style="79" customWidth="1"/>
    <col min="1550" max="1591" width="9.140625" style="79"/>
    <col min="1592" max="1592" width="62.28515625" style="79" customWidth="1"/>
    <col min="1593" max="1792" width="9.140625" style="79"/>
    <col min="1793" max="1793" width="4.42578125" style="79" customWidth="1"/>
    <col min="1794" max="1794" width="11.5703125" style="79" customWidth="1"/>
    <col min="1795" max="1795" width="40.42578125" style="79" customWidth="1"/>
    <col min="1796" max="1796" width="5.5703125" style="79" customWidth="1"/>
    <col min="1797" max="1797" width="8.5703125" style="79" customWidth="1"/>
    <col min="1798" max="1798" width="9.85546875" style="79" customWidth="1"/>
    <col min="1799" max="1799" width="13.85546875" style="79" customWidth="1"/>
    <col min="1800" max="1800" width="11" style="79" customWidth="1"/>
    <col min="1801" max="1801" width="9.7109375" style="79" customWidth="1"/>
    <col min="1802" max="1802" width="11.28515625" style="79" customWidth="1"/>
    <col min="1803" max="1803" width="10.42578125" style="79" customWidth="1"/>
    <col min="1804" max="1804" width="75.42578125" style="79" customWidth="1"/>
    <col min="1805" max="1805" width="45.28515625" style="79" customWidth="1"/>
    <col min="1806" max="1847" width="9.140625" style="79"/>
    <col min="1848" max="1848" width="62.28515625" style="79" customWidth="1"/>
    <col min="1849" max="2048" width="9.140625" style="79"/>
    <col min="2049" max="2049" width="4.42578125" style="79" customWidth="1"/>
    <col min="2050" max="2050" width="11.5703125" style="79" customWidth="1"/>
    <col min="2051" max="2051" width="40.42578125" style="79" customWidth="1"/>
    <col min="2052" max="2052" width="5.5703125" style="79" customWidth="1"/>
    <col min="2053" max="2053" width="8.5703125" style="79" customWidth="1"/>
    <col min="2054" max="2054" width="9.85546875" style="79" customWidth="1"/>
    <col min="2055" max="2055" width="13.85546875" style="79" customWidth="1"/>
    <col min="2056" max="2056" width="11" style="79" customWidth="1"/>
    <col min="2057" max="2057" width="9.7109375" style="79" customWidth="1"/>
    <col min="2058" max="2058" width="11.28515625" style="79" customWidth="1"/>
    <col min="2059" max="2059" width="10.42578125" style="79" customWidth="1"/>
    <col min="2060" max="2060" width="75.42578125" style="79" customWidth="1"/>
    <col min="2061" max="2061" width="45.28515625" style="79" customWidth="1"/>
    <col min="2062" max="2103" width="9.140625" style="79"/>
    <col min="2104" max="2104" width="62.28515625" style="79" customWidth="1"/>
    <col min="2105" max="2304" width="9.140625" style="79"/>
    <col min="2305" max="2305" width="4.42578125" style="79" customWidth="1"/>
    <col min="2306" max="2306" width="11.5703125" style="79" customWidth="1"/>
    <col min="2307" max="2307" width="40.42578125" style="79" customWidth="1"/>
    <col min="2308" max="2308" width="5.5703125" style="79" customWidth="1"/>
    <col min="2309" max="2309" width="8.5703125" style="79" customWidth="1"/>
    <col min="2310" max="2310" width="9.85546875" style="79" customWidth="1"/>
    <col min="2311" max="2311" width="13.85546875" style="79" customWidth="1"/>
    <col min="2312" max="2312" width="11" style="79" customWidth="1"/>
    <col min="2313" max="2313" width="9.7109375" style="79" customWidth="1"/>
    <col min="2314" max="2314" width="11.28515625" style="79" customWidth="1"/>
    <col min="2315" max="2315" width="10.42578125" style="79" customWidth="1"/>
    <col min="2316" max="2316" width="75.42578125" style="79" customWidth="1"/>
    <col min="2317" max="2317" width="45.28515625" style="79" customWidth="1"/>
    <col min="2318" max="2359" width="9.140625" style="79"/>
    <col min="2360" max="2360" width="62.28515625" style="79" customWidth="1"/>
    <col min="2361" max="2560" width="9.140625" style="79"/>
    <col min="2561" max="2561" width="4.42578125" style="79" customWidth="1"/>
    <col min="2562" max="2562" width="11.5703125" style="79" customWidth="1"/>
    <col min="2563" max="2563" width="40.42578125" style="79" customWidth="1"/>
    <col min="2564" max="2564" width="5.5703125" style="79" customWidth="1"/>
    <col min="2565" max="2565" width="8.5703125" style="79" customWidth="1"/>
    <col min="2566" max="2566" width="9.85546875" style="79" customWidth="1"/>
    <col min="2567" max="2567" width="13.85546875" style="79" customWidth="1"/>
    <col min="2568" max="2568" width="11" style="79" customWidth="1"/>
    <col min="2569" max="2569" width="9.7109375" style="79" customWidth="1"/>
    <col min="2570" max="2570" width="11.28515625" style="79" customWidth="1"/>
    <col min="2571" max="2571" width="10.42578125" style="79" customWidth="1"/>
    <col min="2572" max="2572" width="75.42578125" style="79" customWidth="1"/>
    <col min="2573" max="2573" width="45.28515625" style="79" customWidth="1"/>
    <col min="2574" max="2615" width="9.140625" style="79"/>
    <col min="2616" max="2616" width="62.28515625" style="79" customWidth="1"/>
    <col min="2617" max="2816" width="9.140625" style="79"/>
    <col min="2817" max="2817" width="4.42578125" style="79" customWidth="1"/>
    <col min="2818" max="2818" width="11.5703125" style="79" customWidth="1"/>
    <col min="2819" max="2819" width="40.42578125" style="79" customWidth="1"/>
    <col min="2820" max="2820" width="5.5703125" style="79" customWidth="1"/>
    <col min="2821" max="2821" width="8.5703125" style="79" customWidth="1"/>
    <col min="2822" max="2822" width="9.85546875" style="79" customWidth="1"/>
    <col min="2823" max="2823" width="13.85546875" style="79" customWidth="1"/>
    <col min="2824" max="2824" width="11" style="79" customWidth="1"/>
    <col min="2825" max="2825" width="9.7109375" style="79" customWidth="1"/>
    <col min="2826" max="2826" width="11.28515625" style="79" customWidth="1"/>
    <col min="2827" max="2827" width="10.42578125" style="79" customWidth="1"/>
    <col min="2828" max="2828" width="75.42578125" style="79" customWidth="1"/>
    <col min="2829" max="2829" width="45.28515625" style="79" customWidth="1"/>
    <col min="2830" max="2871" width="9.140625" style="79"/>
    <col min="2872" max="2872" width="62.28515625" style="79" customWidth="1"/>
    <col min="2873" max="3072" width="9.140625" style="79"/>
    <col min="3073" max="3073" width="4.42578125" style="79" customWidth="1"/>
    <col min="3074" max="3074" width="11.5703125" style="79" customWidth="1"/>
    <col min="3075" max="3075" width="40.42578125" style="79" customWidth="1"/>
    <col min="3076" max="3076" width="5.5703125" style="79" customWidth="1"/>
    <col min="3077" max="3077" width="8.5703125" style="79" customWidth="1"/>
    <col min="3078" max="3078" width="9.85546875" style="79" customWidth="1"/>
    <col min="3079" max="3079" width="13.85546875" style="79" customWidth="1"/>
    <col min="3080" max="3080" width="11" style="79" customWidth="1"/>
    <col min="3081" max="3081" width="9.7109375" style="79" customWidth="1"/>
    <col min="3082" max="3082" width="11.28515625" style="79" customWidth="1"/>
    <col min="3083" max="3083" width="10.42578125" style="79" customWidth="1"/>
    <col min="3084" max="3084" width="75.42578125" style="79" customWidth="1"/>
    <col min="3085" max="3085" width="45.28515625" style="79" customWidth="1"/>
    <col min="3086" max="3127" width="9.140625" style="79"/>
    <col min="3128" max="3128" width="62.28515625" style="79" customWidth="1"/>
    <col min="3129" max="3328" width="9.140625" style="79"/>
    <col min="3329" max="3329" width="4.42578125" style="79" customWidth="1"/>
    <col min="3330" max="3330" width="11.5703125" style="79" customWidth="1"/>
    <col min="3331" max="3331" width="40.42578125" style="79" customWidth="1"/>
    <col min="3332" max="3332" width="5.5703125" style="79" customWidth="1"/>
    <col min="3333" max="3333" width="8.5703125" style="79" customWidth="1"/>
    <col min="3334" max="3334" width="9.85546875" style="79" customWidth="1"/>
    <col min="3335" max="3335" width="13.85546875" style="79" customWidth="1"/>
    <col min="3336" max="3336" width="11" style="79" customWidth="1"/>
    <col min="3337" max="3337" width="9.7109375" style="79" customWidth="1"/>
    <col min="3338" max="3338" width="11.28515625" style="79" customWidth="1"/>
    <col min="3339" max="3339" width="10.42578125" style="79" customWidth="1"/>
    <col min="3340" max="3340" width="75.42578125" style="79" customWidth="1"/>
    <col min="3341" max="3341" width="45.28515625" style="79" customWidth="1"/>
    <col min="3342" max="3383" width="9.140625" style="79"/>
    <col min="3384" max="3384" width="62.28515625" style="79" customWidth="1"/>
    <col min="3385" max="3584" width="9.140625" style="79"/>
    <col min="3585" max="3585" width="4.42578125" style="79" customWidth="1"/>
    <col min="3586" max="3586" width="11.5703125" style="79" customWidth="1"/>
    <col min="3587" max="3587" width="40.42578125" style="79" customWidth="1"/>
    <col min="3588" max="3588" width="5.5703125" style="79" customWidth="1"/>
    <col min="3589" max="3589" width="8.5703125" style="79" customWidth="1"/>
    <col min="3590" max="3590" width="9.85546875" style="79" customWidth="1"/>
    <col min="3591" max="3591" width="13.85546875" style="79" customWidth="1"/>
    <col min="3592" max="3592" width="11" style="79" customWidth="1"/>
    <col min="3593" max="3593" width="9.7109375" style="79" customWidth="1"/>
    <col min="3594" max="3594" width="11.28515625" style="79" customWidth="1"/>
    <col min="3595" max="3595" width="10.42578125" style="79" customWidth="1"/>
    <col min="3596" max="3596" width="75.42578125" style="79" customWidth="1"/>
    <col min="3597" max="3597" width="45.28515625" style="79" customWidth="1"/>
    <col min="3598" max="3639" width="9.140625" style="79"/>
    <col min="3640" max="3640" width="62.28515625" style="79" customWidth="1"/>
    <col min="3641" max="3840" width="9.140625" style="79"/>
    <col min="3841" max="3841" width="4.42578125" style="79" customWidth="1"/>
    <col min="3842" max="3842" width="11.5703125" style="79" customWidth="1"/>
    <col min="3843" max="3843" width="40.42578125" style="79" customWidth="1"/>
    <col min="3844" max="3844" width="5.5703125" style="79" customWidth="1"/>
    <col min="3845" max="3845" width="8.5703125" style="79" customWidth="1"/>
    <col min="3846" max="3846" width="9.85546875" style="79" customWidth="1"/>
    <col min="3847" max="3847" width="13.85546875" style="79" customWidth="1"/>
    <col min="3848" max="3848" width="11" style="79" customWidth="1"/>
    <col min="3849" max="3849" width="9.7109375" style="79" customWidth="1"/>
    <col min="3850" max="3850" width="11.28515625" style="79" customWidth="1"/>
    <col min="3851" max="3851" width="10.42578125" style="79" customWidth="1"/>
    <col min="3852" max="3852" width="75.42578125" style="79" customWidth="1"/>
    <col min="3853" max="3853" width="45.28515625" style="79" customWidth="1"/>
    <col min="3854" max="3895" width="9.140625" style="79"/>
    <col min="3896" max="3896" width="62.28515625" style="79" customWidth="1"/>
    <col min="3897" max="4096" width="9.140625" style="79"/>
    <col min="4097" max="4097" width="4.42578125" style="79" customWidth="1"/>
    <col min="4098" max="4098" width="11.5703125" style="79" customWidth="1"/>
    <col min="4099" max="4099" width="40.42578125" style="79" customWidth="1"/>
    <col min="4100" max="4100" width="5.5703125" style="79" customWidth="1"/>
    <col min="4101" max="4101" width="8.5703125" style="79" customWidth="1"/>
    <col min="4102" max="4102" width="9.85546875" style="79" customWidth="1"/>
    <col min="4103" max="4103" width="13.85546875" style="79" customWidth="1"/>
    <col min="4104" max="4104" width="11" style="79" customWidth="1"/>
    <col min="4105" max="4105" width="9.7109375" style="79" customWidth="1"/>
    <col min="4106" max="4106" width="11.28515625" style="79" customWidth="1"/>
    <col min="4107" max="4107" width="10.42578125" style="79" customWidth="1"/>
    <col min="4108" max="4108" width="75.42578125" style="79" customWidth="1"/>
    <col min="4109" max="4109" width="45.28515625" style="79" customWidth="1"/>
    <col min="4110" max="4151" width="9.140625" style="79"/>
    <col min="4152" max="4152" width="62.28515625" style="79" customWidth="1"/>
    <col min="4153" max="4352" width="9.140625" style="79"/>
    <col min="4353" max="4353" width="4.42578125" style="79" customWidth="1"/>
    <col min="4354" max="4354" width="11.5703125" style="79" customWidth="1"/>
    <col min="4355" max="4355" width="40.42578125" style="79" customWidth="1"/>
    <col min="4356" max="4356" width="5.5703125" style="79" customWidth="1"/>
    <col min="4357" max="4357" width="8.5703125" style="79" customWidth="1"/>
    <col min="4358" max="4358" width="9.85546875" style="79" customWidth="1"/>
    <col min="4359" max="4359" width="13.85546875" style="79" customWidth="1"/>
    <col min="4360" max="4360" width="11" style="79" customWidth="1"/>
    <col min="4361" max="4361" width="9.7109375" style="79" customWidth="1"/>
    <col min="4362" max="4362" width="11.28515625" style="79" customWidth="1"/>
    <col min="4363" max="4363" width="10.42578125" style="79" customWidth="1"/>
    <col min="4364" max="4364" width="75.42578125" style="79" customWidth="1"/>
    <col min="4365" max="4365" width="45.28515625" style="79" customWidth="1"/>
    <col min="4366" max="4407" width="9.140625" style="79"/>
    <col min="4408" max="4408" width="62.28515625" style="79" customWidth="1"/>
    <col min="4409" max="4608" width="9.140625" style="79"/>
    <col min="4609" max="4609" width="4.42578125" style="79" customWidth="1"/>
    <col min="4610" max="4610" width="11.5703125" style="79" customWidth="1"/>
    <col min="4611" max="4611" width="40.42578125" style="79" customWidth="1"/>
    <col min="4612" max="4612" width="5.5703125" style="79" customWidth="1"/>
    <col min="4613" max="4613" width="8.5703125" style="79" customWidth="1"/>
    <col min="4614" max="4614" width="9.85546875" style="79" customWidth="1"/>
    <col min="4615" max="4615" width="13.85546875" style="79" customWidth="1"/>
    <col min="4616" max="4616" width="11" style="79" customWidth="1"/>
    <col min="4617" max="4617" width="9.7109375" style="79" customWidth="1"/>
    <col min="4618" max="4618" width="11.28515625" style="79" customWidth="1"/>
    <col min="4619" max="4619" width="10.42578125" style="79" customWidth="1"/>
    <col min="4620" max="4620" width="75.42578125" style="79" customWidth="1"/>
    <col min="4621" max="4621" width="45.28515625" style="79" customWidth="1"/>
    <col min="4622" max="4663" width="9.140625" style="79"/>
    <col min="4664" max="4664" width="62.28515625" style="79" customWidth="1"/>
    <col min="4665" max="4864" width="9.140625" style="79"/>
    <col min="4865" max="4865" width="4.42578125" style="79" customWidth="1"/>
    <col min="4866" max="4866" width="11.5703125" style="79" customWidth="1"/>
    <col min="4867" max="4867" width="40.42578125" style="79" customWidth="1"/>
    <col min="4868" max="4868" width="5.5703125" style="79" customWidth="1"/>
    <col min="4869" max="4869" width="8.5703125" style="79" customWidth="1"/>
    <col min="4870" max="4870" width="9.85546875" style="79" customWidth="1"/>
    <col min="4871" max="4871" width="13.85546875" style="79" customWidth="1"/>
    <col min="4872" max="4872" width="11" style="79" customWidth="1"/>
    <col min="4873" max="4873" width="9.7109375" style="79" customWidth="1"/>
    <col min="4874" max="4874" width="11.28515625" style="79" customWidth="1"/>
    <col min="4875" max="4875" width="10.42578125" style="79" customWidth="1"/>
    <col min="4876" max="4876" width="75.42578125" style="79" customWidth="1"/>
    <col min="4877" max="4877" width="45.28515625" style="79" customWidth="1"/>
    <col min="4878" max="4919" width="9.140625" style="79"/>
    <col min="4920" max="4920" width="62.28515625" style="79" customWidth="1"/>
    <col min="4921" max="5120" width="9.140625" style="79"/>
    <col min="5121" max="5121" width="4.42578125" style="79" customWidth="1"/>
    <col min="5122" max="5122" width="11.5703125" style="79" customWidth="1"/>
    <col min="5123" max="5123" width="40.42578125" style="79" customWidth="1"/>
    <col min="5124" max="5124" width="5.5703125" style="79" customWidth="1"/>
    <col min="5125" max="5125" width="8.5703125" style="79" customWidth="1"/>
    <col min="5126" max="5126" width="9.85546875" style="79" customWidth="1"/>
    <col min="5127" max="5127" width="13.85546875" style="79" customWidth="1"/>
    <col min="5128" max="5128" width="11" style="79" customWidth="1"/>
    <col min="5129" max="5129" width="9.7109375" style="79" customWidth="1"/>
    <col min="5130" max="5130" width="11.28515625" style="79" customWidth="1"/>
    <col min="5131" max="5131" width="10.42578125" style="79" customWidth="1"/>
    <col min="5132" max="5132" width="75.42578125" style="79" customWidth="1"/>
    <col min="5133" max="5133" width="45.28515625" style="79" customWidth="1"/>
    <col min="5134" max="5175" width="9.140625" style="79"/>
    <col min="5176" max="5176" width="62.28515625" style="79" customWidth="1"/>
    <col min="5177" max="5376" width="9.140625" style="79"/>
    <col min="5377" max="5377" width="4.42578125" style="79" customWidth="1"/>
    <col min="5378" max="5378" width="11.5703125" style="79" customWidth="1"/>
    <col min="5379" max="5379" width="40.42578125" style="79" customWidth="1"/>
    <col min="5380" max="5380" width="5.5703125" style="79" customWidth="1"/>
    <col min="5381" max="5381" width="8.5703125" style="79" customWidth="1"/>
    <col min="5382" max="5382" width="9.85546875" style="79" customWidth="1"/>
    <col min="5383" max="5383" width="13.85546875" style="79" customWidth="1"/>
    <col min="5384" max="5384" width="11" style="79" customWidth="1"/>
    <col min="5385" max="5385" width="9.7109375" style="79" customWidth="1"/>
    <col min="5386" max="5386" width="11.28515625" style="79" customWidth="1"/>
    <col min="5387" max="5387" width="10.42578125" style="79" customWidth="1"/>
    <col min="5388" max="5388" width="75.42578125" style="79" customWidth="1"/>
    <col min="5389" max="5389" width="45.28515625" style="79" customWidth="1"/>
    <col min="5390" max="5431" width="9.140625" style="79"/>
    <col min="5432" max="5432" width="62.28515625" style="79" customWidth="1"/>
    <col min="5433" max="5632" width="9.140625" style="79"/>
    <col min="5633" max="5633" width="4.42578125" style="79" customWidth="1"/>
    <col min="5634" max="5634" width="11.5703125" style="79" customWidth="1"/>
    <col min="5635" max="5635" width="40.42578125" style="79" customWidth="1"/>
    <col min="5636" max="5636" width="5.5703125" style="79" customWidth="1"/>
    <col min="5637" max="5637" width="8.5703125" style="79" customWidth="1"/>
    <col min="5638" max="5638" width="9.85546875" style="79" customWidth="1"/>
    <col min="5639" max="5639" width="13.85546875" style="79" customWidth="1"/>
    <col min="5640" max="5640" width="11" style="79" customWidth="1"/>
    <col min="5641" max="5641" width="9.7109375" style="79" customWidth="1"/>
    <col min="5642" max="5642" width="11.28515625" style="79" customWidth="1"/>
    <col min="5643" max="5643" width="10.42578125" style="79" customWidth="1"/>
    <col min="5644" max="5644" width="75.42578125" style="79" customWidth="1"/>
    <col min="5645" max="5645" width="45.28515625" style="79" customWidth="1"/>
    <col min="5646" max="5687" width="9.140625" style="79"/>
    <col min="5688" max="5688" width="62.28515625" style="79" customWidth="1"/>
    <col min="5689" max="5888" width="9.140625" style="79"/>
    <col min="5889" max="5889" width="4.42578125" style="79" customWidth="1"/>
    <col min="5890" max="5890" width="11.5703125" style="79" customWidth="1"/>
    <col min="5891" max="5891" width="40.42578125" style="79" customWidth="1"/>
    <col min="5892" max="5892" width="5.5703125" style="79" customWidth="1"/>
    <col min="5893" max="5893" width="8.5703125" style="79" customWidth="1"/>
    <col min="5894" max="5894" width="9.85546875" style="79" customWidth="1"/>
    <col min="5895" max="5895" width="13.85546875" style="79" customWidth="1"/>
    <col min="5896" max="5896" width="11" style="79" customWidth="1"/>
    <col min="5897" max="5897" width="9.7109375" style="79" customWidth="1"/>
    <col min="5898" max="5898" width="11.28515625" style="79" customWidth="1"/>
    <col min="5899" max="5899" width="10.42578125" style="79" customWidth="1"/>
    <col min="5900" max="5900" width="75.42578125" style="79" customWidth="1"/>
    <col min="5901" max="5901" width="45.28515625" style="79" customWidth="1"/>
    <col min="5902" max="5943" width="9.140625" style="79"/>
    <col min="5944" max="5944" width="62.28515625" style="79" customWidth="1"/>
    <col min="5945" max="6144" width="9.140625" style="79"/>
    <col min="6145" max="6145" width="4.42578125" style="79" customWidth="1"/>
    <col min="6146" max="6146" width="11.5703125" style="79" customWidth="1"/>
    <col min="6147" max="6147" width="40.42578125" style="79" customWidth="1"/>
    <col min="6148" max="6148" width="5.5703125" style="79" customWidth="1"/>
    <col min="6149" max="6149" width="8.5703125" style="79" customWidth="1"/>
    <col min="6150" max="6150" width="9.85546875" style="79" customWidth="1"/>
    <col min="6151" max="6151" width="13.85546875" style="79" customWidth="1"/>
    <col min="6152" max="6152" width="11" style="79" customWidth="1"/>
    <col min="6153" max="6153" width="9.7109375" style="79" customWidth="1"/>
    <col min="6154" max="6154" width="11.28515625" style="79" customWidth="1"/>
    <col min="6155" max="6155" width="10.42578125" style="79" customWidth="1"/>
    <col min="6156" max="6156" width="75.42578125" style="79" customWidth="1"/>
    <col min="6157" max="6157" width="45.28515625" style="79" customWidth="1"/>
    <col min="6158" max="6199" width="9.140625" style="79"/>
    <col min="6200" max="6200" width="62.28515625" style="79" customWidth="1"/>
    <col min="6201" max="6400" width="9.140625" style="79"/>
    <col min="6401" max="6401" width="4.42578125" style="79" customWidth="1"/>
    <col min="6402" max="6402" width="11.5703125" style="79" customWidth="1"/>
    <col min="6403" max="6403" width="40.42578125" style="79" customWidth="1"/>
    <col min="6404" max="6404" width="5.5703125" style="79" customWidth="1"/>
    <col min="6405" max="6405" width="8.5703125" style="79" customWidth="1"/>
    <col min="6406" max="6406" width="9.85546875" style="79" customWidth="1"/>
    <col min="6407" max="6407" width="13.85546875" style="79" customWidth="1"/>
    <col min="6408" max="6408" width="11" style="79" customWidth="1"/>
    <col min="6409" max="6409" width="9.7109375" style="79" customWidth="1"/>
    <col min="6410" max="6410" width="11.28515625" style="79" customWidth="1"/>
    <col min="6411" max="6411" width="10.42578125" style="79" customWidth="1"/>
    <col min="6412" max="6412" width="75.42578125" style="79" customWidth="1"/>
    <col min="6413" max="6413" width="45.28515625" style="79" customWidth="1"/>
    <col min="6414" max="6455" width="9.140625" style="79"/>
    <col min="6456" max="6456" width="62.28515625" style="79" customWidth="1"/>
    <col min="6457" max="6656" width="9.140625" style="79"/>
    <col min="6657" max="6657" width="4.42578125" style="79" customWidth="1"/>
    <col min="6658" max="6658" width="11.5703125" style="79" customWidth="1"/>
    <col min="6659" max="6659" width="40.42578125" style="79" customWidth="1"/>
    <col min="6660" max="6660" width="5.5703125" style="79" customWidth="1"/>
    <col min="6661" max="6661" width="8.5703125" style="79" customWidth="1"/>
    <col min="6662" max="6662" width="9.85546875" style="79" customWidth="1"/>
    <col min="6663" max="6663" width="13.85546875" style="79" customWidth="1"/>
    <col min="6664" max="6664" width="11" style="79" customWidth="1"/>
    <col min="6665" max="6665" width="9.7109375" style="79" customWidth="1"/>
    <col min="6666" max="6666" width="11.28515625" style="79" customWidth="1"/>
    <col min="6667" max="6667" width="10.42578125" style="79" customWidth="1"/>
    <col min="6668" max="6668" width="75.42578125" style="79" customWidth="1"/>
    <col min="6669" max="6669" width="45.28515625" style="79" customWidth="1"/>
    <col min="6670" max="6711" width="9.140625" style="79"/>
    <col min="6712" max="6712" width="62.28515625" style="79" customWidth="1"/>
    <col min="6713" max="6912" width="9.140625" style="79"/>
    <col min="6913" max="6913" width="4.42578125" style="79" customWidth="1"/>
    <col min="6914" max="6914" width="11.5703125" style="79" customWidth="1"/>
    <col min="6915" max="6915" width="40.42578125" style="79" customWidth="1"/>
    <col min="6916" max="6916" width="5.5703125" style="79" customWidth="1"/>
    <col min="6917" max="6917" width="8.5703125" style="79" customWidth="1"/>
    <col min="6918" max="6918" width="9.85546875" style="79" customWidth="1"/>
    <col min="6919" max="6919" width="13.85546875" style="79" customWidth="1"/>
    <col min="6920" max="6920" width="11" style="79" customWidth="1"/>
    <col min="6921" max="6921" width="9.7109375" style="79" customWidth="1"/>
    <col min="6922" max="6922" width="11.28515625" style="79" customWidth="1"/>
    <col min="6923" max="6923" width="10.42578125" style="79" customWidth="1"/>
    <col min="6924" max="6924" width="75.42578125" style="79" customWidth="1"/>
    <col min="6925" max="6925" width="45.28515625" style="79" customWidth="1"/>
    <col min="6926" max="6967" width="9.140625" style="79"/>
    <col min="6968" max="6968" width="62.28515625" style="79" customWidth="1"/>
    <col min="6969" max="7168" width="9.140625" style="79"/>
    <col min="7169" max="7169" width="4.42578125" style="79" customWidth="1"/>
    <col min="7170" max="7170" width="11.5703125" style="79" customWidth="1"/>
    <col min="7171" max="7171" width="40.42578125" style="79" customWidth="1"/>
    <col min="7172" max="7172" width="5.5703125" style="79" customWidth="1"/>
    <col min="7173" max="7173" width="8.5703125" style="79" customWidth="1"/>
    <col min="7174" max="7174" width="9.85546875" style="79" customWidth="1"/>
    <col min="7175" max="7175" width="13.85546875" style="79" customWidth="1"/>
    <col min="7176" max="7176" width="11" style="79" customWidth="1"/>
    <col min="7177" max="7177" width="9.7109375" style="79" customWidth="1"/>
    <col min="7178" max="7178" width="11.28515625" style="79" customWidth="1"/>
    <col min="7179" max="7179" width="10.42578125" style="79" customWidth="1"/>
    <col min="7180" max="7180" width="75.42578125" style="79" customWidth="1"/>
    <col min="7181" max="7181" width="45.28515625" style="79" customWidth="1"/>
    <col min="7182" max="7223" width="9.140625" style="79"/>
    <col min="7224" max="7224" width="62.28515625" style="79" customWidth="1"/>
    <col min="7225" max="7424" width="9.140625" style="79"/>
    <col min="7425" max="7425" width="4.42578125" style="79" customWidth="1"/>
    <col min="7426" max="7426" width="11.5703125" style="79" customWidth="1"/>
    <col min="7427" max="7427" width="40.42578125" style="79" customWidth="1"/>
    <col min="7428" max="7428" width="5.5703125" style="79" customWidth="1"/>
    <col min="7429" max="7429" width="8.5703125" style="79" customWidth="1"/>
    <col min="7430" max="7430" width="9.85546875" style="79" customWidth="1"/>
    <col min="7431" max="7431" width="13.85546875" style="79" customWidth="1"/>
    <col min="7432" max="7432" width="11" style="79" customWidth="1"/>
    <col min="7433" max="7433" width="9.7109375" style="79" customWidth="1"/>
    <col min="7434" max="7434" width="11.28515625" style="79" customWidth="1"/>
    <col min="7435" max="7435" width="10.42578125" style="79" customWidth="1"/>
    <col min="7436" max="7436" width="75.42578125" style="79" customWidth="1"/>
    <col min="7437" max="7437" width="45.28515625" style="79" customWidth="1"/>
    <col min="7438" max="7479" width="9.140625" style="79"/>
    <col min="7480" max="7480" width="62.28515625" style="79" customWidth="1"/>
    <col min="7481" max="7680" width="9.140625" style="79"/>
    <col min="7681" max="7681" width="4.42578125" style="79" customWidth="1"/>
    <col min="7682" max="7682" width="11.5703125" style="79" customWidth="1"/>
    <col min="7683" max="7683" width="40.42578125" style="79" customWidth="1"/>
    <col min="7684" max="7684" width="5.5703125" style="79" customWidth="1"/>
    <col min="7685" max="7685" width="8.5703125" style="79" customWidth="1"/>
    <col min="7686" max="7686" width="9.85546875" style="79" customWidth="1"/>
    <col min="7687" max="7687" width="13.85546875" style="79" customWidth="1"/>
    <col min="7688" max="7688" width="11" style="79" customWidth="1"/>
    <col min="7689" max="7689" width="9.7109375" style="79" customWidth="1"/>
    <col min="7690" max="7690" width="11.28515625" style="79" customWidth="1"/>
    <col min="7691" max="7691" width="10.42578125" style="79" customWidth="1"/>
    <col min="7692" max="7692" width="75.42578125" style="79" customWidth="1"/>
    <col min="7693" max="7693" width="45.28515625" style="79" customWidth="1"/>
    <col min="7694" max="7735" width="9.140625" style="79"/>
    <col min="7736" max="7736" width="62.28515625" style="79" customWidth="1"/>
    <col min="7737" max="7936" width="9.140625" style="79"/>
    <col min="7937" max="7937" width="4.42578125" style="79" customWidth="1"/>
    <col min="7938" max="7938" width="11.5703125" style="79" customWidth="1"/>
    <col min="7939" max="7939" width="40.42578125" style="79" customWidth="1"/>
    <col min="7940" max="7940" width="5.5703125" style="79" customWidth="1"/>
    <col min="7941" max="7941" width="8.5703125" style="79" customWidth="1"/>
    <col min="7942" max="7942" width="9.85546875" style="79" customWidth="1"/>
    <col min="7943" max="7943" width="13.85546875" style="79" customWidth="1"/>
    <col min="7944" max="7944" width="11" style="79" customWidth="1"/>
    <col min="7945" max="7945" width="9.7109375" style="79" customWidth="1"/>
    <col min="7946" max="7946" width="11.28515625" style="79" customWidth="1"/>
    <col min="7947" max="7947" width="10.42578125" style="79" customWidth="1"/>
    <col min="7948" max="7948" width="75.42578125" style="79" customWidth="1"/>
    <col min="7949" max="7949" width="45.28515625" style="79" customWidth="1"/>
    <col min="7950" max="7991" width="9.140625" style="79"/>
    <col min="7992" max="7992" width="62.28515625" style="79" customWidth="1"/>
    <col min="7993" max="8192" width="9.140625" style="79"/>
    <col min="8193" max="8193" width="4.42578125" style="79" customWidth="1"/>
    <col min="8194" max="8194" width="11.5703125" style="79" customWidth="1"/>
    <col min="8195" max="8195" width="40.42578125" style="79" customWidth="1"/>
    <col min="8196" max="8196" width="5.5703125" style="79" customWidth="1"/>
    <col min="8197" max="8197" width="8.5703125" style="79" customWidth="1"/>
    <col min="8198" max="8198" width="9.85546875" style="79" customWidth="1"/>
    <col min="8199" max="8199" width="13.85546875" style="79" customWidth="1"/>
    <col min="8200" max="8200" width="11" style="79" customWidth="1"/>
    <col min="8201" max="8201" width="9.7109375" style="79" customWidth="1"/>
    <col min="8202" max="8202" width="11.28515625" style="79" customWidth="1"/>
    <col min="8203" max="8203" width="10.42578125" style="79" customWidth="1"/>
    <col min="8204" max="8204" width="75.42578125" style="79" customWidth="1"/>
    <col min="8205" max="8205" width="45.28515625" style="79" customWidth="1"/>
    <col min="8206" max="8247" width="9.140625" style="79"/>
    <col min="8248" max="8248" width="62.28515625" style="79" customWidth="1"/>
    <col min="8249" max="8448" width="9.140625" style="79"/>
    <col min="8449" max="8449" width="4.42578125" style="79" customWidth="1"/>
    <col min="8450" max="8450" width="11.5703125" style="79" customWidth="1"/>
    <col min="8451" max="8451" width="40.42578125" style="79" customWidth="1"/>
    <col min="8452" max="8452" width="5.5703125" style="79" customWidth="1"/>
    <col min="8453" max="8453" width="8.5703125" style="79" customWidth="1"/>
    <col min="8454" max="8454" width="9.85546875" style="79" customWidth="1"/>
    <col min="8455" max="8455" width="13.85546875" style="79" customWidth="1"/>
    <col min="8456" max="8456" width="11" style="79" customWidth="1"/>
    <col min="8457" max="8457" width="9.7109375" style="79" customWidth="1"/>
    <col min="8458" max="8458" width="11.28515625" style="79" customWidth="1"/>
    <col min="8459" max="8459" width="10.42578125" style="79" customWidth="1"/>
    <col min="8460" max="8460" width="75.42578125" style="79" customWidth="1"/>
    <col min="8461" max="8461" width="45.28515625" style="79" customWidth="1"/>
    <col min="8462" max="8503" width="9.140625" style="79"/>
    <col min="8504" max="8504" width="62.28515625" style="79" customWidth="1"/>
    <col min="8505" max="8704" width="9.140625" style="79"/>
    <col min="8705" max="8705" width="4.42578125" style="79" customWidth="1"/>
    <col min="8706" max="8706" width="11.5703125" style="79" customWidth="1"/>
    <col min="8707" max="8707" width="40.42578125" style="79" customWidth="1"/>
    <col min="8708" max="8708" width="5.5703125" style="79" customWidth="1"/>
    <col min="8709" max="8709" width="8.5703125" style="79" customWidth="1"/>
    <col min="8710" max="8710" width="9.85546875" style="79" customWidth="1"/>
    <col min="8711" max="8711" width="13.85546875" style="79" customWidth="1"/>
    <col min="8712" max="8712" width="11" style="79" customWidth="1"/>
    <col min="8713" max="8713" width="9.7109375" style="79" customWidth="1"/>
    <col min="8714" max="8714" width="11.28515625" style="79" customWidth="1"/>
    <col min="8715" max="8715" width="10.42578125" style="79" customWidth="1"/>
    <col min="8716" max="8716" width="75.42578125" style="79" customWidth="1"/>
    <col min="8717" max="8717" width="45.28515625" style="79" customWidth="1"/>
    <col min="8718" max="8759" width="9.140625" style="79"/>
    <col min="8760" max="8760" width="62.28515625" style="79" customWidth="1"/>
    <col min="8761" max="8960" width="9.140625" style="79"/>
    <col min="8961" max="8961" width="4.42578125" style="79" customWidth="1"/>
    <col min="8962" max="8962" width="11.5703125" style="79" customWidth="1"/>
    <col min="8963" max="8963" width="40.42578125" style="79" customWidth="1"/>
    <col min="8964" max="8964" width="5.5703125" style="79" customWidth="1"/>
    <col min="8965" max="8965" width="8.5703125" style="79" customWidth="1"/>
    <col min="8966" max="8966" width="9.85546875" style="79" customWidth="1"/>
    <col min="8967" max="8967" width="13.85546875" style="79" customWidth="1"/>
    <col min="8968" max="8968" width="11" style="79" customWidth="1"/>
    <col min="8969" max="8969" width="9.7109375" style="79" customWidth="1"/>
    <col min="8970" max="8970" width="11.28515625" style="79" customWidth="1"/>
    <col min="8971" max="8971" width="10.42578125" style="79" customWidth="1"/>
    <col min="8972" max="8972" width="75.42578125" style="79" customWidth="1"/>
    <col min="8973" max="8973" width="45.28515625" style="79" customWidth="1"/>
    <col min="8974" max="9015" width="9.140625" style="79"/>
    <col min="9016" max="9016" width="62.28515625" style="79" customWidth="1"/>
    <col min="9017" max="9216" width="9.140625" style="79"/>
    <col min="9217" max="9217" width="4.42578125" style="79" customWidth="1"/>
    <col min="9218" max="9218" width="11.5703125" style="79" customWidth="1"/>
    <col min="9219" max="9219" width="40.42578125" style="79" customWidth="1"/>
    <col min="9220" max="9220" width="5.5703125" style="79" customWidth="1"/>
    <col min="9221" max="9221" width="8.5703125" style="79" customWidth="1"/>
    <col min="9222" max="9222" width="9.85546875" style="79" customWidth="1"/>
    <col min="9223" max="9223" width="13.85546875" style="79" customWidth="1"/>
    <col min="9224" max="9224" width="11" style="79" customWidth="1"/>
    <col min="9225" max="9225" width="9.7109375" style="79" customWidth="1"/>
    <col min="9226" max="9226" width="11.28515625" style="79" customWidth="1"/>
    <col min="9227" max="9227" width="10.42578125" style="79" customWidth="1"/>
    <col min="9228" max="9228" width="75.42578125" style="79" customWidth="1"/>
    <col min="9229" max="9229" width="45.28515625" style="79" customWidth="1"/>
    <col min="9230" max="9271" width="9.140625" style="79"/>
    <col min="9272" max="9272" width="62.28515625" style="79" customWidth="1"/>
    <col min="9273" max="9472" width="9.140625" style="79"/>
    <col min="9473" max="9473" width="4.42578125" style="79" customWidth="1"/>
    <col min="9474" max="9474" width="11.5703125" style="79" customWidth="1"/>
    <col min="9475" max="9475" width="40.42578125" style="79" customWidth="1"/>
    <col min="9476" max="9476" width="5.5703125" style="79" customWidth="1"/>
    <col min="9477" max="9477" width="8.5703125" style="79" customWidth="1"/>
    <col min="9478" max="9478" width="9.85546875" style="79" customWidth="1"/>
    <col min="9479" max="9479" width="13.85546875" style="79" customWidth="1"/>
    <col min="9480" max="9480" width="11" style="79" customWidth="1"/>
    <col min="9481" max="9481" width="9.7109375" style="79" customWidth="1"/>
    <col min="9482" max="9482" width="11.28515625" style="79" customWidth="1"/>
    <col min="9483" max="9483" width="10.42578125" style="79" customWidth="1"/>
    <col min="9484" max="9484" width="75.42578125" style="79" customWidth="1"/>
    <col min="9485" max="9485" width="45.28515625" style="79" customWidth="1"/>
    <col min="9486" max="9527" width="9.140625" style="79"/>
    <col min="9528" max="9528" width="62.28515625" style="79" customWidth="1"/>
    <col min="9529" max="9728" width="9.140625" style="79"/>
    <col min="9729" max="9729" width="4.42578125" style="79" customWidth="1"/>
    <col min="9730" max="9730" width="11.5703125" style="79" customWidth="1"/>
    <col min="9731" max="9731" width="40.42578125" style="79" customWidth="1"/>
    <col min="9732" max="9732" width="5.5703125" style="79" customWidth="1"/>
    <col min="9733" max="9733" width="8.5703125" style="79" customWidth="1"/>
    <col min="9734" max="9734" width="9.85546875" style="79" customWidth="1"/>
    <col min="9735" max="9735" width="13.85546875" style="79" customWidth="1"/>
    <col min="9736" max="9736" width="11" style="79" customWidth="1"/>
    <col min="9737" max="9737" width="9.7109375" style="79" customWidth="1"/>
    <col min="9738" max="9738" width="11.28515625" style="79" customWidth="1"/>
    <col min="9739" max="9739" width="10.42578125" style="79" customWidth="1"/>
    <col min="9740" max="9740" width="75.42578125" style="79" customWidth="1"/>
    <col min="9741" max="9741" width="45.28515625" style="79" customWidth="1"/>
    <col min="9742" max="9783" width="9.140625" style="79"/>
    <col min="9784" max="9784" width="62.28515625" style="79" customWidth="1"/>
    <col min="9785" max="9984" width="9.140625" style="79"/>
    <col min="9985" max="9985" width="4.42578125" style="79" customWidth="1"/>
    <col min="9986" max="9986" width="11.5703125" style="79" customWidth="1"/>
    <col min="9987" max="9987" width="40.42578125" style="79" customWidth="1"/>
    <col min="9988" max="9988" width="5.5703125" style="79" customWidth="1"/>
    <col min="9989" max="9989" width="8.5703125" style="79" customWidth="1"/>
    <col min="9990" max="9990" width="9.85546875" style="79" customWidth="1"/>
    <col min="9991" max="9991" width="13.85546875" style="79" customWidth="1"/>
    <col min="9992" max="9992" width="11" style="79" customWidth="1"/>
    <col min="9993" max="9993" width="9.7109375" style="79" customWidth="1"/>
    <col min="9994" max="9994" width="11.28515625" style="79" customWidth="1"/>
    <col min="9995" max="9995" width="10.42578125" style="79" customWidth="1"/>
    <col min="9996" max="9996" width="75.42578125" style="79" customWidth="1"/>
    <col min="9997" max="9997" width="45.28515625" style="79" customWidth="1"/>
    <col min="9998" max="10039" width="9.140625" style="79"/>
    <col min="10040" max="10040" width="62.28515625" style="79" customWidth="1"/>
    <col min="10041" max="10240" width="9.140625" style="79"/>
    <col min="10241" max="10241" width="4.42578125" style="79" customWidth="1"/>
    <col min="10242" max="10242" width="11.5703125" style="79" customWidth="1"/>
    <col min="10243" max="10243" width="40.42578125" style="79" customWidth="1"/>
    <col min="10244" max="10244" width="5.5703125" style="79" customWidth="1"/>
    <col min="10245" max="10245" width="8.5703125" style="79" customWidth="1"/>
    <col min="10246" max="10246" width="9.85546875" style="79" customWidth="1"/>
    <col min="10247" max="10247" width="13.85546875" style="79" customWidth="1"/>
    <col min="10248" max="10248" width="11" style="79" customWidth="1"/>
    <col min="10249" max="10249" width="9.7109375" style="79" customWidth="1"/>
    <col min="10250" max="10250" width="11.28515625" style="79" customWidth="1"/>
    <col min="10251" max="10251" width="10.42578125" style="79" customWidth="1"/>
    <col min="10252" max="10252" width="75.42578125" style="79" customWidth="1"/>
    <col min="10253" max="10253" width="45.28515625" style="79" customWidth="1"/>
    <col min="10254" max="10295" width="9.140625" style="79"/>
    <col min="10296" max="10296" width="62.28515625" style="79" customWidth="1"/>
    <col min="10297" max="10496" width="9.140625" style="79"/>
    <col min="10497" max="10497" width="4.42578125" style="79" customWidth="1"/>
    <col min="10498" max="10498" width="11.5703125" style="79" customWidth="1"/>
    <col min="10499" max="10499" width="40.42578125" style="79" customWidth="1"/>
    <col min="10500" max="10500" width="5.5703125" style="79" customWidth="1"/>
    <col min="10501" max="10501" width="8.5703125" style="79" customWidth="1"/>
    <col min="10502" max="10502" width="9.85546875" style="79" customWidth="1"/>
    <col min="10503" max="10503" width="13.85546875" style="79" customWidth="1"/>
    <col min="10504" max="10504" width="11" style="79" customWidth="1"/>
    <col min="10505" max="10505" width="9.7109375" style="79" customWidth="1"/>
    <col min="10506" max="10506" width="11.28515625" style="79" customWidth="1"/>
    <col min="10507" max="10507" width="10.42578125" style="79" customWidth="1"/>
    <col min="10508" max="10508" width="75.42578125" style="79" customWidth="1"/>
    <col min="10509" max="10509" width="45.28515625" style="79" customWidth="1"/>
    <col min="10510" max="10551" width="9.140625" style="79"/>
    <col min="10552" max="10552" width="62.28515625" style="79" customWidth="1"/>
    <col min="10553" max="10752" width="9.140625" style="79"/>
    <col min="10753" max="10753" width="4.42578125" style="79" customWidth="1"/>
    <col min="10754" max="10754" width="11.5703125" style="79" customWidth="1"/>
    <col min="10755" max="10755" width="40.42578125" style="79" customWidth="1"/>
    <col min="10756" max="10756" width="5.5703125" style="79" customWidth="1"/>
    <col min="10757" max="10757" width="8.5703125" style="79" customWidth="1"/>
    <col min="10758" max="10758" width="9.85546875" style="79" customWidth="1"/>
    <col min="10759" max="10759" width="13.85546875" style="79" customWidth="1"/>
    <col min="10760" max="10760" width="11" style="79" customWidth="1"/>
    <col min="10761" max="10761" width="9.7109375" style="79" customWidth="1"/>
    <col min="10762" max="10762" width="11.28515625" style="79" customWidth="1"/>
    <col min="10763" max="10763" width="10.42578125" style="79" customWidth="1"/>
    <col min="10764" max="10764" width="75.42578125" style="79" customWidth="1"/>
    <col min="10765" max="10765" width="45.28515625" style="79" customWidth="1"/>
    <col min="10766" max="10807" width="9.140625" style="79"/>
    <col min="10808" max="10808" width="62.28515625" style="79" customWidth="1"/>
    <col min="10809" max="11008" width="9.140625" style="79"/>
    <col min="11009" max="11009" width="4.42578125" style="79" customWidth="1"/>
    <col min="11010" max="11010" width="11.5703125" style="79" customWidth="1"/>
    <col min="11011" max="11011" width="40.42578125" style="79" customWidth="1"/>
    <col min="11012" max="11012" width="5.5703125" style="79" customWidth="1"/>
    <col min="11013" max="11013" width="8.5703125" style="79" customWidth="1"/>
    <col min="11014" max="11014" width="9.85546875" style="79" customWidth="1"/>
    <col min="11015" max="11015" width="13.85546875" style="79" customWidth="1"/>
    <col min="11016" max="11016" width="11" style="79" customWidth="1"/>
    <col min="11017" max="11017" width="9.7109375" style="79" customWidth="1"/>
    <col min="11018" max="11018" width="11.28515625" style="79" customWidth="1"/>
    <col min="11019" max="11019" width="10.42578125" style="79" customWidth="1"/>
    <col min="11020" max="11020" width="75.42578125" style="79" customWidth="1"/>
    <col min="11021" max="11021" width="45.28515625" style="79" customWidth="1"/>
    <col min="11022" max="11063" width="9.140625" style="79"/>
    <col min="11064" max="11064" width="62.28515625" style="79" customWidth="1"/>
    <col min="11065" max="11264" width="9.140625" style="79"/>
    <col min="11265" max="11265" width="4.42578125" style="79" customWidth="1"/>
    <col min="11266" max="11266" width="11.5703125" style="79" customWidth="1"/>
    <col min="11267" max="11267" width="40.42578125" style="79" customWidth="1"/>
    <col min="11268" max="11268" width="5.5703125" style="79" customWidth="1"/>
    <col min="11269" max="11269" width="8.5703125" style="79" customWidth="1"/>
    <col min="11270" max="11270" width="9.85546875" style="79" customWidth="1"/>
    <col min="11271" max="11271" width="13.85546875" style="79" customWidth="1"/>
    <col min="11272" max="11272" width="11" style="79" customWidth="1"/>
    <col min="11273" max="11273" width="9.7109375" style="79" customWidth="1"/>
    <col min="11274" max="11274" width="11.28515625" style="79" customWidth="1"/>
    <col min="11275" max="11275" width="10.42578125" style="79" customWidth="1"/>
    <col min="11276" max="11276" width="75.42578125" style="79" customWidth="1"/>
    <col min="11277" max="11277" width="45.28515625" style="79" customWidth="1"/>
    <col min="11278" max="11319" width="9.140625" style="79"/>
    <col min="11320" max="11320" width="62.28515625" style="79" customWidth="1"/>
    <col min="11321" max="11520" width="9.140625" style="79"/>
    <col min="11521" max="11521" width="4.42578125" style="79" customWidth="1"/>
    <col min="11522" max="11522" width="11.5703125" style="79" customWidth="1"/>
    <col min="11523" max="11523" width="40.42578125" style="79" customWidth="1"/>
    <col min="11524" max="11524" width="5.5703125" style="79" customWidth="1"/>
    <col min="11525" max="11525" width="8.5703125" style="79" customWidth="1"/>
    <col min="11526" max="11526" width="9.85546875" style="79" customWidth="1"/>
    <col min="11527" max="11527" width="13.85546875" style="79" customWidth="1"/>
    <col min="11528" max="11528" width="11" style="79" customWidth="1"/>
    <col min="11529" max="11529" width="9.7109375" style="79" customWidth="1"/>
    <col min="11530" max="11530" width="11.28515625" style="79" customWidth="1"/>
    <col min="11531" max="11531" width="10.42578125" style="79" customWidth="1"/>
    <col min="11532" max="11532" width="75.42578125" style="79" customWidth="1"/>
    <col min="11533" max="11533" width="45.28515625" style="79" customWidth="1"/>
    <col min="11534" max="11575" width="9.140625" style="79"/>
    <col min="11576" max="11576" width="62.28515625" style="79" customWidth="1"/>
    <col min="11577" max="11776" width="9.140625" style="79"/>
    <col min="11777" max="11777" width="4.42578125" style="79" customWidth="1"/>
    <col min="11778" max="11778" width="11.5703125" style="79" customWidth="1"/>
    <col min="11779" max="11779" width="40.42578125" style="79" customWidth="1"/>
    <col min="11780" max="11780" width="5.5703125" style="79" customWidth="1"/>
    <col min="11781" max="11781" width="8.5703125" style="79" customWidth="1"/>
    <col min="11782" max="11782" width="9.85546875" style="79" customWidth="1"/>
    <col min="11783" max="11783" width="13.85546875" style="79" customWidth="1"/>
    <col min="11784" max="11784" width="11" style="79" customWidth="1"/>
    <col min="11785" max="11785" width="9.7109375" style="79" customWidth="1"/>
    <col min="11786" max="11786" width="11.28515625" style="79" customWidth="1"/>
    <col min="11787" max="11787" width="10.42578125" style="79" customWidth="1"/>
    <col min="11788" max="11788" width="75.42578125" style="79" customWidth="1"/>
    <col min="11789" max="11789" width="45.28515625" style="79" customWidth="1"/>
    <col min="11790" max="11831" width="9.140625" style="79"/>
    <col min="11832" max="11832" width="62.28515625" style="79" customWidth="1"/>
    <col min="11833" max="12032" width="9.140625" style="79"/>
    <col min="12033" max="12033" width="4.42578125" style="79" customWidth="1"/>
    <col min="12034" max="12034" width="11.5703125" style="79" customWidth="1"/>
    <col min="12035" max="12035" width="40.42578125" style="79" customWidth="1"/>
    <col min="12036" max="12036" width="5.5703125" style="79" customWidth="1"/>
    <col min="12037" max="12037" width="8.5703125" style="79" customWidth="1"/>
    <col min="12038" max="12038" width="9.85546875" style="79" customWidth="1"/>
    <col min="12039" max="12039" width="13.85546875" style="79" customWidth="1"/>
    <col min="12040" max="12040" width="11" style="79" customWidth="1"/>
    <col min="12041" max="12041" width="9.7109375" style="79" customWidth="1"/>
    <col min="12042" max="12042" width="11.28515625" style="79" customWidth="1"/>
    <col min="12043" max="12043" width="10.42578125" style="79" customWidth="1"/>
    <col min="12044" max="12044" width="75.42578125" style="79" customWidth="1"/>
    <col min="12045" max="12045" width="45.28515625" style="79" customWidth="1"/>
    <col min="12046" max="12087" width="9.140625" style="79"/>
    <col min="12088" max="12088" width="62.28515625" style="79" customWidth="1"/>
    <col min="12089" max="12288" width="9.140625" style="79"/>
    <col min="12289" max="12289" width="4.42578125" style="79" customWidth="1"/>
    <col min="12290" max="12290" width="11.5703125" style="79" customWidth="1"/>
    <col min="12291" max="12291" width="40.42578125" style="79" customWidth="1"/>
    <col min="12292" max="12292" width="5.5703125" style="79" customWidth="1"/>
    <col min="12293" max="12293" width="8.5703125" style="79" customWidth="1"/>
    <col min="12294" max="12294" width="9.85546875" style="79" customWidth="1"/>
    <col min="12295" max="12295" width="13.85546875" style="79" customWidth="1"/>
    <col min="12296" max="12296" width="11" style="79" customWidth="1"/>
    <col min="12297" max="12297" width="9.7109375" style="79" customWidth="1"/>
    <col min="12298" max="12298" width="11.28515625" style="79" customWidth="1"/>
    <col min="12299" max="12299" width="10.42578125" style="79" customWidth="1"/>
    <col min="12300" max="12300" width="75.42578125" style="79" customWidth="1"/>
    <col min="12301" max="12301" width="45.28515625" style="79" customWidth="1"/>
    <col min="12302" max="12343" width="9.140625" style="79"/>
    <col min="12344" max="12344" width="62.28515625" style="79" customWidth="1"/>
    <col min="12345" max="12544" width="9.140625" style="79"/>
    <col min="12545" max="12545" width="4.42578125" style="79" customWidth="1"/>
    <col min="12546" max="12546" width="11.5703125" style="79" customWidth="1"/>
    <col min="12547" max="12547" width="40.42578125" style="79" customWidth="1"/>
    <col min="12548" max="12548" width="5.5703125" style="79" customWidth="1"/>
    <col min="12549" max="12549" width="8.5703125" style="79" customWidth="1"/>
    <col min="12550" max="12550" width="9.85546875" style="79" customWidth="1"/>
    <col min="12551" max="12551" width="13.85546875" style="79" customWidth="1"/>
    <col min="12552" max="12552" width="11" style="79" customWidth="1"/>
    <col min="12553" max="12553" width="9.7109375" style="79" customWidth="1"/>
    <col min="12554" max="12554" width="11.28515625" style="79" customWidth="1"/>
    <col min="12555" max="12555" width="10.42578125" style="79" customWidth="1"/>
    <col min="12556" max="12556" width="75.42578125" style="79" customWidth="1"/>
    <col min="12557" max="12557" width="45.28515625" style="79" customWidth="1"/>
    <col min="12558" max="12599" width="9.140625" style="79"/>
    <col min="12600" max="12600" width="62.28515625" style="79" customWidth="1"/>
    <col min="12601" max="12800" width="9.140625" style="79"/>
    <col min="12801" max="12801" width="4.42578125" style="79" customWidth="1"/>
    <col min="12802" max="12802" width="11.5703125" style="79" customWidth="1"/>
    <col min="12803" max="12803" width="40.42578125" style="79" customWidth="1"/>
    <col min="12804" max="12804" width="5.5703125" style="79" customWidth="1"/>
    <col min="12805" max="12805" width="8.5703125" style="79" customWidth="1"/>
    <col min="12806" max="12806" width="9.85546875" style="79" customWidth="1"/>
    <col min="12807" max="12807" width="13.85546875" style="79" customWidth="1"/>
    <col min="12808" max="12808" width="11" style="79" customWidth="1"/>
    <col min="12809" max="12809" width="9.7109375" style="79" customWidth="1"/>
    <col min="12810" max="12810" width="11.28515625" style="79" customWidth="1"/>
    <col min="12811" max="12811" width="10.42578125" style="79" customWidth="1"/>
    <col min="12812" max="12812" width="75.42578125" style="79" customWidth="1"/>
    <col min="12813" max="12813" width="45.28515625" style="79" customWidth="1"/>
    <col min="12814" max="12855" width="9.140625" style="79"/>
    <col min="12856" max="12856" width="62.28515625" style="79" customWidth="1"/>
    <col min="12857" max="13056" width="9.140625" style="79"/>
    <col min="13057" max="13057" width="4.42578125" style="79" customWidth="1"/>
    <col min="13058" max="13058" width="11.5703125" style="79" customWidth="1"/>
    <col min="13059" max="13059" width="40.42578125" style="79" customWidth="1"/>
    <col min="13060" max="13060" width="5.5703125" style="79" customWidth="1"/>
    <col min="13061" max="13061" width="8.5703125" style="79" customWidth="1"/>
    <col min="13062" max="13062" width="9.85546875" style="79" customWidth="1"/>
    <col min="13063" max="13063" width="13.85546875" style="79" customWidth="1"/>
    <col min="13064" max="13064" width="11" style="79" customWidth="1"/>
    <col min="13065" max="13065" width="9.7109375" style="79" customWidth="1"/>
    <col min="13066" max="13066" width="11.28515625" style="79" customWidth="1"/>
    <col min="13067" max="13067" width="10.42578125" style="79" customWidth="1"/>
    <col min="13068" max="13068" width="75.42578125" style="79" customWidth="1"/>
    <col min="13069" max="13069" width="45.28515625" style="79" customWidth="1"/>
    <col min="13070" max="13111" width="9.140625" style="79"/>
    <col min="13112" max="13112" width="62.28515625" style="79" customWidth="1"/>
    <col min="13113" max="13312" width="9.140625" style="79"/>
    <col min="13313" max="13313" width="4.42578125" style="79" customWidth="1"/>
    <col min="13314" max="13314" width="11.5703125" style="79" customWidth="1"/>
    <col min="13315" max="13315" width="40.42578125" style="79" customWidth="1"/>
    <col min="13316" max="13316" width="5.5703125" style="79" customWidth="1"/>
    <col min="13317" max="13317" width="8.5703125" style="79" customWidth="1"/>
    <col min="13318" max="13318" width="9.85546875" style="79" customWidth="1"/>
    <col min="13319" max="13319" width="13.85546875" style="79" customWidth="1"/>
    <col min="13320" max="13320" width="11" style="79" customWidth="1"/>
    <col min="13321" max="13321" width="9.7109375" style="79" customWidth="1"/>
    <col min="13322" max="13322" width="11.28515625" style="79" customWidth="1"/>
    <col min="13323" max="13323" width="10.42578125" style="79" customWidth="1"/>
    <col min="13324" max="13324" width="75.42578125" style="79" customWidth="1"/>
    <col min="13325" max="13325" width="45.28515625" style="79" customWidth="1"/>
    <col min="13326" max="13367" width="9.140625" style="79"/>
    <col min="13368" max="13368" width="62.28515625" style="79" customWidth="1"/>
    <col min="13369" max="13568" width="9.140625" style="79"/>
    <col min="13569" max="13569" width="4.42578125" style="79" customWidth="1"/>
    <col min="13570" max="13570" width="11.5703125" style="79" customWidth="1"/>
    <col min="13571" max="13571" width="40.42578125" style="79" customWidth="1"/>
    <col min="13572" max="13572" width="5.5703125" style="79" customWidth="1"/>
    <col min="13573" max="13573" width="8.5703125" style="79" customWidth="1"/>
    <col min="13574" max="13574" width="9.85546875" style="79" customWidth="1"/>
    <col min="13575" max="13575" width="13.85546875" style="79" customWidth="1"/>
    <col min="13576" max="13576" width="11" style="79" customWidth="1"/>
    <col min="13577" max="13577" width="9.7109375" style="79" customWidth="1"/>
    <col min="13578" max="13578" width="11.28515625" style="79" customWidth="1"/>
    <col min="13579" max="13579" width="10.42578125" style="79" customWidth="1"/>
    <col min="13580" max="13580" width="75.42578125" style="79" customWidth="1"/>
    <col min="13581" max="13581" width="45.28515625" style="79" customWidth="1"/>
    <col min="13582" max="13623" width="9.140625" style="79"/>
    <col min="13624" max="13624" width="62.28515625" style="79" customWidth="1"/>
    <col min="13625" max="13824" width="9.140625" style="79"/>
    <col min="13825" max="13825" width="4.42578125" style="79" customWidth="1"/>
    <col min="13826" max="13826" width="11.5703125" style="79" customWidth="1"/>
    <col min="13827" max="13827" width="40.42578125" style="79" customWidth="1"/>
    <col min="13828" max="13828" width="5.5703125" style="79" customWidth="1"/>
    <col min="13829" max="13829" width="8.5703125" style="79" customWidth="1"/>
    <col min="13830" max="13830" width="9.85546875" style="79" customWidth="1"/>
    <col min="13831" max="13831" width="13.85546875" style="79" customWidth="1"/>
    <col min="13832" max="13832" width="11" style="79" customWidth="1"/>
    <col min="13833" max="13833" width="9.7109375" style="79" customWidth="1"/>
    <col min="13834" max="13834" width="11.28515625" style="79" customWidth="1"/>
    <col min="13835" max="13835" width="10.42578125" style="79" customWidth="1"/>
    <col min="13836" max="13836" width="75.42578125" style="79" customWidth="1"/>
    <col min="13837" max="13837" width="45.28515625" style="79" customWidth="1"/>
    <col min="13838" max="13879" width="9.140625" style="79"/>
    <col min="13880" max="13880" width="62.28515625" style="79" customWidth="1"/>
    <col min="13881" max="14080" width="9.140625" style="79"/>
    <col min="14081" max="14081" width="4.42578125" style="79" customWidth="1"/>
    <col min="14082" max="14082" width="11.5703125" style="79" customWidth="1"/>
    <col min="14083" max="14083" width="40.42578125" style="79" customWidth="1"/>
    <col min="14084" max="14084" width="5.5703125" style="79" customWidth="1"/>
    <col min="14085" max="14085" width="8.5703125" style="79" customWidth="1"/>
    <col min="14086" max="14086" width="9.85546875" style="79" customWidth="1"/>
    <col min="14087" max="14087" width="13.85546875" style="79" customWidth="1"/>
    <col min="14088" max="14088" width="11" style="79" customWidth="1"/>
    <col min="14089" max="14089" width="9.7109375" style="79" customWidth="1"/>
    <col min="14090" max="14090" width="11.28515625" style="79" customWidth="1"/>
    <col min="14091" max="14091" width="10.42578125" style="79" customWidth="1"/>
    <col min="14092" max="14092" width="75.42578125" style="79" customWidth="1"/>
    <col min="14093" max="14093" width="45.28515625" style="79" customWidth="1"/>
    <col min="14094" max="14135" width="9.140625" style="79"/>
    <col min="14136" max="14136" width="62.28515625" style="79" customWidth="1"/>
    <col min="14137" max="14336" width="9.140625" style="79"/>
    <col min="14337" max="14337" width="4.42578125" style="79" customWidth="1"/>
    <col min="14338" max="14338" width="11.5703125" style="79" customWidth="1"/>
    <col min="14339" max="14339" width="40.42578125" style="79" customWidth="1"/>
    <col min="14340" max="14340" width="5.5703125" style="79" customWidth="1"/>
    <col min="14341" max="14341" width="8.5703125" style="79" customWidth="1"/>
    <col min="14342" max="14342" width="9.85546875" style="79" customWidth="1"/>
    <col min="14343" max="14343" width="13.85546875" style="79" customWidth="1"/>
    <col min="14344" max="14344" width="11" style="79" customWidth="1"/>
    <col min="14345" max="14345" width="9.7109375" style="79" customWidth="1"/>
    <col min="14346" max="14346" width="11.28515625" style="79" customWidth="1"/>
    <col min="14347" max="14347" width="10.42578125" style="79" customWidth="1"/>
    <col min="14348" max="14348" width="75.42578125" style="79" customWidth="1"/>
    <col min="14349" max="14349" width="45.28515625" style="79" customWidth="1"/>
    <col min="14350" max="14391" width="9.140625" style="79"/>
    <col min="14392" max="14392" width="62.28515625" style="79" customWidth="1"/>
    <col min="14393" max="14592" width="9.140625" style="79"/>
    <col min="14593" max="14593" width="4.42578125" style="79" customWidth="1"/>
    <col min="14594" max="14594" width="11.5703125" style="79" customWidth="1"/>
    <col min="14595" max="14595" width="40.42578125" style="79" customWidth="1"/>
    <col min="14596" max="14596" width="5.5703125" style="79" customWidth="1"/>
    <col min="14597" max="14597" width="8.5703125" style="79" customWidth="1"/>
    <col min="14598" max="14598" width="9.85546875" style="79" customWidth="1"/>
    <col min="14599" max="14599" width="13.85546875" style="79" customWidth="1"/>
    <col min="14600" max="14600" width="11" style="79" customWidth="1"/>
    <col min="14601" max="14601" width="9.7109375" style="79" customWidth="1"/>
    <col min="14602" max="14602" width="11.28515625" style="79" customWidth="1"/>
    <col min="14603" max="14603" width="10.42578125" style="79" customWidth="1"/>
    <col min="14604" max="14604" width="75.42578125" style="79" customWidth="1"/>
    <col min="14605" max="14605" width="45.28515625" style="79" customWidth="1"/>
    <col min="14606" max="14647" width="9.140625" style="79"/>
    <col min="14648" max="14648" width="62.28515625" style="79" customWidth="1"/>
    <col min="14649" max="14848" width="9.140625" style="79"/>
    <col min="14849" max="14849" width="4.42578125" style="79" customWidth="1"/>
    <col min="14850" max="14850" width="11.5703125" style="79" customWidth="1"/>
    <col min="14851" max="14851" width="40.42578125" style="79" customWidth="1"/>
    <col min="14852" max="14852" width="5.5703125" style="79" customWidth="1"/>
    <col min="14853" max="14853" width="8.5703125" style="79" customWidth="1"/>
    <col min="14854" max="14854" width="9.85546875" style="79" customWidth="1"/>
    <col min="14855" max="14855" width="13.85546875" style="79" customWidth="1"/>
    <col min="14856" max="14856" width="11" style="79" customWidth="1"/>
    <col min="14857" max="14857" width="9.7109375" style="79" customWidth="1"/>
    <col min="14858" max="14858" width="11.28515625" style="79" customWidth="1"/>
    <col min="14859" max="14859" width="10.42578125" style="79" customWidth="1"/>
    <col min="14860" max="14860" width="75.42578125" style="79" customWidth="1"/>
    <col min="14861" max="14861" width="45.28515625" style="79" customWidth="1"/>
    <col min="14862" max="14903" width="9.140625" style="79"/>
    <col min="14904" max="14904" width="62.28515625" style="79" customWidth="1"/>
    <col min="14905" max="15104" width="9.140625" style="79"/>
    <col min="15105" max="15105" width="4.42578125" style="79" customWidth="1"/>
    <col min="15106" max="15106" width="11.5703125" style="79" customWidth="1"/>
    <col min="15107" max="15107" width="40.42578125" style="79" customWidth="1"/>
    <col min="15108" max="15108" width="5.5703125" style="79" customWidth="1"/>
    <col min="15109" max="15109" width="8.5703125" style="79" customWidth="1"/>
    <col min="15110" max="15110" width="9.85546875" style="79" customWidth="1"/>
    <col min="15111" max="15111" width="13.85546875" style="79" customWidth="1"/>
    <col min="15112" max="15112" width="11" style="79" customWidth="1"/>
    <col min="15113" max="15113" width="9.7109375" style="79" customWidth="1"/>
    <col min="15114" max="15114" width="11.28515625" style="79" customWidth="1"/>
    <col min="15115" max="15115" width="10.42578125" style="79" customWidth="1"/>
    <col min="15116" max="15116" width="75.42578125" style="79" customWidth="1"/>
    <col min="15117" max="15117" width="45.28515625" style="79" customWidth="1"/>
    <col min="15118" max="15159" width="9.140625" style="79"/>
    <col min="15160" max="15160" width="62.28515625" style="79" customWidth="1"/>
    <col min="15161" max="15360" width="9.140625" style="79"/>
    <col min="15361" max="15361" width="4.42578125" style="79" customWidth="1"/>
    <col min="15362" max="15362" width="11.5703125" style="79" customWidth="1"/>
    <col min="15363" max="15363" width="40.42578125" style="79" customWidth="1"/>
    <col min="15364" max="15364" width="5.5703125" style="79" customWidth="1"/>
    <col min="15365" max="15365" width="8.5703125" style="79" customWidth="1"/>
    <col min="15366" max="15366" width="9.85546875" style="79" customWidth="1"/>
    <col min="15367" max="15367" width="13.85546875" style="79" customWidth="1"/>
    <col min="15368" max="15368" width="11" style="79" customWidth="1"/>
    <col min="15369" max="15369" width="9.7109375" style="79" customWidth="1"/>
    <col min="15370" max="15370" width="11.28515625" style="79" customWidth="1"/>
    <col min="15371" max="15371" width="10.42578125" style="79" customWidth="1"/>
    <col min="15372" max="15372" width="75.42578125" style="79" customWidth="1"/>
    <col min="15373" max="15373" width="45.28515625" style="79" customWidth="1"/>
    <col min="15374" max="15415" width="9.140625" style="79"/>
    <col min="15416" max="15416" width="62.28515625" style="79" customWidth="1"/>
    <col min="15417" max="15616" width="9.140625" style="79"/>
    <col min="15617" max="15617" width="4.42578125" style="79" customWidth="1"/>
    <col min="15618" max="15618" width="11.5703125" style="79" customWidth="1"/>
    <col min="15619" max="15619" width="40.42578125" style="79" customWidth="1"/>
    <col min="15620" max="15620" width="5.5703125" style="79" customWidth="1"/>
    <col min="15621" max="15621" width="8.5703125" style="79" customWidth="1"/>
    <col min="15622" max="15622" width="9.85546875" style="79" customWidth="1"/>
    <col min="15623" max="15623" width="13.85546875" style="79" customWidth="1"/>
    <col min="15624" max="15624" width="11" style="79" customWidth="1"/>
    <col min="15625" max="15625" width="9.7109375" style="79" customWidth="1"/>
    <col min="15626" max="15626" width="11.28515625" style="79" customWidth="1"/>
    <col min="15627" max="15627" width="10.42578125" style="79" customWidth="1"/>
    <col min="15628" max="15628" width="75.42578125" style="79" customWidth="1"/>
    <col min="15629" max="15629" width="45.28515625" style="79" customWidth="1"/>
    <col min="15630" max="15671" width="9.140625" style="79"/>
    <col min="15672" max="15672" width="62.28515625" style="79" customWidth="1"/>
    <col min="15673" max="15872" width="9.140625" style="79"/>
    <col min="15873" max="15873" width="4.42578125" style="79" customWidth="1"/>
    <col min="15874" max="15874" width="11.5703125" style="79" customWidth="1"/>
    <col min="15875" max="15875" width="40.42578125" style="79" customWidth="1"/>
    <col min="15876" max="15876" width="5.5703125" style="79" customWidth="1"/>
    <col min="15877" max="15877" width="8.5703125" style="79" customWidth="1"/>
    <col min="15878" max="15878" width="9.85546875" style="79" customWidth="1"/>
    <col min="15879" max="15879" width="13.85546875" style="79" customWidth="1"/>
    <col min="15880" max="15880" width="11" style="79" customWidth="1"/>
    <col min="15881" max="15881" width="9.7109375" style="79" customWidth="1"/>
    <col min="15882" max="15882" width="11.28515625" style="79" customWidth="1"/>
    <col min="15883" max="15883" width="10.42578125" style="79" customWidth="1"/>
    <col min="15884" max="15884" width="75.42578125" style="79" customWidth="1"/>
    <col min="15885" max="15885" width="45.28515625" style="79" customWidth="1"/>
    <col min="15886" max="15927" width="9.140625" style="79"/>
    <col min="15928" max="15928" width="62.28515625" style="79" customWidth="1"/>
    <col min="15929" max="16128" width="9.140625" style="79"/>
    <col min="16129" max="16129" width="4.42578125" style="79" customWidth="1"/>
    <col min="16130" max="16130" width="11.5703125" style="79" customWidth="1"/>
    <col min="16131" max="16131" width="40.42578125" style="79" customWidth="1"/>
    <col min="16132" max="16132" width="5.5703125" style="79" customWidth="1"/>
    <col min="16133" max="16133" width="8.5703125" style="79" customWidth="1"/>
    <col min="16134" max="16134" width="9.85546875" style="79" customWidth="1"/>
    <col min="16135" max="16135" width="13.85546875" style="79" customWidth="1"/>
    <col min="16136" max="16136" width="11" style="79" customWidth="1"/>
    <col min="16137" max="16137" width="9.7109375" style="79" customWidth="1"/>
    <col min="16138" max="16138" width="11.28515625" style="79" customWidth="1"/>
    <col min="16139" max="16139" width="10.42578125" style="79" customWidth="1"/>
    <col min="16140" max="16140" width="75.42578125" style="79" customWidth="1"/>
    <col min="16141" max="16141" width="45.28515625" style="79" customWidth="1"/>
    <col min="16142" max="16183" width="9.140625" style="79"/>
    <col min="16184" max="16184" width="62.28515625" style="79" customWidth="1"/>
    <col min="16185" max="16384" width="9.140625" style="79"/>
  </cols>
  <sheetData>
    <row r="1" spans="1:104" ht="15" customHeight="1" x14ac:dyDescent="0.25">
      <c r="A1" s="207" t="s">
        <v>611</v>
      </c>
      <c r="B1" s="207"/>
      <c r="C1" s="207"/>
      <c r="D1" s="207"/>
      <c r="E1" s="207"/>
      <c r="F1" s="207"/>
      <c r="G1" s="207"/>
    </row>
    <row r="2" spans="1:104" ht="3" customHeight="1" thickBot="1" x14ac:dyDescent="0.25">
      <c r="B2" s="80"/>
      <c r="C2" s="81"/>
      <c r="D2" s="81"/>
      <c r="E2" s="82"/>
      <c r="F2" s="81"/>
      <c r="G2" s="81"/>
    </row>
    <row r="3" spans="1:104" ht="13.5" customHeight="1" thickTop="1" x14ac:dyDescent="0.2">
      <c r="A3" s="83" t="s">
        <v>19</v>
      </c>
      <c r="B3" s="84"/>
      <c r="C3" s="85"/>
      <c r="D3" s="86" t="s">
        <v>429</v>
      </c>
      <c r="E3" s="87"/>
      <c r="F3" s="88"/>
      <c r="G3" s="89"/>
    </row>
    <row r="4" spans="1:104" ht="13.5" customHeight="1" thickBot="1" x14ac:dyDescent="0.25">
      <c r="A4" s="90" t="s">
        <v>20</v>
      </c>
      <c r="B4" s="91"/>
      <c r="C4" s="92"/>
      <c r="D4" s="93" t="s">
        <v>460</v>
      </c>
      <c r="E4" s="94"/>
      <c r="F4" s="95"/>
      <c r="G4" s="96"/>
    </row>
    <row r="5" spans="1:104" ht="13.5" thickTop="1" x14ac:dyDescent="0.2">
      <c r="A5" s="97"/>
    </row>
    <row r="6" spans="1:104" s="103" customFormat="1" ht="26.25" customHeight="1" x14ac:dyDescent="0.2">
      <c r="A6" s="99" t="s">
        <v>21</v>
      </c>
      <c r="B6" s="100" t="s">
        <v>22</v>
      </c>
      <c r="C6" s="100" t="s">
        <v>23</v>
      </c>
      <c r="D6" s="100" t="s">
        <v>24</v>
      </c>
      <c r="E6" s="100" t="s">
        <v>25</v>
      </c>
      <c r="F6" s="100" t="s">
        <v>26</v>
      </c>
      <c r="G6" s="101" t="s">
        <v>27</v>
      </c>
      <c r="H6" s="102" t="s">
        <v>28</v>
      </c>
      <c r="I6" s="102" t="s">
        <v>29</v>
      </c>
      <c r="J6" s="102" t="s">
        <v>30</v>
      </c>
      <c r="K6" s="102" t="s">
        <v>31</v>
      </c>
    </row>
    <row r="7" spans="1:104" ht="14.25" customHeight="1" x14ac:dyDescent="0.2">
      <c r="A7" s="104" t="s">
        <v>32</v>
      </c>
      <c r="B7" s="105" t="s">
        <v>33</v>
      </c>
      <c r="C7" s="106" t="s">
        <v>34</v>
      </c>
      <c r="D7" s="107"/>
      <c r="E7" s="108"/>
      <c r="F7" s="108"/>
      <c r="G7" s="109"/>
      <c r="H7" s="110"/>
      <c r="I7" s="111"/>
      <c r="J7" s="110"/>
      <c r="K7" s="111"/>
      <c r="O7" s="112"/>
    </row>
    <row r="8" spans="1:104" x14ac:dyDescent="0.2">
      <c r="A8" s="113">
        <v>1</v>
      </c>
      <c r="B8" s="114" t="s">
        <v>242</v>
      </c>
      <c r="C8" s="115" t="s">
        <v>243</v>
      </c>
      <c r="D8" s="116" t="s">
        <v>196</v>
      </c>
      <c r="E8" s="117">
        <v>301.12</v>
      </c>
      <c r="F8" s="192"/>
      <c r="G8" s="118">
        <f>E8*F8</f>
        <v>0</v>
      </c>
      <c r="H8" s="119">
        <v>0</v>
      </c>
      <c r="I8" s="120">
        <f>E8*H8</f>
        <v>0</v>
      </c>
      <c r="J8" s="119">
        <v>0</v>
      </c>
      <c r="K8" s="120">
        <f>E8*J8</f>
        <v>0</v>
      </c>
      <c r="O8" s="112"/>
      <c r="Z8" s="121"/>
      <c r="AA8" s="121">
        <v>1</v>
      </c>
      <c r="AB8" s="121">
        <v>1</v>
      </c>
      <c r="AC8" s="121">
        <v>1</v>
      </c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CA8" s="121">
        <v>1</v>
      </c>
      <c r="CB8" s="121">
        <v>1</v>
      </c>
      <c r="CZ8" s="79">
        <v>1</v>
      </c>
    </row>
    <row r="9" spans="1:104" x14ac:dyDescent="0.2">
      <c r="A9" s="122"/>
      <c r="B9" s="123"/>
      <c r="C9" s="208" t="s">
        <v>431</v>
      </c>
      <c r="D9" s="209"/>
      <c r="E9" s="126">
        <v>173.77</v>
      </c>
      <c r="F9" s="127"/>
      <c r="G9" s="128"/>
      <c r="H9" s="129"/>
      <c r="I9" s="124"/>
      <c r="K9" s="124"/>
      <c r="M9" s="130" t="s">
        <v>431</v>
      </c>
      <c r="O9" s="112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31" t="str">
        <f>C8</f>
        <v>Odkopávky pro silnice v hor. 3 do 1000 m3</v>
      </c>
      <c r="BE9" s="121"/>
      <c r="BF9" s="121"/>
      <c r="BG9" s="121"/>
      <c r="BH9" s="121"/>
      <c r="BI9" s="121"/>
      <c r="BJ9" s="121"/>
      <c r="BK9" s="121"/>
    </row>
    <row r="10" spans="1:104" x14ac:dyDescent="0.2">
      <c r="A10" s="122"/>
      <c r="B10" s="123"/>
      <c r="C10" s="208" t="s">
        <v>432</v>
      </c>
      <c r="D10" s="209"/>
      <c r="E10" s="126">
        <v>127.35</v>
      </c>
      <c r="F10" s="127"/>
      <c r="G10" s="128"/>
      <c r="H10" s="129"/>
      <c r="I10" s="124"/>
      <c r="K10" s="124"/>
      <c r="M10" s="130" t="s">
        <v>432</v>
      </c>
      <c r="O10" s="112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31" t="str">
        <f>C9</f>
        <v>odkopávky:272,6*0,5+116,7*0,1+129*0,5*0,4</v>
      </c>
      <c r="BE10" s="121"/>
      <c r="BF10" s="121"/>
      <c r="BG10" s="121"/>
      <c r="BH10" s="121"/>
      <c r="BI10" s="121"/>
      <c r="BJ10" s="121"/>
      <c r="BK10" s="121"/>
    </row>
    <row r="11" spans="1:104" x14ac:dyDescent="0.2">
      <c r="A11" s="113">
        <v>2</v>
      </c>
      <c r="B11" s="114" t="s">
        <v>247</v>
      </c>
      <c r="C11" s="115" t="s">
        <v>248</v>
      </c>
      <c r="D11" s="116" t="s">
        <v>196</v>
      </c>
      <c r="E11" s="117">
        <v>301.12</v>
      </c>
      <c r="F11" s="192"/>
      <c r="G11" s="118">
        <f>E11*F11</f>
        <v>0</v>
      </c>
      <c r="H11" s="119">
        <v>0</v>
      </c>
      <c r="I11" s="120">
        <f>E11*H11</f>
        <v>0</v>
      </c>
      <c r="J11" s="119">
        <v>0</v>
      </c>
      <c r="K11" s="120">
        <f>E11*J11</f>
        <v>0</v>
      </c>
      <c r="O11" s="112"/>
      <c r="Z11" s="121"/>
      <c r="AA11" s="121">
        <v>1</v>
      </c>
      <c r="AB11" s="121">
        <v>1</v>
      </c>
      <c r="AC11" s="121">
        <v>1</v>
      </c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CA11" s="121">
        <v>1</v>
      </c>
      <c r="CB11" s="121">
        <v>1</v>
      </c>
      <c r="CZ11" s="79">
        <v>1</v>
      </c>
    </row>
    <row r="12" spans="1:104" x14ac:dyDescent="0.2">
      <c r="A12" s="113">
        <v>3</v>
      </c>
      <c r="B12" s="114" t="s">
        <v>249</v>
      </c>
      <c r="C12" s="115" t="s">
        <v>250</v>
      </c>
      <c r="D12" s="116" t="s">
        <v>196</v>
      </c>
      <c r="E12" s="117">
        <v>301.12</v>
      </c>
      <c r="F12" s="192"/>
      <c r="G12" s="118">
        <f>E12*F12</f>
        <v>0</v>
      </c>
      <c r="H12" s="119">
        <v>0</v>
      </c>
      <c r="I12" s="120">
        <f>E12*H12</f>
        <v>0</v>
      </c>
      <c r="J12" s="119">
        <v>0</v>
      </c>
      <c r="K12" s="120">
        <f>E12*J12</f>
        <v>0</v>
      </c>
      <c r="O12" s="112"/>
      <c r="Z12" s="121"/>
      <c r="AA12" s="121">
        <v>1</v>
      </c>
      <c r="AB12" s="121">
        <v>1</v>
      </c>
      <c r="AC12" s="121">
        <v>1</v>
      </c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CA12" s="121">
        <v>1</v>
      </c>
      <c r="CB12" s="121">
        <v>1</v>
      </c>
      <c r="CZ12" s="79">
        <v>1</v>
      </c>
    </row>
    <row r="13" spans="1:104" x14ac:dyDescent="0.2">
      <c r="A13" s="113">
        <v>4</v>
      </c>
      <c r="B13" s="114" t="s">
        <v>251</v>
      </c>
      <c r="C13" s="115" t="s">
        <v>252</v>
      </c>
      <c r="D13" s="116" t="s">
        <v>196</v>
      </c>
      <c r="E13" s="117">
        <v>327.79</v>
      </c>
      <c r="F13" s="192"/>
      <c r="G13" s="118">
        <f>E13*F13</f>
        <v>0</v>
      </c>
      <c r="H13" s="119">
        <v>0</v>
      </c>
      <c r="I13" s="120">
        <f>E13*H13</f>
        <v>0</v>
      </c>
      <c r="J13" s="119">
        <v>0</v>
      </c>
      <c r="K13" s="120">
        <f>E13*J13</f>
        <v>0</v>
      </c>
      <c r="O13" s="112"/>
      <c r="Z13" s="121"/>
      <c r="AA13" s="121">
        <v>1</v>
      </c>
      <c r="AB13" s="121">
        <v>1</v>
      </c>
      <c r="AC13" s="121">
        <v>1</v>
      </c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CA13" s="121">
        <v>1</v>
      </c>
      <c r="CB13" s="121">
        <v>1</v>
      </c>
      <c r="CZ13" s="79">
        <v>1</v>
      </c>
    </row>
    <row r="14" spans="1:104" x14ac:dyDescent="0.2">
      <c r="A14" s="122"/>
      <c r="B14" s="123"/>
      <c r="C14" s="208" t="s">
        <v>433</v>
      </c>
      <c r="D14" s="209"/>
      <c r="E14" s="126">
        <v>301.12</v>
      </c>
      <c r="F14" s="127"/>
      <c r="G14" s="128"/>
      <c r="H14" s="129"/>
      <c r="I14" s="124"/>
      <c r="K14" s="124"/>
      <c r="M14" s="130" t="s">
        <v>433</v>
      </c>
      <c r="O14" s="112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31" t="str">
        <f>C13</f>
        <v>Nakládání výkopku z hor.1-4 v množství nad 100 m3</v>
      </c>
      <c r="BE14" s="121"/>
      <c r="BF14" s="121"/>
      <c r="BG14" s="121"/>
      <c r="BH14" s="121"/>
      <c r="BI14" s="121"/>
      <c r="BJ14" s="121"/>
      <c r="BK14" s="121"/>
    </row>
    <row r="15" spans="1:104" x14ac:dyDescent="0.2">
      <c r="A15" s="122"/>
      <c r="B15" s="123"/>
      <c r="C15" s="208" t="s">
        <v>434</v>
      </c>
      <c r="D15" s="209"/>
      <c r="E15" s="126">
        <v>26.67</v>
      </c>
      <c r="F15" s="127"/>
      <c r="G15" s="128"/>
      <c r="H15" s="129"/>
      <c r="I15" s="124"/>
      <c r="K15" s="124"/>
      <c r="M15" s="130" t="s">
        <v>434</v>
      </c>
      <c r="O15" s="112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31" t="str">
        <f>C14</f>
        <v>Odkop:301,12</v>
      </c>
      <c r="BE15" s="121"/>
      <c r="BF15" s="121"/>
      <c r="BG15" s="121"/>
      <c r="BH15" s="121"/>
      <c r="BI15" s="121"/>
      <c r="BJ15" s="121"/>
      <c r="BK15" s="121"/>
    </row>
    <row r="16" spans="1:104" x14ac:dyDescent="0.2">
      <c r="A16" s="113">
        <v>5</v>
      </c>
      <c r="B16" s="114" t="s">
        <v>255</v>
      </c>
      <c r="C16" s="115" t="s">
        <v>256</v>
      </c>
      <c r="D16" s="116" t="s">
        <v>196</v>
      </c>
      <c r="E16" s="117">
        <v>274.45</v>
      </c>
      <c r="F16" s="192"/>
      <c r="G16" s="118">
        <f>E16*F16</f>
        <v>0</v>
      </c>
      <c r="H16" s="119">
        <v>0</v>
      </c>
      <c r="I16" s="120">
        <f>E16*H16</f>
        <v>0</v>
      </c>
      <c r="J16" s="119">
        <v>0</v>
      </c>
      <c r="K16" s="120">
        <f>E16*J16</f>
        <v>0</v>
      </c>
      <c r="O16" s="112"/>
      <c r="Z16" s="121"/>
      <c r="AA16" s="121">
        <v>1</v>
      </c>
      <c r="AB16" s="121">
        <v>1</v>
      </c>
      <c r="AC16" s="121">
        <v>1</v>
      </c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CA16" s="121">
        <v>1</v>
      </c>
      <c r="CB16" s="121">
        <v>1</v>
      </c>
      <c r="CZ16" s="79">
        <v>1</v>
      </c>
    </row>
    <row r="17" spans="1:104" x14ac:dyDescent="0.2">
      <c r="A17" s="122"/>
      <c r="B17" s="123"/>
      <c r="C17" s="208" t="s">
        <v>435</v>
      </c>
      <c r="D17" s="209"/>
      <c r="E17" s="126">
        <v>274.45</v>
      </c>
      <c r="F17" s="127"/>
      <c r="G17" s="128"/>
      <c r="H17" s="129"/>
      <c r="I17" s="124"/>
      <c r="K17" s="124"/>
      <c r="M17" s="130" t="s">
        <v>435</v>
      </c>
      <c r="O17" s="112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31" t="str">
        <f>C16</f>
        <v>Uložení sypaniny na skl.-sypanina na výšku přes 2m</v>
      </c>
      <c r="BE17" s="121"/>
      <c r="BF17" s="121"/>
      <c r="BG17" s="121"/>
      <c r="BH17" s="121"/>
      <c r="BI17" s="121"/>
      <c r="BJ17" s="121"/>
      <c r="BK17" s="121"/>
    </row>
    <row r="18" spans="1:104" x14ac:dyDescent="0.2">
      <c r="A18" s="113">
        <v>6</v>
      </c>
      <c r="B18" s="114" t="s">
        <v>258</v>
      </c>
      <c r="C18" s="115" t="s">
        <v>259</v>
      </c>
      <c r="D18" s="116" t="s">
        <v>196</v>
      </c>
      <c r="E18" s="117">
        <v>26.67</v>
      </c>
      <c r="F18" s="192"/>
      <c r="G18" s="118">
        <f>E18*F18</f>
        <v>0</v>
      </c>
      <c r="H18" s="119">
        <v>0</v>
      </c>
      <c r="I18" s="120">
        <f>E18*H18</f>
        <v>0</v>
      </c>
      <c r="J18" s="119">
        <v>0</v>
      </c>
      <c r="K18" s="120">
        <f>E18*J18</f>
        <v>0</v>
      </c>
      <c r="O18" s="112"/>
      <c r="Z18" s="121"/>
      <c r="AA18" s="121">
        <v>1</v>
      </c>
      <c r="AB18" s="121">
        <v>1</v>
      </c>
      <c r="AC18" s="121">
        <v>1</v>
      </c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CA18" s="121">
        <v>1</v>
      </c>
      <c r="CB18" s="121">
        <v>1</v>
      </c>
      <c r="CZ18" s="79">
        <v>1</v>
      </c>
    </row>
    <row r="19" spans="1:104" x14ac:dyDescent="0.2">
      <c r="A19" s="122"/>
      <c r="B19" s="123"/>
      <c r="C19" s="208" t="s">
        <v>436</v>
      </c>
      <c r="D19" s="209"/>
      <c r="E19" s="126">
        <v>26.67</v>
      </c>
      <c r="F19" s="127"/>
      <c r="G19" s="128"/>
      <c r="H19" s="129"/>
      <c r="I19" s="124"/>
      <c r="K19" s="124"/>
      <c r="M19" s="130" t="s">
        <v>436</v>
      </c>
      <c r="O19" s="112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31" t="str">
        <f>C18</f>
        <v>Zásyp vybouraných konstrukcí a podél obrub</v>
      </c>
      <c r="BE19" s="121"/>
      <c r="BF19" s="121"/>
      <c r="BG19" s="121"/>
      <c r="BH19" s="121"/>
      <c r="BI19" s="121"/>
      <c r="BJ19" s="121"/>
      <c r="BK19" s="121"/>
    </row>
    <row r="20" spans="1:104" x14ac:dyDescent="0.2">
      <c r="A20" s="113">
        <v>7</v>
      </c>
      <c r="B20" s="114" t="s">
        <v>261</v>
      </c>
      <c r="C20" s="115" t="s">
        <v>262</v>
      </c>
      <c r="D20" s="116" t="s">
        <v>35</v>
      </c>
      <c r="E20" s="117">
        <v>447.3</v>
      </c>
      <c r="F20" s="192"/>
      <c r="G20" s="118">
        <f>E20*F20</f>
        <v>0</v>
      </c>
      <c r="H20" s="119">
        <v>0</v>
      </c>
      <c r="I20" s="120">
        <f>E20*H20</f>
        <v>0</v>
      </c>
      <c r="J20" s="119">
        <v>0</v>
      </c>
      <c r="K20" s="120">
        <f>E20*J20</f>
        <v>0</v>
      </c>
      <c r="O20" s="112"/>
      <c r="Z20" s="121"/>
      <c r="AA20" s="121">
        <v>1</v>
      </c>
      <c r="AB20" s="121">
        <v>1</v>
      </c>
      <c r="AC20" s="121">
        <v>1</v>
      </c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CA20" s="121">
        <v>1</v>
      </c>
      <c r="CB20" s="121">
        <v>1</v>
      </c>
      <c r="CZ20" s="79">
        <v>1</v>
      </c>
    </row>
    <row r="21" spans="1:104" x14ac:dyDescent="0.2">
      <c r="A21" s="122"/>
      <c r="B21" s="123"/>
      <c r="C21" s="208" t="s">
        <v>437</v>
      </c>
      <c r="D21" s="209"/>
      <c r="E21" s="126">
        <v>447.3</v>
      </c>
      <c r="F21" s="127"/>
      <c r="G21" s="128"/>
      <c r="H21" s="129"/>
      <c r="I21" s="124"/>
      <c r="K21" s="124"/>
      <c r="M21" s="130" t="s">
        <v>437</v>
      </c>
      <c r="O21" s="112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31" t="str">
        <f>C20</f>
        <v>Úprava pláně v zářezech v hor. 1-4, se zhutněním</v>
      </c>
      <c r="BE21" s="121"/>
      <c r="BF21" s="121"/>
      <c r="BG21" s="121"/>
      <c r="BH21" s="121"/>
      <c r="BI21" s="121"/>
      <c r="BJ21" s="121"/>
      <c r="BK21" s="121"/>
    </row>
    <row r="22" spans="1:104" x14ac:dyDescent="0.2">
      <c r="A22" s="132" t="s">
        <v>36</v>
      </c>
      <c r="B22" s="133" t="s">
        <v>33</v>
      </c>
      <c r="C22" s="134" t="s">
        <v>34</v>
      </c>
      <c r="D22" s="135"/>
      <c r="E22" s="136"/>
      <c r="F22" s="136"/>
      <c r="G22" s="137">
        <f>SUM(G7:G21)</f>
        <v>0</v>
      </c>
      <c r="H22" s="138"/>
      <c r="I22" s="139">
        <f>SUM(I7:I21)</f>
        <v>0</v>
      </c>
      <c r="J22" s="140"/>
      <c r="K22" s="139">
        <f>SUM(K7:K21)</f>
        <v>0</v>
      </c>
      <c r="O22" s="112"/>
      <c r="X22" s="141">
        <f>K22</f>
        <v>0</v>
      </c>
      <c r="Y22" s="141">
        <f>I22</f>
        <v>0</v>
      </c>
      <c r="Z22" s="142">
        <f>G22</f>
        <v>0</v>
      </c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43"/>
      <c r="BB22" s="143"/>
      <c r="BC22" s="143"/>
      <c r="BD22" s="143"/>
      <c r="BE22" s="143"/>
      <c r="BF22" s="143"/>
      <c r="BG22" s="121"/>
      <c r="BH22" s="121"/>
      <c r="BI22" s="121"/>
      <c r="BJ22" s="121"/>
      <c r="BK22" s="121"/>
    </row>
    <row r="23" spans="1:104" ht="14.25" customHeight="1" x14ac:dyDescent="0.2">
      <c r="A23" s="104" t="s">
        <v>32</v>
      </c>
      <c r="B23" s="105" t="s">
        <v>264</v>
      </c>
      <c r="C23" s="106" t="s">
        <v>265</v>
      </c>
      <c r="D23" s="107"/>
      <c r="E23" s="108"/>
      <c r="F23" s="108"/>
      <c r="G23" s="109"/>
      <c r="H23" s="110"/>
      <c r="I23" s="111"/>
      <c r="J23" s="110"/>
      <c r="K23" s="111"/>
      <c r="O23" s="112"/>
    </row>
    <row r="24" spans="1:104" x14ac:dyDescent="0.2">
      <c r="A24" s="113">
        <v>8</v>
      </c>
      <c r="B24" s="114" t="s">
        <v>266</v>
      </c>
      <c r="C24" s="115" t="s">
        <v>267</v>
      </c>
      <c r="D24" s="116" t="s">
        <v>35</v>
      </c>
      <c r="E24" s="117">
        <v>124.8</v>
      </c>
      <c r="F24" s="192"/>
      <c r="G24" s="118">
        <f>E24*F24</f>
        <v>0</v>
      </c>
      <c r="H24" s="119">
        <v>0</v>
      </c>
      <c r="I24" s="120">
        <f>E24*H24</f>
        <v>0</v>
      </c>
      <c r="J24" s="119">
        <v>0</v>
      </c>
      <c r="K24" s="120">
        <f>E24*J24</f>
        <v>0</v>
      </c>
      <c r="O24" s="112"/>
      <c r="Z24" s="121"/>
      <c r="AA24" s="121">
        <v>1</v>
      </c>
      <c r="AB24" s="121">
        <v>1</v>
      </c>
      <c r="AC24" s="121">
        <v>1</v>
      </c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CA24" s="121">
        <v>1</v>
      </c>
      <c r="CB24" s="121">
        <v>1</v>
      </c>
      <c r="CZ24" s="79">
        <v>1</v>
      </c>
    </row>
    <row r="25" spans="1:104" x14ac:dyDescent="0.2">
      <c r="A25" s="122"/>
      <c r="B25" s="123"/>
      <c r="C25" s="208" t="s">
        <v>438</v>
      </c>
      <c r="D25" s="209"/>
      <c r="E25" s="126">
        <v>124.8</v>
      </c>
      <c r="F25" s="127"/>
      <c r="G25" s="128"/>
      <c r="H25" s="129"/>
      <c r="I25" s="124"/>
      <c r="K25" s="124"/>
      <c r="M25" s="130" t="s">
        <v>438</v>
      </c>
      <c r="O25" s="112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31" t="str">
        <f>C24</f>
        <v>Založení trávníku parkového výsevem v rovině</v>
      </c>
      <c r="BE25" s="121"/>
      <c r="BF25" s="121"/>
      <c r="BG25" s="121"/>
      <c r="BH25" s="121"/>
      <c r="BI25" s="121"/>
      <c r="BJ25" s="121"/>
      <c r="BK25" s="121"/>
    </row>
    <row r="26" spans="1:104" x14ac:dyDescent="0.2">
      <c r="A26" s="113">
        <v>9</v>
      </c>
      <c r="B26" s="114" t="s">
        <v>269</v>
      </c>
      <c r="C26" s="115" t="s">
        <v>270</v>
      </c>
      <c r="D26" s="116" t="s">
        <v>35</v>
      </c>
      <c r="E26" s="117">
        <v>124.8</v>
      </c>
      <c r="F26" s="192"/>
      <c r="G26" s="118">
        <f t="shared" ref="G26:G31" si="0">E26*F26</f>
        <v>0</v>
      </c>
      <c r="H26" s="119">
        <v>0</v>
      </c>
      <c r="I26" s="120">
        <f t="shared" ref="I26:I31" si="1">E26*H26</f>
        <v>0</v>
      </c>
      <c r="J26" s="119">
        <v>0</v>
      </c>
      <c r="K26" s="120">
        <f t="shared" ref="K26:K31" si="2">E26*J26</f>
        <v>0</v>
      </c>
      <c r="O26" s="112"/>
      <c r="Z26" s="121"/>
      <c r="AA26" s="121">
        <v>1</v>
      </c>
      <c r="AB26" s="121">
        <v>1</v>
      </c>
      <c r="AC26" s="121">
        <v>1</v>
      </c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CA26" s="121">
        <v>1</v>
      </c>
      <c r="CB26" s="121">
        <v>1</v>
      </c>
      <c r="CZ26" s="79">
        <v>1</v>
      </c>
    </row>
    <row r="27" spans="1:104" x14ac:dyDescent="0.2">
      <c r="A27" s="113">
        <v>10</v>
      </c>
      <c r="B27" s="114" t="s">
        <v>271</v>
      </c>
      <c r="C27" s="115" t="s">
        <v>272</v>
      </c>
      <c r="D27" s="116" t="s">
        <v>35</v>
      </c>
      <c r="E27" s="117">
        <v>124.8</v>
      </c>
      <c r="F27" s="192"/>
      <c r="G27" s="118">
        <f t="shared" si="0"/>
        <v>0</v>
      </c>
      <c r="H27" s="119">
        <v>0</v>
      </c>
      <c r="I27" s="120">
        <f t="shared" si="1"/>
        <v>0</v>
      </c>
      <c r="J27" s="119">
        <v>0</v>
      </c>
      <c r="K27" s="120">
        <f t="shared" si="2"/>
        <v>0</v>
      </c>
      <c r="O27" s="112"/>
      <c r="Z27" s="121"/>
      <c r="AA27" s="121">
        <v>1</v>
      </c>
      <c r="AB27" s="121">
        <v>1</v>
      </c>
      <c r="AC27" s="121">
        <v>1</v>
      </c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CA27" s="121">
        <v>1</v>
      </c>
      <c r="CB27" s="121">
        <v>1</v>
      </c>
      <c r="CZ27" s="79">
        <v>1</v>
      </c>
    </row>
    <row r="28" spans="1:104" x14ac:dyDescent="0.2">
      <c r="A28" s="113">
        <v>11</v>
      </c>
      <c r="B28" s="114" t="s">
        <v>273</v>
      </c>
      <c r="C28" s="115" t="s">
        <v>274</v>
      </c>
      <c r="D28" s="116" t="s">
        <v>35</v>
      </c>
      <c r="E28" s="117">
        <v>124.8</v>
      </c>
      <c r="F28" s="192"/>
      <c r="G28" s="118">
        <f t="shared" si="0"/>
        <v>0</v>
      </c>
      <c r="H28" s="119">
        <v>0</v>
      </c>
      <c r="I28" s="120">
        <f t="shared" si="1"/>
        <v>0</v>
      </c>
      <c r="J28" s="119">
        <v>0</v>
      </c>
      <c r="K28" s="120">
        <f t="shared" si="2"/>
        <v>0</v>
      </c>
      <c r="O28" s="112"/>
      <c r="Z28" s="121"/>
      <c r="AA28" s="121">
        <v>1</v>
      </c>
      <c r="AB28" s="121">
        <v>1</v>
      </c>
      <c r="AC28" s="121">
        <v>1</v>
      </c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CA28" s="121">
        <v>1</v>
      </c>
      <c r="CB28" s="121">
        <v>1</v>
      </c>
      <c r="CZ28" s="79">
        <v>1</v>
      </c>
    </row>
    <row r="29" spans="1:104" x14ac:dyDescent="0.2">
      <c r="A29" s="113">
        <v>12</v>
      </c>
      <c r="B29" s="114" t="s">
        <v>275</v>
      </c>
      <c r="C29" s="115" t="s">
        <v>276</v>
      </c>
      <c r="D29" s="116" t="s">
        <v>35</v>
      </c>
      <c r="E29" s="117">
        <v>124.8</v>
      </c>
      <c r="F29" s="192"/>
      <c r="G29" s="118">
        <f t="shared" si="0"/>
        <v>0</v>
      </c>
      <c r="H29" s="119">
        <v>0</v>
      </c>
      <c r="I29" s="120">
        <f t="shared" si="1"/>
        <v>0</v>
      </c>
      <c r="J29" s="119">
        <v>0</v>
      </c>
      <c r="K29" s="120">
        <f t="shared" si="2"/>
        <v>0</v>
      </c>
      <c r="O29" s="112"/>
      <c r="Z29" s="121"/>
      <c r="AA29" s="121">
        <v>1</v>
      </c>
      <c r="AB29" s="121">
        <v>1</v>
      </c>
      <c r="AC29" s="121">
        <v>1</v>
      </c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CA29" s="121">
        <v>1</v>
      </c>
      <c r="CB29" s="121">
        <v>1</v>
      </c>
      <c r="CZ29" s="79">
        <v>1</v>
      </c>
    </row>
    <row r="30" spans="1:104" x14ac:dyDescent="0.2">
      <c r="A30" s="113">
        <v>13</v>
      </c>
      <c r="B30" s="114" t="s">
        <v>277</v>
      </c>
      <c r="C30" s="115" t="s">
        <v>278</v>
      </c>
      <c r="D30" s="116" t="s">
        <v>35</v>
      </c>
      <c r="E30" s="117">
        <v>124.8</v>
      </c>
      <c r="F30" s="192"/>
      <c r="G30" s="118">
        <f t="shared" si="0"/>
        <v>0</v>
      </c>
      <c r="H30" s="119">
        <v>0</v>
      </c>
      <c r="I30" s="120">
        <f t="shared" si="1"/>
        <v>0</v>
      </c>
      <c r="J30" s="119">
        <v>0</v>
      </c>
      <c r="K30" s="120">
        <f t="shared" si="2"/>
        <v>0</v>
      </c>
      <c r="O30" s="112"/>
      <c r="Z30" s="121"/>
      <c r="AA30" s="121">
        <v>1</v>
      </c>
      <c r="AB30" s="121">
        <v>1</v>
      </c>
      <c r="AC30" s="121">
        <v>1</v>
      </c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CA30" s="121">
        <v>1</v>
      </c>
      <c r="CB30" s="121">
        <v>1</v>
      </c>
      <c r="CZ30" s="79">
        <v>1</v>
      </c>
    </row>
    <row r="31" spans="1:104" x14ac:dyDescent="0.2">
      <c r="A31" s="113">
        <v>14</v>
      </c>
      <c r="B31" s="114" t="s">
        <v>279</v>
      </c>
      <c r="C31" s="115" t="s">
        <v>280</v>
      </c>
      <c r="D31" s="116" t="s">
        <v>281</v>
      </c>
      <c r="E31" s="117">
        <v>19.968</v>
      </c>
      <c r="F31" s="192"/>
      <c r="G31" s="118">
        <f t="shared" si="0"/>
        <v>0</v>
      </c>
      <c r="H31" s="119">
        <v>9.9999999999944599E-4</v>
      </c>
      <c r="I31" s="120">
        <f t="shared" si="1"/>
        <v>1.9967999999988939E-2</v>
      </c>
      <c r="J31" s="119"/>
      <c r="K31" s="120">
        <f t="shared" si="2"/>
        <v>0</v>
      </c>
      <c r="O31" s="112"/>
      <c r="Z31" s="121"/>
      <c r="AA31" s="121">
        <v>3</v>
      </c>
      <c r="AB31" s="121">
        <v>1</v>
      </c>
      <c r="AC31" s="121">
        <v>572410</v>
      </c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CA31" s="121">
        <v>3</v>
      </c>
      <c r="CB31" s="121">
        <v>1</v>
      </c>
      <c r="CZ31" s="79">
        <v>1</v>
      </c>
    </row>
    <row r="32" spans="1:104" x14ac:dyDescent="0.2">
      <c r="A32" s="122"/>
      <c r="B32" s="123"/>
      <c r="C32" s="208" t="s">
        <v>439</v>
      </c>
      <c r="D32" s="209"/>
      <c r="E32" s="126">
        <v>12.48</v>
      </c>
      <c r="F32" s="127"/>
      <c r="G32" s="128"/>
      <c r="H32" s="129"/>
      <c r="I32" s="124"/>
      <c r="K32" s="124"/>
      <c r="M32" s="130" t="s">
        <v>439</v>
      </c>
      <c r="O32" s="112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31" t="str">
        <f>C31</f>
        <v>Směs travní parková II. mírná zátěž PROFI</v>
      </c>
      <c r="BE32" s="121"/>
      <c r="BF32" s="121"/>
      <c r="BG32" s="121"/>
      <c r="BH32" s="121"/>
      <c r="BI32" s="121"/>
      <c r="BJ32" s="121"/>
      <c r="BK32" s="121"/>
    </row>
    <row r="33" spans="1:104" x14ac:dyDescent="0.2">
      <c r="A33" s="122"/>
      <c r="B33" s="123"/>
      <c r="C33" s="208" t="s">
        <v>440</v>
      </c>
      <c r="D33" s="209"/>
      <c r="E33" s="126">
        <v>7.4880000000000004</v>
      </c>
      <c r="F33" s="127"/>
      <c r="G33" s="128"/>
      <c r="H33" s="129"/>
      <c r="I33" s="124"/>
      <c r="K33" s="124"/>
      <c r="M33" s="130" t="s">
        <v>440</v>
      </c>
      <c r="O33" s="112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31" t="str">
        <f>C32</f>
        <v>úsek č. 1-první osetí - spotřeba 100g/m2:124,8*100/1000</v>
      </c>
      <c r="BE33" s="121"/>
      <c r="BF33" s="121"/>
      <c r="BG33" s="121"/>
      <c r="BH33" s="121"/>
      <c r="BI33" s="121"/>
      <c r="BJ33" s="121"/>
      <c r="BK33" s="121"/>
    </row>
    <row r="34" spans="1:104" x14ac:dyDescent="0.2">
      <c r="A34" s="113">
        <v>15</v>
      </c>
      <c r="B34" s="114" t="s">
        <v>284</v>
      </c>
      <c r="C34" s="115" t="s">
        <v>285</v>
      </c>
      <c r="D34" s="116" t="s">
        <v>196</v>
      </c>
      <c r="E34" s="117">
        <v>12.5</v>
      </c>
      <c r="F34" s="192"/>
      <c r="G34" s="118">
        <f>E34*F34</f>
        <v>0</v>
      </c>
      <c r="H34" s="119">
        <v>1.6700000000000701</v>
      </c>
      <c r="I34" s="120">
        <f>E34*H34</f>
        <v>20.875000000000878</v>
      </c>
      <c r="J34" s="119"/>
      <c r="K34" s="120">
        <f>E34*J34</f>
        <v>0</v>
      </c>
      <c r="O34" s="112"/>
      <c r="Z34" s="121"/>
      <c r="AA34" s="121">
        <v>3</v>
      </c>
      <c r="AB34" s="121">
        <v>10</v>
      </c>
      <c r="AC34" s="121">
        <v>10364200</v>
      </c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CA34" s="121">
        <v>3</v>
      </c>
      <c r="CB34" s="121">
        <v>10</v>
      </c>
      <c r="CZ34" s="79">
        <v>1</v>
      </c>
    </row>
    <row r="35" spans="1:104" x14ac:dyDescent="0.2">
      <c r="A35" s="132" t="s">
        <v>36</v>
      </c>
      <c r="B35" s="133" t="s">
        <v>264</v>
      </c>
      <c r="C35" s="134" t="s">
        <v>265</v>
      </c>
      <c r="D35" s="135"/>
      <c r="E35" s="136"/>
      <c r="F35" s="136"/>
      <c r="G35" s="137">
        <f>SUM(G23:G34)</f>
        <v>0</v>
      </c>
      <c r="H35" s="138"/>
      <c r="I35" s="139">
        <f>SUM(I23:I34)</f>
        <v>20.894968000000866</v>
      </c>
      <c r="J35" s="140"/>
      <c r="K35" s="139">
        <f>SUM(K23:K34)</f>
        <v>0</v>
      </c>
      <c r="O35" s="112"/>
      <c r="X35" s="141">
        <f>K35</f>
        <v>0</v>
      </c>
      <c r="Y35" s="141">
        <f>I35</f>
        <v>20.894968000000866</v>
      </c>
      <c r="Z35" s="142">
        <f>G35</f>
        <v>0</v>
      </c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43"/>
      <c r="BB35" s="143"/>
      <c r="BC35" s="143"/>
      <c r="BD35" s="143"/>
      <c r="BE35" s="143"/>
      <c r="BF35" s="143"/>
      <c r="BG35" s="121"/>
      <c r="BH35" s="121"/>
      <c r="BI35" s="121"/>
      <c r="BJ35" s="121"/>
      <c r="BK35" s="121"/>
    </row>
    <row r="36" spans="1:104" ht="14.25" customHeight="1" x14ac:dyDescent="0.2">
      <c r="A36" s="104" t="s">
        <v>32</v>
      </c>
      <c r="B36" s="105" t="s">
        <v>286</v>
      </c>
      <c r="C36" s="106" t="s">
        <v>287</v>
      </c>
      <c r="D36" s="107"/>
      <c r="E36" s="108"/>
      <c r="F36" s="108"/>
      <c r="G36" s="109"/>
      <c r="H36" s="110"/>
      <c r="I36" s="111"/>
      <c r="J36" s="110"/>
      <c r="K36" s="111"/>
      <c r="O36" s="112"/>
    </row>
    <row r="37" spans="1:104" x14ac:dyDescent="0.2">
      <c r="A37" s="113">
        <v>16</v>
      </c>
      <c r="B37" s="114" t="s">
        <v>288</v>
      </c>
      <c r="C37" s="115" t="s">
        <v>289</v>
      </c>
      <c r="D37" s="116" t="s">
        <v>35</v>
      </c>
      <c r="E37" s="117">
        <v>849</v>
      </c>
      <c r="F37" s="192"/>
      <c r="G37" s="118">
        <f>E37*F37</f>
        <v>0</v>
      </c>
      <c r="H37" s="119">
        <v>0.322500000000218</v>
      </c>
      <c r="I37" s="120">
        <f>E37*H37</f>
        <v>273.80250000018509</v>
      </c>
      <c r="J37" s="119">
        <v>0</v>
      </c>
      <c r="K37" s="120">
        <f>E37*J37</f>
        <v>0</v>
      </c>
      <c r="O37" s="112"/>
      <c r="Z37" s="121"/>
      <c r="AA37" s="121">
        <v>1</v>
      </c>
      <c r="AB37" s="121">
        <v>1</v>
      </c>
      <c r="AC37" s="121">
        <v>1</v>
      </c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CA37" s="121">
        <v>1</v>
      </c>
      <c r="CB37" s="121">
        <v>1</v>
      </c>
      <c r="CZ37" s="79">
        <v>1</v>
      </c>
    </row>
    <row r="38" spans="1:104" x14ac:dyDescent="0.2">
      <c r="A38" s="122"/>
      <c r="B38" s="123"/>
      <c r="C38" s="204" t="s">
        <v>290</v>
      </c>
      <c r="D38" s="205"/>
      <c r="E38" s="205"/>
      <c r="F38" s="205"/>
      <c r="G38" s="206"/>
      <c r="I38" s="124"/>
      <c r="K38" s="124"/>
      <c r="L38" s="125" t="s">
        <v>290</v>
      </c>
      <c r="O38" s="112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</row>
    <row r="39" spans="1:104" x14ac:dyDescent="0.2">
      <c r="A39" s="122"/>
      <c r="B39" s="123"/>
      <c r="C39" s="204"/>
      <c r="D39" s="205"/>
      <c r="E39" s="205"/>
      <c r="F39" s="205"/>
      <c r="G39" s="206"/>
      <c r="I39" s="124"/>
      <c r="K39" s="124"/>
      <c r="L39" s="125"/>
      <c r="O39" s="112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</row>
    <row r="40" spans="1:104" x14ac:dyDescent="0.2">
      <c r="A40" s="122"/>
      <c r="B40" s="123"/>
      <c r="C40" s="208" t="s">
        <v>441</v>
      </c>
      <c r="D40" s="209"/>
      <c r="E40" s="126">
        <v>849</v>
      </c>
      <c r="F40" s="127"/>
      <c r="G40" s="128"/>
      <c r="H40" s="129"/>
      <c r="I40" s="124"/>
      <c r="K40" s="124"/>
      <c r="M40" s="130" t="s">
        <v>441</v>
      </c>
      <c r="O40" s="112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31">
        <f>C39</f>
        <v>0</v>
      </c>
      <c r="BE40" s="121"/>
      <c r="BF40" s="121"/>
      <c r="BG40" s="121"/>
      <c r="BH40" s="121"/>
      <c r="BI40" s="121"/>
      <c r="BJ40" s="121"/>
      <c r="BK40" s="121"/>
    </row>
    <row r="41" spans="1:104" x14ac:dyDescent="0.2">
      <c r="A41" s="122"/>
      <c r="B41" s="123"/>
      <c r="C41" s="208" t="s">
        <v>292</v>
      </c>
      <c r="D41" s="209"/>
      <c r="E41" s="126">
        <v>0</v>
      </c>
      <c r="F41" s="127"/>
      <c r="G41" s="128"/>
      <c r="H41" s="129"/>
      <c r="I41" s="124"/>
      <c r="K41" s="124"/>
      <c r="M41" s="130">
        <v>0</v>
      </c>
      <c r="O41" s="112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31" t="str">
        <f>C40</f>
        <v>(348+68,5+8)*2</v>
      </c>
      <c r="BE41" s="121"/>
      <c r="BF41" s="121"/>
      <c r="BG41" s="121"/>
      <c r="BH41" s="121"/>
      <c r="BI41" s="121"/>
      <c r="BJ41" s="121"/>
      <c r="BK41" s="121"/>
    </row>
    <row r="42" spans="1:104" x14ac:dyDescent="0.2">
      <c r="A42" s="113">
        <v>17</v>
      </c>
      <c r="B42" s="114" t="s">
        <v>293</v>
      </c>
      <c r="C42" s="115" t="s">
        <v>294</v>
      </c>
      <c r="D42" s="116" t="s">
        <v>35</v>
      </c>
      <c r="E42" s="117">
        <v>419.5</v>
      </c>
      <c r="F42" s="192"/>
      <c r="G42" s="118">
        <f>E42*F42</f>
        <v>0</v>
      </c>
      <c r="H42" s="119">
        <v>0.71644000000014796</v>
      </c>
      <c r="I42" s="120">
        <f>E42*H42</f>
        <v>300.54658000006208</v>
      </c>
      <c r="J42" s="119">
        <v>0</v>
      </c>
      <c r="K42" s="120">
        <f>E42*J42</f>
        <v>0</v>
      </c>
      <c r="O42" s="112"/>
      <c r="Z42" s="121"/>
      <c r="AA42" s="121">
        <v>1</v>
      </c>
      <c r="AB42" s="121">
        <v>1</v>
      </c>
      <c r="AC42" s="121">
        <v>1</v>
      </c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CA42" s="121">
        <v>1</v>
      </c>
      <c r="CB42" s="121">
        <v>1</v>
      </c>
      <c r="CZ42" s="79">
        <v>1</v>
      </c>
    </row>
    <row r="43" spans="1:104" x14ac:dyDescent="0.2">
      <c r="A43" s="122"/>
      <c r="B43" s="123"/>
      <c r="C43" s="204" t="s">
        <v>295</v>
      </c>
      <c r="D43" s="205"/>
      <c r="E43" s="205"/>
      <c r="F43" s="205"/>
      <c r="G43" s="206"/>
      <c r="I43" s="124"/>
      <c r="K43" s="124"/>
      <c r="L43" s="125" t="s">
        <v>295</v>
      </c>
      <c r="O43" s="112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</row>
    <row r="44" spans="1:104" ht="22.5" x14ac:dyDescent="0.2">
      <c r="A44" s="113">
        <v>18</v>
      </c>
      <c r="B44" s="114" t="s">
        <v>299</v>
      </c>
      <c r="C44" s="115" t="s">
        <v>300</v>
      </c>
      <c r="D44" s="116" t="s">
        <v>35</v>
      </c>
      <c r="E44" s="117">
        <v>8</v>
      </c>
      <c r="F44" s="192"/>
      <c r="G44" s="118">
        <f>E44*F44</f>
        <v>0</v>
      </c>
      <c r="H44" s="119">
        <v>0.45359999999982398</v>
      </c>
      <c r="I44" s="120">
        <f>E44*H44</f>
        <v>3.6287999999985918</v>
      </c>
      <c r="J44" s="119">
        <v>0</v>
      </c>
      <c r="K44" s="120">
        <f>E44*J44</f>
        <v>0</v>
      </c>
      <c r="O44" s="112"/>
      <c r="Z44" s="121"/>
      <c r="AA44" s="121">
        <v>1</v>
      </c>
      <c r="AB44" s="121">
        <v>1</v>
      </c>
      <c r="AC44" s="121">
        <v>1</v>
      </c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CA44" s="121">
        <v>1</v>
      </c>
      <c r="CB44" s="121">
        <v>1</v>
      </c>
      <c r="CZ44" s="79">
        <v>1</v>
      </c>
    </row>
    <row r="45" spans="1:104" x14ac:dyDescent="0.2">
      <c r="A45" s="122"/>
      <c r="B45" s="123"/>
      <c r="C45" s="204" t="s">
        <v>442</v>
      </c>
      <c r="D45" s="205"/>
      <c r="E45" s="205"/>
      <c r="F45" s="205"/>
      <c r="G45" s="206"/>
      <c r="I45" s="124"/>
      <c r="K45" s="124"/>
      <c r="L45" s="125" t="s">
        <v>442</v>
      </c>
      <c r="O45" s="112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</row>
    <row r="46" spans="1:104" x14ac:dyDescent="0.2">
      <c r="A46" s="113">
        <v>19</v>
      </c>
      <c r="B46" s="114" t="s">
        <v>304</v>
      </c>
      <c r="C46" s="115" t="s">
        <v>305</v>
      </c>
      <c r="D46" s="116" t="s">
        <v>35</v>
      </c>
      <c r="E46" s="117">
        <v>8</v>
      </c>
      <c r="F46" s="192"/>
      <c r="G46" s="118">
        <f>E46*F46</f>
        <v>0</v>
      </c>
      <c r="H46" s="119">
        <v>0.383139999999912</v>
      </c>
      <c r="I46" s="120">
        <f>E46*H46</f>
        <v>3.065119999999296</v>
      </c>
      <c r="J46" s="119">
        <v>0</v>
      </c>
      <c r="K46" s="120">
        <f>E46*J46</f>
        <v>0</v>
      </c>
      <c r="O46" s="112"/>
      <c r="Z46" s="121"/>
      <c r="AA46" s="121">
        <v>1</v>
      </c>
      <c r="AB46" s="121">
        <v>1</v>
      </c>
      <c r="AC46" s="121">
        <v>1</v>
      </c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CA46" s="121">
        <v>1</v>
      </c>
      <c r="CB46" s="121">
        <v>1</v>
      </c>
      <c r="CZ46" s="79">
        <v>1</v>
      </c>
    </row>
    <row r="47" spans="1:104" x14ac:dyDescent="0.2">
      <c r="A47" s="122"/>
      <c r="B47" s="123"/>
      <c r="C47" s="204" t="s">
        <v>442</v>
      </c>
      <c r="D47" s="205"/>
      <c r="E47" s="205"/>
      <c r="F47" s="205"/>
      <c r="G47" s="206"/>
      <c r="I47" s="124"/>
      <c r="K47" s="124"/>
      <c r="L47" s="125" t="s">
        <v>442</v>
      </c>
      <c r="O47" s="112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</row>
    <row r="48" spans="1:104" x14ac:dyDescent="0.2">
      <c r="A48" s="113">
        <v>20</v>
      </c>
      <c r="B48" s="114" t="s">
        <v>306</v>
      </c>
      <c r="C48" s="115" t="s">
        <v>307</v>
      </c>
      <c r="D48" s="116" t="s">
        <v>35</v>
      </c>
      <c r="E48" s="117">
        <v>447.3</v>
      </c>
      <c r="F48" s="192"/>
      <c r="G48" s="118">
        <f>E48*F48</f>
        <v>0</v>
      </c>
      <c r="H48" s="119">
        <v>0</v>
      </c>
      <c r="I48" s="120">
        <f>E48*H48</f>
        <v>0</v>
      </c>
      <c r="J48" s="119">
        <v>0</v>
      </c>
      <c r="K48" s="120">
        <f>E48*J48</f>
        <v>0</v>
      </c>
      <c r="O48" s="112"/>
      <c r="Z48" s="121"/>
      <c r="AA48" s="121">
        <v>1</v>
      </c>
      <c r="AB48" s="121">
        <v>1</v>
      </c>
      <c r="AC48" s="121">
        <v>1</v>
      </c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CA48" s="121">
        <v>1</v>
      </c>
      <c r="CB48" s="121">
        <v>1</v>
      </c>
      <c r="CZ48" s="79">
        <v>1</v>
      </c>
    </row>
    <row r="49" spans="1:104" x14ac:dyDescent="0.2">
      <c r="A49" s="113">
        <v>21</v>
      </c>
      <c r="B49" s="114" t="s">
        <v>308</v>
      </c>
      <c r="C49" s="115" t="s">
        <v>309</v>
      </c>
      <c r="D49" s="116" t="s">
        <v>35</v>
      </c>
      <c r="E49" s="117">
        <v>447.3</v>
      </c>
      <c r="F49" s="192"/>
      <c r="G49" s="118">
        <f>E49*F49</f>
        <v>0</v>
      </c>
      <c r="H49" s="119">
        <v>2.29999999999952E-4</v>
      </c>
      <c r="I49" s="120">
        <f>E49*H49</f>
        <v>0.10287899999997853</v>
      </c>
      <c r="J49" s="119">
        <v>0</v>
      </c>
      <c r="K49" s="120">
        <f>E49*J49</f>
        <v>0</v>
      </c>
      <c r="O49" s="112"/>
      <c r="Z49" s="121"/>
      <c r="AA49" s="121">
        <v>1</v>
      </c>
      <c r="AB49" s="121">
        <v>1</v>
      </c>
      <c r="AC49" s="121">
        <v>1</v>
      </c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CA49" s="121">
        <v>1</v>
      </c>
      <c r="CB49" s="121">
        <v>1</v>
      </c>
      <c r="CZ49" s="79">
        <v>1</v>
      </c>
    </row>
    <row r="50" spans="1:104" x14ac:dyDescent="0.2">
      <c r="A50" s="113">
        <v>22</v>
      </c>
      <c r="B50" s="114" t="s">
        <v>310</v>
      </c>
      <c r="C50" s="115" t="s">
        <v>311</v>
      </c>
      <c r="D50" s="116" t="s">
        <v>35</v>
      </c>
      <c r="E50" s="117">
        <v>492.03</v>
      </c>
      <c r="F50" s="192"/>
      <c r="G50" s="118">
        <f>E50*F50</f>
        <v>0</v>
      </c>
      <c r="H50" s="119">
        <v>3.00000000000189E-4</v>
      </c>
      <c r="I50" s="120">
        <f>E50*H50</f>
        <v>0.147609000000093</v>
      </c>
      <c r="J50" s="119"/>
      <c r="K50" s="120">
        <f>E50*J50</f>
        <v>0</v>
      </c>
      <c r="O50" s="112"/>
      <c r="Z50" s="121"/>
      <c r="AA50" s="121">
        <v>3</v>
      </c>
      <c r="AB50" s="121">
        <v>1</v>
      </c>
      <c r="AC50" s="121">
        <v>67390526</v>
      </c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CA50" s="121">
        <v>3</v>
      </c>
      <c r="CB50" s="121">
        <v>1</v>
      </c>
      <c r="CZ50" s="79">
        <v>1</v>
      </c>
    </row>
    <row r="51" spans="1:104" x14ac:dyDescent="0.2">
      <c r="A51" s="122"/>
      <c r="B51" s="123"/>
      <c r="C51" s="208" t="s">
        <v>443</v>
      </c>
      <c r="D51" s="209"/>
      <c r="E51" s="126">
        <v>492.03</v>
      </c>
      <c r="F51" s="127"/>
      <c r="G51" s="128"/>
      <c r="H51" s="129"/>
      <c r="I51" s="124"/>
      <c r="K51" s="124"/>
      <c r="M51" s="130" t="s">
        <v>443</v>
      </c>
      <c r="O51" s="112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31" t="str">
        <f>C50</f>
        <v>Textilie jutařská netkaná NETEX A PP/300 -300 g/m2</v>
      </c>
      <c r="BE51" s="121"/>
      <c r="BF51" s="121"/>
      <c r="BG51" s="121"/>
      <c r="BH51" s="121"/>
      <c r="BI51" s="121"/>
      <c r="BJ51" s="121"/>
      <c r="BK51" s="121"/>
    </row>
    <row r="52" spans="1:104" x14ac:dyDescent="0.2">
      <c r="A52" s="132" t="s">
        <v>36</v>
      </c>
      <c r="B52" s="133" t="s">
        <v>286</v>
      </c>
      <c r="C52" s="134" t="s">
        <v>287</v>
      </c>
      <c r="D52" s="135"/>
      <c r="E52" s="136"/>
      <c r="F52" s="136"/>
      <c r="G52" s="137">
        <f>SUM(G36:G51)</f>
        <v>0</v>
      </c>
      <c r="H52" s="138"/>
      <c r="I52" s="139">
        <f>SUM(I36:I51)</f>
        <v>581.29348800024513</v>
      </c>
      <c r="J52" s="140"/>
      <c r="K52" s="139">
        <f>SUM(K36:K51)</f>
        <v>0</v>
      </c>
      <c r="O52" s="112"/>
      <c r="X52" s="141">
        <f>K52</f>
        <v>0</v>
      </c>
      <c r="Y52" s="141">
        <f>I52</f>
        <v>581.29348800024513</v>
      </c>
      <c r="Z52" s="142">
        <f>G52</f>
        <v>0</v>
      </c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43"/>
      <c r="BB52" s="143"/>
      <c r="BC52" s="143"/>
      <c r="BD52" s="143"/>
      <c r="BE52" s="143"/>
      <c r="BF52" s="143"/>
      <c r="BG52" s="121"/>
      <c r="BH52" s="121"/>
      <c r="BI52" s="121"/>
      <c r="BJ52" s="121"/>
      <c r="BK52" s="121"/>
    </row>
    <row r="53" spans="1:104" ht="14.25" customHeight="1" x14ac:dyDescent="0.2">
      <c r="A53" s="104" t="s">
        <v>32</v>
      </c>
      <c r="B53" s="105" t="s">
        <v>313</v>
      </c>
      <c r="C53" s="106" t="s">
        <v>314</v>
      </c>
      <c r="D53" s="107"/>
      <c r="E53" s="108"/>
      <c r="F53" s="108"/>
      <c r="G53" s="109"/>
      <c r="H53" s="110"/>
      <c r="I53" s="111"/>
      <c r="J53" s="110"/>
      <c r="K53" s="111"/>
      <c r="O53" s="112"/>
    </row>
    <row r="54" spans="1:104" x14ac:dyDescent="0.2">
      <c r="A54" s="113">
        <v>23</v>
      </c>
      <c r="B54" s="114" t="s">
        <v>444</v>
      </c>
      <c r="C54" s="115" t="s">
        <v>445</v>
      </c>
      <c r="D54" s="116" t="s">
        <v>35</v>
      </c>
      <c r="E54" s="117">
        <v>8</v>
      </c>
      <c r="F54" s="192"/>
      <c r="G54" s="118">
        <f>E54*F54</f>
        <v>0</v>
      </c>
      <c r="H54" s="119">
        <v>2.3629999999997198E-2</v>
      </c>
      <c r="I54" s="120">
        <f>E54*H54</f>
        <v>0.18903999999997759</v>
      </c>
      <c r="J54" s="119">
        <v>0</v>
      </c>
      <c r="K54" s="120">
        <f>E54*J54</f>
        <v>0</v>
      </c>
      <c r="O54" s="112"/>
      <c r="Z54" s="121"/>
      <c r="AA54" s="121">
        <v>1</v>
      </c>
      <c r="AB54" s="121">
        <v>1</v>
      </c>
      <c r="AC54" s="121">
        <v>1</v>
      </c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CA54" s="121">
        <v>1</v>
      </c>
      <c r="CB54" s="121">
        <v>1</v>
      </c>
      <c r="CZ54" s="79">
        <v>1</v>
      </c>
    </row>
    <row r="55" spans="1:104" x14ac:dyDescent="0.2">
      <c r="A55" s="113">
        <v>24</v>
      </c>
      <c r="B55" s="114" t="s">
        <v>315</v>
      </c>
      <c r="C55" s="115" t="s">
        <v>316</v>
      </c>
      <c r="D55" s="116" t="s">
        <v>35</v>
      </c>
      <c r="E55" s="117">
        <v>8</v>
      </c>
      <c r="F55" s="192"/>
      <c r="G55" s="118">
        <f>E55*F55</f>
        <v>0</v>
      </c>
      <c r="H55" s="119">
        <v>0.30132000000003201</v>
      </c>
      <c r="I55" s="120">
        <f>E55*H55</f>
        <v>2.4105600000002561</v>
      </c>
      <c r="J55" s="119">
        <v>0</v>
      </c>
      <c r="K55" s="120">
        <f>E55*J55</f>
        <v>0</v>
      </c>
      <c r="O55" s="112"/>
      <c r="Z55" s="121"/>
      <c r="AA55" s="121">
        <v>1</v>
      </c>
      <c r="AB55" s="121">
        <v>1</v>
      </c>
      <c r="AC55" s="121">
        <v>1</v>
      </c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CA55" s="121">
        <v>1</v>
      </c>
      <c r="CB55" s="121">
        <v>1</v>
      </c>
      <c r="CZ55" s="79">
        <v>1</v>
      </c>
    </row>
    <row r="56" spans="1:104" x14ac:dyDescent="0.2">
      <c r="A56" s="122"/>
      <c r="B56" s="123"/>
      <c r="C56" s="204"/>
      <c r="D56" s="205"/>
      <c r="E56" s="205"/>
      <c r="F56" s="205"/>
      <c r="G56" s="206"/>
      <c r="I56" s="124"/>
      <c r="K56" s="124"/>
      <c r="L56" s="125"/>
      <c r="O56" s="112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</row>
    <row r="57" spans="1:104" x14ac:dyDescent="0.2">
      <c r="A57" s="122"/>
      <c r="B57" s="123"/>
      <c r="C57" s="208" t="s">
        <v>446</v>
      </c>
      <c r="D57" s="209"/>
      <c r="E57" s="126">
        <v>8</v>
      </c>
      <c r="F57" s="127"/>
      <c r="G57" s="128"/>
      <c r="H57" s="129"/>
      <c r="I57" s="124"/>
      <c r="K57" s="124"/>
      <c r="M57" s="130" t="s">
        <v>446</v>
      </c>
      <c r="O57" s="112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31">
        <f>C56</f>
        <v>0</v>
      </c>
      <c r="BE57" s="121"/>
      <c r="BF57" s="121"/>
      <c r="BG57" s="121"/>
      <c r="BH57" s="121"/>
      <c r="BI57" s="121"/>
      <c r="BJ57" s="121"/>
      <c r="BK57" s="121"/>
    </row>
    <row r="58" spans="1:104" x14ac:dyDescent="0.2">
      <c r="A58" s="113">
        <v>25</v>
      </c>
      <c r="B58" s="114" t="s">
        <v>324</v>
      </c>
      <c r="C58" s="115" t="s">
        <v>325</v>
      </c>
      <c r="D58" s="116" t="s">
        <v>35</v>
      </c>
      <c r="E58" s="117">
        <v>348</v>
      </c>
      <c r="F58" s="192"/>
      <c r="G58" s="118">
        <f>E58*F58</f>
        <v>0</v>
      </c>
      <c r="H58" s="119">
        <v>7.3899999999980495E-2</v>
      </c>
      <c r="I58" s="120">
        <f>E58*H58</f>
        <v>25.717199999993213</v>
      </c>
      <c r="J58" s="119">
        <v>0</v>
      </c>
      <c r="K58" s="120">
        <f>E58*J58</f>
        <v>0</v>
      </c>
      <c r="O58" s="112"/>
      <c r="Z58" s="121"/>
      <c r="AA58" s="121">
        <v>1</v>
      </c>
      <c r="AB58" s="121">
        <v>1</v>
      </c>
      <c r="AC58" s="121">
        <v>1</v>
      </c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CA58" s="121">
        <v>1</v>
      </c>
      <c r="CB58" s="121">
        <v>1</v>
      </c>
      <c r="CZ58" s="79">
        <v>1</v>
      </c>
    </row>
    <row r="59" spans="1:104" x14ac:dyDescent="0.2">
      <c r="A59" s="122"/>
      <c r="B59" s="123"/>
      <c r="C59" s="204" t="s">
        <v>326</v>
      </c>
      <c r="D59" s="205"/>
      <c r="E59" s="205"/>
      <c r="F59" s="205"/>
      <c r="G59" s="206"/>
      <c r="I59" s="124"/>
      <c r="K59" s="124"/>
      <c r="L59" s="125" t="s">
        <v>326</v>
      </c>
      <c r="O59" s="112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</row>
    <row r="60" spans="1:104" ht="25.5" x14ac:dyDescent="0.2">
      <c r="A60" s="122"/>
      <c r="B60" s="123"/>
      <c r="C60" s="208" t="s">
        <v>327</v>
      </c>
      <c r="D60" s="209"/>
      <c r="E60" s="126">
        <v>50.8</v>
      </c>
      <c r="F60" s="127"/>
      <c r="G60" s="128"/>
      <c r="H60" s="129"/>
      <c r="I60" s="124"/>
      <c r="K60" s="124"/>
      <c r="M60" s="130" t="s">
        <v>327</v>
      </c>
      <c r="O60" s="112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31" t="str">
        <f>C59</f>
        <v>položka obsahuje kladecí vrstvu DK fr. 4-8 mm + zásyp spar, dlažba ve specifikaci</v>
      </c>
      <c r="BE60" s="121"/>
      <c r="BF60" s="121"/>
      <c r="BG60" s="121"/>
      <c r="BH60" s="121"/>
      <c r="BI60" s="121"/>
      <c r="BJ60" s="121"/>
      <c r="BK60" s="121"/>
    </row>
    <row r="61" spans="1:104" x14ac:dyDescent="0.2">
      <c r="A61" s="122"/>
      <c r="B61" s="123"/>
      <c r="C61" s="208" t="s">
        <v>447</v>
      </c>
      <c r="D61" s="209"/>
      <c r="E61" s="126">
        <v>297.2</v>
      </c>
      <c r="F61" s="127"/>
      <c r="G61" s="128"/>
      <c r="H61" s="129"/>
      <c r="I61" s="124"/>
      <c r="K61" s="124"/>
      <c r="M61" s="130" t="s">
        <v>447</v>
      </c>
      <c r="O61" s="112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31" t="str">
        <f>C60</f>
        <v>20/20/8:50,8</v>
      </c>
      <c r="BE61" s="121"/>
      <c r="BF61" s="121"/>
      <c r="BG61" s="121"/>
      <c r="BH61" s="121"/>
      <c r="BI61" s="121"/>
      <c r="BJ61" s="121"/>
      <c r="BK61" s="121"/>
    </row>
    <row r="62" spans="1:104" x14ac:dyDescent="0.2">
      <c r="A62" s="113">
        <v>26</v>
      </c>
      <c r="B62" s="114" t="s">
        <v>331</v>
      </c>
      <c r="C62" s="115" t="s">
        <v>332</v>
      </c>
      <c r="D62" s="116" t="s">
        <v>88</v>
      </c>
      <c r="E62" s="117">
        <v>101.7</v>
      </c>
      <c r="F62" s="192"/>
      <c r="G62" s="118">
        <f>E62*F62</f>
        <v>0</v>
      </c>
      <c r="H62" s="119">
        <v>3.6000000000013799E-4</v>
      </c>
      <c r="I62" s="120">
        <f>E62*H62</f>
        <v>3.6612000000014036E-2</v>
      </c>
      <c r="J62" s="119">
        <v>0</v>
      </c>
      <c r="K62" s="120">
        <f>E62*J62</f>
        <v>0</v>
      </c>
      <c r="O62" s="112"/>
      <c r="Z62" s="121"/>
      <c r="AA62" s="121">
        <v>1</v>
      </c>
      <c r="AB62" s="121">
        <v>1</v>
      </c>
      <c r="AC62" s="121">
        <v>1</v>
      </c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CA62" s="121">
        <v>1</v>
      </c>
      <c r="CB62" s="121">
        <v>1</v>
      </c>
      <c r="CZ62" s="79">
        <v>1</v>
      </c>
    </row>
    <row r="63" spans="1:104" x14ac:dyDescent="0.2">
      <c r="A63" s="113">
        <v>27</v>
      </c>
      <c r="B63" s="114" t="s">
        <v>333</v>
      </c>
      <c r="C63" s="115" t="s">
        <v>448</v>
      </c>
      <c r="D63" s="116" t="s">
        <v>88</v>
      </c>
      <c r="E63" s="117">
        <v>228.2</v>
      </c>
      <c r="F63" s="192"/>
      <c r="G63" s="118">
        <f>E63*F63</f>
        <v>0</v>
      </c>
      <c r="H63" s="119">
        <v>0.148740000000089</v>
      </c>
      <c r="I63" s="120">
        <f>E63*H63</f>
        <v>33.942468000020305</v>
      </c>
      <c r="J63" s="119">
        <v>0</v>
      </c>
      <c r="K63" s="120">
        <f>E63*J63</f>
        <v>0</v>
      </c>
      <c r="O63" s="112"/>
      <c r="Z63" s="121"/>
      <c r="AA63" s="121">
        <v>1</v>
      </c>
      <c r="AB63" s="121">
        <v>1</v>
      </c>
      <c r="AC63" s="121">
        <v>1</v>
      </c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CA63" s="121">
        <v>1</v>
      </c>
      <c r="CB63" s="121">
        <v>1</v>
      </c>
      <c r="CZ63" s="79">
        <v>1</v>
      </c>
    </row>
    <row r="64" spans="1:104" x14ac:dyDescent="0.2">
      <c r="A64" s="122"/>
      <c r="B64" s="123"/>
      <c r="C64" s="208" t="s">
        <v>449</v>
      </c>
      <c r="D64" s="209"/>
      <c r="E64" s="126">
        <v>228.2</v>
      </c>
      <c r="F64" s="127"/>
      <c r="G64" s="128"/>
      <c r="H64" s="129"/>
      <c r="I64" s="124"/>
      <c r="K64" s="124"/>
      <c r="M64" s="130" t="s">
        <v>449</v>
      </c>
      <c r="O64" s="112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31" t="str">
        <f>C63</f>
        <v>Osazení obrub.bet. s opěrou,lože z C 16/20</v>
      </c>
      <c r="BE64" s="121"/>
      <c r="BF64" s="121"/>
      <c r="BG64" s="121"/>
      <c r="BH64" s="121"/>
      <c r="BI64" s="121"/>
      <c r="BJ64" s="121"/>
      <c r="BK64" s="121"/>
    </row>
    <row r="65" spans="1:104" x14ac:dyDescent="0.2">
      <c r="A65" s="113">
        <v>28</v>
      </c>
      <c r="B65" s="114" t="s">
        <v>337</v>
      </c>
      <c r="C65" s="115" t="s">
        <v>338</v>
      </c>
      <c r="D65" s="116" t="s">
        <v>150</v>
      </c>
      <c r="E65" s="117">
        <v>2.1</v>
      </c>
      <c r="F65" s="192"/>
      <c r="G65" s="118">
        <f>E65*F65</f>
        <v>0</v>
      </c>
      <c r="H65" s="119">
        <v>1</v>
      </c>
      <c r="I65" s="120">
        <f>E65*H65</f>
        <v>2.1</v>
      </c>
      <c r="J65" s="119"/>
      <c r="K65" s="120">
        <f>E65*J65</f>
        <v>0</v>
      </c>
      <c r="O65" s="112"/>
      <c r="Z65" s="121"/>
      <c r="AA65" s="121">
        <v>3</v>
      </c>
      <c r="AB65" s="121">
        <v>1</v>
      </c>
      <c r="AC65" s="121">
        <v>58380129</v>
      </c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CA65" s="121">
        <v>3</v>
      </c>
      <c r="CB65" s="121">
        <v>1</v>
      </c>
      <c r="CZ65" s="79">
        <v>1</v>
      </c>
    </row>
    <row r="66" spans="1:104" x14ac:dyDescent="0.2">
      <c r="A66" s="122"/>
      <c r="B66" s="123"/>
      <c r="C66" s="204"/>
      <c r="D66" s="205"/>
      <c r="E66" s="205"/>
      <c r="F66" s="205"/>
      <c r="G66" s="206"/>
      <c r="I66" s="124"/>
      <c r="K66" s="124"/>
      <c r="L66" s="125"/>
      <c r="O66" s="112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</row>
    <row r="67" spans="1:104" x14ac:dyDescent="0.2">
      <c r="A67" s="122"/>
      <c r="B67" s="123"/>
      <c r="C67" s="208" t="s">
        <v>450</v>
      </c>
      <c r="D67" s="209"/>
      <c r="E67" s="126">
        <v>2.1</v>
      </c>
      <c r="F67" s="127"/>
      <c r="G67" s="128"/>
      <c r="H67" s="129"/>
      <c r="I67" s="124"/>
      <c r="K67" s="124"/>
      <c r="M67" s="130" t="s">
        <v>450</v>
      </c>
      <c r="O67" s="112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31">
        <f>C66</f>
        <v>0</v>
      </c>
      <c r="BE67" s="121"/>
      <c r="BF67" s="121"/>
      <c r="BG67" s="121"/>
      <c r="BH67" s="121"/>
      <c r="BI67" s="121"/>
      <c r="BJ67" s="121"/>
      <c r="BK67" s="121"/>
    </row>
    <row r="68" spans="1:104" x14ac:dyDescent="0.2">
      <c r="A68" s="113">
        <v>29</v>
      </c>
      <c r="B68" s="114" t="s">
        <v>342</v>
      </c>
      <c r="C68" s="115" t="s">
        <v>343</v>
      </c>
      <c r="D68" s="116" t="s">
        <v>107</v>
      </c>
      <c r="E68" s="117">
        <v>136</v>
      </c>
      <c r="F68" s="192"/>
      <c r="G68" s="118">
        <f>E68*F68</f>
        <v>0</v>
      </c>
      <c r="H68" s="119">
        <v>8.2099999999968504E-2</v>
      </c>
      <c r="I68" s="120">
        <f>E68*H68</f>
        <v>11.165599999995717</v>
      </c>
      <c r="J68" s="119"/>
      <c r="K68" s="120">
        <f>E68*J68</f>
        <v>0</v>
      </c>
      <c r="O68" s="112"/>
      <c r="Z68" s="121"/>
      <c r="AA68" s="121">
        <v>3</v>
      </c>
      <c r="AB68" s="121">
        <v>1</v>
      </c>
      <c r="AC68" s="121">
        <v>59217472</v>
      </c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CA68" s="121">
        <v>3</v>
      </c>
      <c r="CB68" s="121">
        <v>1</v>
      </c>
      <c r="CZ68" s="79">
        <v>1</v>
      </c>
    </row>
    <row r="69" spans="1:104" x14ac:dyDescent="0.2">
      <c r="A69" s="113">
        <v>30</v>
      </c>
      <c r="B69" s="114" t="s">
        <v>344</v>
      </c>
      <c r="C69" s="115" t="s">
        <v>345</v>
      </c>
      <c r="D69" s="116" t="s">
        <v>107</v>
      </c>
      <c r="E69" s="117">
        <v>105</v>
      </c>
      <c r="F69" s="192"/>
      <c r="G69" s="118">
        <f>E69*F69</f>
        <v>0</v>
      </c>
      <c r="H69" s="119">
        <v>4.8299999999983398E-2</v>
      </c>
      <c r="I69" s="120">
        <f>E69*H69</f>
        <v>5.0714999999982568</v>
      </c>
      <c r="J69" s="119"/>
      <c r="K69" s="120">
        <f>E69*J69</f>
        <v>0</v>
      </c>
      <c r="O69" s="112"/>
      <c r="Z69" s="121"/>
      <c r="AA69" s="121">
        <v>3</v>
      </c>
      <c r="AB69" s="121">
        <v>1</v>
      </c>
      <c r="AC69" s="121">
        <v>59217476</v>
      </c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CA69" s="121">
        <v>3</v>
      </c>
      <c r="CB69" s="121">
        <v>1</v>
      </c>
      <c r="CZ69" s="79">
        <v>1</v>
      </c>
    </row>
    <row r="70" spans="1:104" x14ac:dyDescent="0.2">
      <c r="A70" s="113">
        <v>31</v>
      </c>
      <c r="B70" s="114" t="s">
        <v>356</v>
      </c>
      <c r="C70" s="115" t="s">
        <v>357</v>
      </c>
      <c r="D70" s="116" t="s">
        <v>35</v>
      </c>
      <c r="E70" s="117">
        <v>52.323999999999998</v>
      </c>
      <c r="F70" s="192"/>
      <c r="G70" s="118">
        <f>E70*F70</f>
        <v>0</v>
      </c>
      <c r="H70" s="119">
        <v>0.174999999999955</v>
      </c>
      <c r="I70" s="120">
        <f>E70*H70</f>
        <v>9.1566999999976453</v>
      </c>
      <c r="J70" s="119"/>
      <c r="K70" s="120">
        <f>E70*J70</f>
        <v>0</v>
      </c>
      <c r="O70" s="112"/>
      <c r="Z70" s="121"/>
      <c r="AA70" s="121">
        <v>3</v>
      </c>
      <c r="AB70" s="121">
        <v>1</v>
      </c>
      <c r="AC70" s="121">
        <v>5924511910</v>
      </c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CA70" s="121">
        <v>3</v>
      </c>
      <c r="CB70" s="121">
        <v>1</v>
      </c>
      <c r="CZ70" s="79">
        <v>1</v>
      </c>
    </row>
    <row r="71" spans="1:104" x14ac:dyDescent="0.2">
      <c r="A71" s="122"/>
      <c r="B71" s="123"/>
      <c r="C71" s="208" t="s">
        <v>451</v>
      </c>
      <c r="D71" s="209"/>
      <c r="E71" s="126">
        <v>52.323999999999998</v>
      </c>
      <c r="F71" s="127"/>
      <c r="G71" s="128"/>
      <c r="H71" s="129"/>
      <c r="I71" s="124"/>
      <c r="K71" s="124"/>
      <c r="M71" s="130" t="s">
        <v>451</v>
      </c>
      <c r="O71" s="112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31" t="str">
        <f>C70</f>
        <v>Dlažba betonová 20x20x8 cm, barva přírodní šedá</v>
      </c>
      <c r="BE71" s="121"/>
      <c r="BF71" s="121"/>
      <c r="BG71" s="121"/>
      <c r="BH71" s="121"/>
      <c r="BI71" s="121"/>
      <c r="BJ71" s="121"/>
      <c r="BK71" s="121"/>
    </row>
    <row r="72" spans="1:104" ht="22.5" x14ac:dyDescent="0.2">
      <c r="A72" s="113">
        <v>32</v>
      </c>
      <c r="B72" s="114" t="s">
        <v>359</v>
      </c>
      <c r="C72" s="115" t="s">
        <v>360</v>
      </c>
      <c r="D72" s="116" t="s">
        <v>35</v>
      </c>
      <c r="E72" s="117">
        <v>306.11599999999999</v>
      </c>
      <c r="F72" s="192"/>
      <c r="G72" s="118">
        <f>E72*F72</f>
        <v>0</v>
      </c>
      <c r="H72" s="119">
        <v>0.144999999999982</v>
      </c>
      <c r="I72" s="120">
        <f>E72*H72</f>
        <v>44.386819999994486</v>
      </c>
      <c r="J72" s="119"/>
      <c r="K72" s="120">
        <f>E72*J72</f>
        <v>0</v>
      </c>
      <c r="O72" s="112"/>
      <c r="Z72" s="121"/>
      <c r="AA72" s="121">
        <v>3</v>
      </c>
      <c r="AB72" s="121">
        <v>1</v>
      </c>
      <c r="AC72" s="121" t="s">
        <v>359</v>
      </c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CA72" s="121">
        <v>3</v>
      </c>
      <c r="CB72" s="121">
        <v>1</v>
      </c>
      <c r="CZ72" s="79">
        <v>1</v>
      </c>
    </row>
    <row r="73" spans="1:104" x14ac:dyDescent="0.2">
      <c r="A73" s="122"/>
      <c r="B73" s="123"/>
      <c r="C73" s="208" t="s">
        <v>452</v>
      </c>
      <c r="D73" s="209"/>
      <c r="E73" s="126">
        <v>306.11599999999999</v>
      </c>
      <c r="F73" s="127"/>
      <c r="G73" s="128"/>
      <c r="H73" s="129"/>
      <c r="I73" s="124"/>
      <c r="K73" s="124"/>
      <c r="M73" s="130" t="s">
        <v>452</v>
      </c>
      <c r="O73" s="112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31" t="str">
        <f>C72</f>
        <v>Dlažba drenážní přírodní 17/20 x 17/20 x 8 cm vč. zásypu spar DKfr.2-5</v>
      </c>
      <c r="BE73" s="121"/>
      <c r="BF73" s="121"/>
      <c r="BG73" s="121"/>
      <c r="BH73" s="121"/>
      <c r="BI73" s="121"/>
      <c r="BJ73" s="121"/>
      <c r="BK73" s="121"/>
    </row>
    <row r="74" spans="1:104" x14ac:dyDescent="0.2">
      <c r="A74" s="132" t="s">
        <v>36</v>
      </c>
      <c r="B74" s="133" t="s">
        <v>313</v>
      </c>
      <c r="C74" s="134" t="s">
        <v>314</v>
      </c>
      <c r="D74" s="135"/>
      <c r="E74" s="136"/>
      <c r="F74" s="136"/>
      <c r="G74" s="137">
        <f>SUM(G53:G73)</f>
        <v>0</v>
      </c>
      <c r="H74" s="138"/>
      <c r="I74" s="139">
        <f>SUM(I53:I73)</f>
        <v>134.17649999999986</v>
      </c>
      <c r="J74" s="140"/>
      <c r="K74" s="139">
        <f>SUM(K53:K73)</f>
        <v>0</v>
      </c>
      <c r="O74" s="112"/>
      <c r="X74" s="141">
        <f>K74</f>
        <v>0</v>
      </c>
      <c r="Y74" s="141">
        <f>I74</f>
        <v>134.17649999999986</v>
      </c>
      <c r="Z74" s="142">
        <f>G74</f>
        <v>0</v>
      </c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43"/>
      <c r="BB74" s="143"/>
      <c r="BC74" s="143"/>
      <c r="BD74" s="143"/>
      <c r="BE74" s="143"/>
      <c r="BF74" s="143"/>
      <c r="BG74" s="121"/>
      <c r="BH74" s="121"/>
      <c r="BI74" s="121"/>
      <c r="BJ74" s="121"/>
      <c r="BK74" s="121"/>
    </row>
    <row r="75" spans="1:104" ht="14.25" customHeight="1" x14ac:dyDescent="0.2">
      <c r="A75" s="104" t="s">
        <v>32</v>
      </c>
      <c r="B75" s="105" t="s">
        <v>362</v>
      </c>
      <c r="C75" s="106" t="s">
        <v>363</v>
      </c>
      <c r="D75" s="107"/>
      <c r="E75" s="108"/>
      <c r="F75" s="108"/>
      <c r="G75" s="109"/>
      <c r="H75" s="110"/>
      <c r="I75" s="111"/>
      <c r="J75" s="110"/>
      <c r="K75" s="111"/>
      <c r="O75" s="112"/>
    </row>
    <row r="76" spans="1:104" ht="22.5" x14ac:dyDescent="0.2">
      <c r="A76" s="113">
        <v>33</v>
      </c>
      <c r="B76" s="114" t="s">
        <v>364</v>
      </c>
      <c r="C76" s="115" t="s">
        <v>365</v>
      </c>
      <c r="D76" s="116" t="s">
        <v>88</v>
      </c>
      <c r="E76" s="117">
        <v>109</v>
      </c>
      <c r="F76" s="192"/>
      <c r="G76" s="118">
        <f>E76*F76</f>
        <v>0</v>
      </c>
      <c r="H76" s="119">
        <v>0</v>
      </c>
      <c r="I76" s="120">
        <f>E76*H76</f>
        <v>0</v>
      </c>
      <c r="J76" s="119">
        <v>0</v>
      </c>
      <c r="K76" s="120">
        <f>E76*J76</f>
        <v>0</v>
      </c>
      <c r="O76" s="112"/>
      <c r="Z76" s="121"/>
      <c r="AA76" s="121">
        <v>1</v>
      </c>
      <c r="AB76" s="121">
        <v>1</v>
      </c>
      <c r="AC76" s="121">
        <v>1</v>
      </c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CA76" s="121">
        <v>1</v>
      </c>
      <c r="CB76" s="121">
        <v>1</v>
      </c>
      <c r="CZ76" s="79">
        <v>1</v>
      </c>
    </row>
    <row r="77" spans="1:104" ht="22.5" x14ac:dyDescent="0.2">
      <c r="A77" s="113">
        <v>34</v>
      </c>
      <c r="B77" s="114" t="s">
        <v>366</v>
      </c>
      <c r="C77" s="115" t="s">
        <v>367</v>
      </c>
      <c r="D77" s="116" t="s">
        <v>107</v>
      </c>
      <c r="E77" s="117">
        <v>1</v>
      </c>
      <c r="F77" s="192"/>
      <c r="G77" s="118">
        <f>E77*F77</f>
        <v>0</v>
      </c>
      <c r="H77" s="119">
        <v>0.14493999999990601</v>
      </c>
      <c r="I77" s="120">
        <f>E77*H77</f>
        <v>0.14493999999990601</v>
      </c>
      <c r="J77" s="119">
        <v>0</v>
      </c>
      <c r="K77" s="120">
        <f>E77*J77</f>
        <v>0</v>
      </c>
      <c r="O77" s="112"/>
      <c r="Z77" s="121"/>
      <c r="AA77" s="121">
        <v>1</v>
      </c>
      <c r="AB77" s="121">
        <v>1</v>
      </c>
      <c r="AC77" s="121">
        <v>1</v>
      </c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CA77" s="121">
        <v>1</v>
      </c>
      <c r="CB77" s="121">
        <v>1</v>
      </c>
      <c r="CZ77" s="79">
        <v>1</v>
      </c>
    </row>
    <row r="78" spans="1:104" x14ac:dyDescent="0.2">
      <c r="A78" s="113">
        <v>35</v>
      </c>
      <c r="B78" s="114" t="s">
        <v>368</v>
      </c>
      <c r="C78" s="115" t="s">
        <v>369</v>
      </c>
      <c r="D78" s="116" t="s">
        <v>107</v>
      </c>
      <c r="E78" s="117">
        <v>1</v>
      </c>
      <c r="F78" s="192"/>
      <c r="G78" s="118">
        <f>E78*F78</f>
        <v>0</v>
      </c>
      <c r="H78" s="119">
        <v>9.3600000000009197E-3</v>
      </c>
      <c r="I78" s="120">
        <f>E78*H78</f>
        <v>9.3600000000009197E-3</v>
      </c>
      <c r="J78" s="119">
        <v>0</v>
      </c>
      <c r="K78" s="120">
        <f>E78*J78</f>
        <v>0</v>
      </c>
      <c r="O78" s="112"/>
      <c r="Z78" s="121"/>
      <c r="AA78" s="121">
        <v>1</v>
      </c>
      <c r="AB78" s="121">
        <v>1</v>
      </c>
      <c r="AC78" s="121">
        <v>1</v>
      </c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CA78" s="121">
        <v>1</v>
      </c>
      <c r="CB78" s="121">
        <v>1</v>
      </c>
      <c r="CZ78" s="79">
        <v>1</v>
      </c>
    </row>
    <row r="79" spans="1:104" x14ac:dyDescent="0.2">
      <c r="A79" s="113">
        <v>36</v>
      </c>
      <c r="B79" s="114" t="s">
        <v>370</v>
      </c>
      <c r="C79" s="115" t="s">
        <v>371</v>
      </c>
      <c r="D79" s="116" t="s">
        <v>51</v>
      </c>
      <c r="E79" s="117">
        <v>1</v>
      </c>
      <c r="F79" s="192"/>
      <c r="G79" s="118">
        <f>E79*F79</f>
        <v>0</v>
      </c>
      <c r="H79" s="119">
        <v>0</v>
      </c>
      <c r="I79" s="120">
        <f>E79*H79</f>
        <v>0</v>
      </c>
      <c r="J79" s="119"/>
      <c r="K79" s="120">
        <f>E79*J79</f>
        <v>0</v>
      </c>
      <c r="O79" s="112"/>
      <c r="Z79" s="121"/>
      <c r="AA79" s="121">
        <v>12</v>
      </c>
      <c r="AB79" s="121">
        <v>0</v>
      </c>
      <c r="AC79" s="121">
        <v>54</v>
      </c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CA79" s="121">
        <v>12</v>
      </c>
      <c r="CB79" s="121">
        <v>0</v>
      </c>
      <c r="CZ79" s="79">
        <v>1</v>
      </c>
    </row>
    <row r="80" spans="1:104" x14ac:dyDescent="0.2">
      <c r="A80" s="122"/>
      <c r="B80" s="123"/>
      <c r="C80" s="204"/>
      <c r="D80" s="205"/>
      <c r="E80" s="205"/>
      <c r="F80" s="205"/>
      <c r="G80" s="206"/>
      <c r="I80" s="124"/>
      <c r="K80" s="124"/>
      <c r="L80" s="125"/>
      <c r="O80" s="112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</row>
    <row r="81" spans="1:104" x14ac:dyDescent="0.2">
      <c r="A81" s="113">
        <v>37</v>
      </c>
      <c r="B81" s="114" t="s">
        <v>372</v>
      </c>
      <c r="C81" s="115" t="s">
        <v>373</v>
      </c>
      <c r="D81" s="116" t="s">
        <v>107</v>
      </c>
      <c r="E81" s="117">
        <v>1</v>
      </c>
      <c r="F81" s="192"/>
      <c r="G81" s="118">
        <f>E81*F81</f>
        <v>0</v>
      </c>
      <c r="H81" s="119">
        <v>0</v>
      </c>
      <c r="I81" s="120">
        <f>E81*H81</f>
        <v>0</v>
      </c>
      <c r="J81" s="119"/>
      <c r="K81" s="120">
        <f>E81*J81</f>
        <v>0</v>
      </c>
      <c r="O81" s="112"/>
      <c r="Z81" s="121"/>
      <c r="AA81" s="121">
        <v>12</v>
      </c>
      <c r="AB81" s="121">
        <v>0</v>
      </c>
      <c r="AC81" s="121">
        <v>58</v>
      </c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CA81" s="121">
        <v>12</v>
      </c>
      <c r="CB81" s="121">
        <v>0</v>
      </c>
      <c r="CZ81" s="79">
        <v>1</v>
      </c>
    </row>
    <row r="82" spans="1:104" x14ac:dyDescent="0.2">
      <c r="A82" s="113">
        <v>38</v>
      </c>
      <c r="B82" s="114" t="s">
        <v>374</v>
      </c>
      <c r="C82" s="115" t="s">
        <v>375</v>
      </c>
      <c r="D82" s="116" t="s">
        <v>88</v>
      </c>
      <c r="E82" s="117">
        <v>109</v>
      </c>
      <c r="F82" s="192"/>
      <c r="G82" s="118">
        <f>E82*F82</f>
        <v>0</v>
      </c>
      <c r="H82" s="119">
        <v>9.6000000000007202E-4</v>
      </c>
      <c r="I82" s="120">
        <f>E82*H82</f>
        <v>0.10464000000000785</v>
      </c>
      <c r="J82" s="119"/>
      <c r="K82" s="120">
        <f>E82*J82</f>
        <v>0</v>
      </c>
      <c r="O82" s="112"/>
      <c r="Z82" s="121"/>
      <c r="AA82" s="121">
        <v>3</v>
      </c>
      <c r="AB82" s="121">
        <v>1</v>
      </c>
      <c r="AC82" s="121" t="s">
        <v>374</v>
      </c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CA82" s="121">
        <v>3</v>
      </c>
      <c r="CB82" s="121">
        <v>1</v>
      </c>
      <c r="CZ82" s="79">
        <v>1</v>
      </c>
    </row>
    <row r="83" spans="1:104" x14ac:dyDescent="0.2">
      <c r="A83" s="113">
        <v>39</v>
      </c>
      <c r="B83" s="114" t="s">
        <v>376</v>
      </c>
      <c r="C83" s="115" t="s">
        <v>377</v>
      </c>
      <c r="D83" s="116" t="s">
        <v>107</v>
      </c>
      <c r="E83" s="117">
        <v>1</v>
      </c>
      <c r="F83" s="192"/>
      <c r="G83" s="118">
        <f>E83*F83</f>
        <v>0</v>
      </c>
      <c r="H83" s="119">
        <v>8.5000000000036394E-2</v>
      </c>
      <c r="I83" s="120">
        <f>E83*H83</f>
        <v>8.5000000000036394E-2</v>
      </c>
      <c r="J83" s="119"/>
      <c r="K83" s="120">
        <f>E83*J83</f>
        <v>0</v>
      </c>
      <c r="O83" s="112"/>
      <c r="Z83" s="121"/>
      <c r="AA83" s="121">
        <v>3</v>
      </c>
      <c r="AB83" s="121">
        <v>1</v>
      </c>
      <c r="AC83" s="121">
        <v>55243094</v>
      </c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CA83" s="121">
        <v>3</v>
      </c>
      <c r="CB83" s="121">
        <v>1</v>
      </c>
      <c r="CZ83" s="79">
        <v>1</v>
      </c>
    </row>
    <row r="84" spans="1:104" x14ac:dyDescent="0.2">
      <c r="A84" s="132" t="s">
        <v>36</v>
      </c>
      <c r="B84" s="133" t="s">
        <v>362</v>
      </c>
      <c r="C84" s="134" t="s">
        <v>363</v>
      </c>
      <c r="D84" s="135"/>
      <c r="E84" s="136"/>
      <c r="F84" s="136"/>
      <c r="G84" s="137">
        <f>SUM(G75:G83)</f>
        <v>0</v>
      </c>
      <c r="H84" s="138"/>
      <c r="I84" s="139">
        <f>SUM(I75:I83)</f>
        <v>0.34393999999995117</v>
      </c>
      <c r="J84" s="140"/>
      <c r="K84" s="139">
        <f>SUM(K75:K83)</f>
        <v>0</v>
      </c>
      <c r="O84" s="112"/>
      <c r="X84" s="141">
        <f>K84</f>
        <v>0</v>
      </c>
      <c r="Y84" s="141">
        <f>I84</f>
        <v>0.34393999999995117</v>
      </c>
      <c r="Z84" s="142">
        <f>G84</f>
        <v>0</v>
      </c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43"/>
      <c r="BB84" s="143"/>
      <c r="BC84" s="143"/>
      <c r="BD84" s="143"/>
      <c r="BE84" s="143"/>
      <c r="BF84" s="143"/>
      <c r="BG84" s="121"/>
      <c r="BH84" s="121"/>
      <c r="BI84" s="121"/>
      <c r="BJ84" s="121"/>
      <c r="BK84" s="121"/>
    </row>
    <row r="85" spans="1:104" ht="14.25" customHeight="1" x14ac:dyDescent="0.2">
      <c r="A85" s="104" t="s">
        <v>32</v>
      </c>
      <c r="B85" s="105" t="s">
        <v>378</v>
      </c>
      <c r="C85" s="106" t="s">
        <v>379</v>
      </c>
      <c r="D85" s="107"/>
      <c r="E85" s="108"/>
      <c r="F85" s="108"/>
      <c r="G85" s="109"/>
      <c r="H85" s="110"/>
      <c r="I85" s="111"/>
      <c r="J85" s="110"/>
      <c r="K85" s="111"/>
      <c r="O85" s="112"/>
    </row>
    <row r="86" spans="1:104" x14ac:dyDescent="0.2">
      <c r="A86" s="113">
        <v>40</v>
      </c>
      <c r="B86" s="114" t="s">
        <v>380</v>
      </c>
      <c r="C86" s="115" t="s">
        <v>381</v>
      </c>
      <c r="D86" s="116" t="s">
        <v>35</v>
      </c>
      <c r="E86" s="117">
        <v>134.6</v>
      </c>
      <c r="F86" s="192"/>
      <c r="G86" s="118">
        <f>E86*F86</f>
        <v>0</v>
      </c>
      <c r="H86" s="119">
        <v>0</v>
      </c>
      <c r="I86" s="120">
        <f>E86*H86</f>
        <v>0</v>
      </c>
      <c r="J86" s="119">
        <v>-0.32999999999992702</v>
      </c>
      <c r="K86" s="120">
        <f>E86*J86</f>
        <v>-44.417999999990172</v>
      </c>
      <c r="O86" s="112"/>
      <c r="Z86" s="121"/>
      <c r="AA86" s="121">
        <v>1</v>
      </c>
      <c r="AB86" s="121">
        <v>1</v>
      </c>
      <c r="AC86" s="121">
        <v>1</v>
      </c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CA86" s="121">
        <v>1</v>
      </c>
      <c r="CB86" s="121">
        <v>1</v>
      </c>
      <c r="CZ86" s="79">
        <v>1</v>
      </c>
    </row>
    <row r="87" spans="1:104" x14ac:dyDescent="0.2">
      <c r="A87" s="113">
        <v>41</v>
      </c>
      <c r="B87" s="114" t="s">
        <v>383</v>
      </c>
      <c r="C87" s="115" t="s">
        <v>384</v>
      </c>
      <c r="D87" s="116" t="s">
        <v>35</v>
      </c>
      <c r="E87" s="117">
        <v>134.6</v>
      </c>
      <c r="F87" s="192"/>
      <c r="G87" s="118">
        <f>E87*F87</f>
        <v>0</v>
      </c>
      <c r="H87" s="119">
        <v>0</v>
      </c>
      <c r="I87" s="120">
        <f>E87*H87</f>
        <v>0</v>
      </c>
      <c r="J87" s="119">
        <v>-0.32999999999992702</v>
      </c>
      <c r="K87" s="120">
        <f>E87*J87</f>
        <v>-44.417999999990172</v>
      </c>
      <c r="O87" s="112"/>
      <c r="Z87" s="121"/>
      <c r="AA87" s="121">
        <v>1</v>
      </c>
      <c r="AB87" s="121">
        <v>1</v>
      </c>
      <c r="AC87" s="121">
        <v>1</v>
      </c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CA87" s="121">
        <v>1</v>
      </c>
      <c r="CB87" s="121">
        <v>1</v>
      </c>
      <c r="CZ87" s="79">
        <v>1</v>
      </c>
    </row>
    <row r="88" spans="1:104" x14ac:dyDescent="0.2">
      <c r="A88" s="113">
        <v>42</v>
      </c>
      <c r="B88" s="114" t="s">
        <v>385</v>
      </c>
      <c r="C88" s="115" t="s">
        <v>386</v>
      </c>
      <c r="D88" s="116" t="s">
        <v>35</v>
      </c>
      <c r="E88" s="117">
        <v>134.6</v>
      </c>
      <c r="F88" s="192"/>
      <c r="G88" s="118">
        <f>E88*F88</f>
        <v>0</v>
      </c>
      <c r="H88" s="119">
        <v>0</v>
      </c>
      <c r="I88" s="120">
        <f>E88*H88</f>
        <v>0</v>
      </c>
      <c r="J88" s="119">
        <v>-0.360000000000127</v>
      </c>
      <c r="K88" s="120">
        <f>E88*J88</f>
        <v>-48.456000000017092</v>
      </c>
      <c r="O88" s="112"/>
      <c r="Z88" s="121"/>
      <c r="AA88" s="121">
        <v>1</v>
      </c>
      <c r="AB88" s="121">
        <v>1</v>
      </c>
      <c r="AC88" s="121">
        <v>1</v>
      </c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CA88" s="121">
        <v>1</v>
      </c>
      <c r="CB88" s="121">
        <v>1</v>
      </c>
      <c r="CZ88" s="79">
        <v>1</v>
      </c>
    </row>
    <row r="89" spans="1:104" x14ac:dyDescent="0.2">
      <c r="A89" s="122"/>
      <c r="B89" s="123"/>
      <c r="C89" s="204" t="s">
        <v>387</v>
      </c>
      <c r="D89" s="205"/>
      <c r="E89" s="205"/>
      <c r="F89" s="205"/>
      <c r="G89" s="206"/>
      <c r="I89" s="124"/>
      <c r="K89" s="124"/>
      <c r="L89" s="125" t="s">
        <v>387</v>
      </c>
      <c r="O89" s="112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</row>
    <row r="90" spans="1:104" x14ac:dyDescent="0.2">
      <c r="A90" s="113">
        <v>43</v>
      </c>
      <c r="B90" s="114" t="s">
        <v>391</v>
      </c>
      <c r="C90" s="115" t="s">
        <v>392</v>
      </c>
      <c r="D90" s="116" t="s">
        <v>88</v>
      </c>
      <c r="E90" s="117">
        <v>149.5</v>
      </c>
      <c r="F90" s="192"/>
      <c r="G90" s="118">
        <f>E90*F90</f>
        <v>0</v>
      </c>
      <c r="H90" s="119">
        <v>0</v>
      </c>
      <c r="I90" s="120">
        <f>E90*H90</f>
        <v>0</v>
      </c>
      <c r="J90" s="119">
        <v>-0.26999999999998198</v>
      </c>
      <c r="K90" s="120">
        <f>E90*J90</f>
        <v>-40.364999999997309</v>
      </c>
      <c r="O90" s="112"/>
      <c r="Z90" s="121"/>
      <c r="AA90" s="121">
        <v>1</v>
      </c>
      <c r="AB90" s="121">
        <v>1</v>
      </c>
      <c r="AC90" s="121">
        <v>1</v>
      </c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CA90" s="121">
        <v>1</v>
      </c>
      <c r="CB90" s="121">
        <v>1</v>
      </c>
      <c r="CZ90" s="79">
        <v>1</v>
      </c>
    </row>
    <row r="91" spans="1:104" x14ac:dyDescent="0.2">
      <c r="A91" s="113">
        <v>44</v>
      </c>
      <c r="B91" s="114" t="s">
        <v>393</v>
      </c>
      <c r="C91" s="115" t="s">
        <v>394</v>
      </c>
      <c r="D91" s="116" t="s">
        <v>88</v>
      </c>
      <c r="E91" s="117">
        <v>126.5</v>
      </c>
      <c r="F91" s="192"/>
      <c r="G91" s="118">
        <f>E91*F91</f>
        <v>0</v>
      </c>
      <c r="H91" s="119">
        <v>0</v>
      </c>
      <c r="I91" s="120">
        <f>E91*H91</f>
        <v>0</v>
      </c>
      <c r="J91" s="119">
        <v>0</v>
      </c>
      <c r="K91" s="120">
        <f>E91*J91</f>
        <v>0</v>
      </c>
      <c r="O91" s="112"/>
      <c r="Z91" s="121"/>
      <c r="AA91" s="121">
        <v>1</v>
      </c>
      <c r="AB91" s="121">
        <v>1</v>
      </c>
      <c r="AC91" s="121">
        <v>1</v>
      </c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CA91" s="121">
        <v>1</v>
      </c>
      <c r="CB91" s="121">
        <v>1</v>
      </c>
      <c r="CZ91" s="79">
        <v>1</v>
      </c>
    </row>
    <row r="92" spans="1:104" x14ac:dyDescent="0.2">
      <c r="A92" s="113">
        <v>45</v>
      </c>
      <c r="B92" s="114" t="s">
        <v>395</v>
      </c>
      <c r="C92" s="115" t="s">
        <v>396</v>
      </c>
      <c r="D92" s="116" t="s">
        <v>88</v>
      </c>
      <c r="E92" s="117">
        <v>126.5</v>
      </c>
      <c r="F92" s="192"/>
      <c r="G92" s="118">
        <f>E92*F92</f>
        <v>0</v>
      </c>
      <c r="H92" s="119">
        <v>0</v>
      </c>
      <c r="I92" s="120">
        <f>E92*H92</f>
        <v>0</v>
      </c>
      <c r="J92" s="119">
        <v>0</v>
      </c>
      <c r="K92" s="120">
        <f>E92*J92</f>
        <v>0</v>
      </c>
      <c r="O92" s="112"/>
      <c r="Z92" s="121"/>
      <c r="AA92" s="121">
        <v>1</v>
      </c>
      <c r="AB92" s="121">
        <v>1</v>
      </c>
      <c r="AC92" s="121">
        <v>1</v>
      </c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CA92" s="121">
        <v>1</v>
      </c>
      <c r="CB92" s="121">
        <v>1</v>
      </c>
      <c r="CZ92" s="79">
        <v>1</v>
      </c>
    </row>
    <row r="93" spans="1:104" x14ac:dyDescent="0.2">
      <c r="A93" s="113">
        <v>46</v>
      </c>
      <c r="B93" s="114" t="s">
        <v>397</v>
      </c>
      <c r="C93" s="115" t="s">
        <v>398</v>
      </c>
      <c r="D93" s="116" t="s">
        <v>88</v>
      </c>
      <c r="E93" s="117">
        <v>126.5</v>
      </c>
      <c r="F93" s="192"/>
      <c r="G93" s="118">
        <f>E93*F93</f>
        <v>0</v>
      </c>
      <c r="H93" s="119">
        <v>0</v>
      </c>
      <c r="I93" s="120">
        <f>E93*H93</f>
        <v>0</v>
      </c>
      <c r="J93" s="119">
        <v>0</v>
      </c>
      <c r="K93" s="120">
        <f>E93*J93</f>
        <v>0</v>
      </c>
      <c r="O93" s="112"/>
      <c r="Z93" s="121"/>
      <c r="AA93" s="121">
        <v>1</v>
      </c>
      <c r="AB93" s="121">
        <v>1</v>
      </c>
      <c r="AC93" s="121">
        <v>1</v>
      </c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CA93" s="121">
        <v>1</v>
      </c>
      <c r="CB93" s="121">
        <v>1</v>
      </c>
      <c r="CZ93" s="79">
        <v>1</v>
      </c>
    </row>
    <row r="94" spans="1:104" x14ac:dyDescent="0.2">
      <c r="A94" s="113">
        <v>47</v>
      </c>
      <c r="B94" s="114" t="s">
        <v>399</v>
      </c>
      <c r="C94" s="115" t="s">
        <v>400</v>
      </c>
      <c r="D94" s="116" t="s">
        <v>88</v>
      </c>
      <c r="E94" s="117">
        <v>149.5</v>
      </c>
      <c r="F94" s="192"/>
      <c r="G94" s="118">
        <f>E94*F94</f>
        <v>0</v>
      </c>
      <c r="H94" s="119">
        <v>0</v>
      </c>
      <c r="I94" s="120">
        <f>E94*H94</f>
        <v>0</v>
      </c>
      <c r="J94" s="119">
        <v>0</v>
      </c>
      <c r="K94" s="120">
        <f>E94*J94</f>
        <v>0</v>
      </c>
      <c r="O94" s="112"/>
      <c r="Z94" s="121"/>
      <c r="AA94" s="121">
        <v>1</v>
      </c>
      <c r="AB94" s="121">
        <v>1</v>
      </c>
      <c r="AC94" s="121">
        <v>1</v>
      </c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CA94" s="121">
        <v>1</v>
      </c>
      <c r="CB94" s="121">
        <v>1</v>
      </c>
      <c r="CZ94" s="79">
        <v>1</v>
      </c>
    </row>
    <row r="95" spans="1:104" x14ac:dyDescent="0.2">
      <c r="A95" s="132" t="s">
        <v>36</v>
      </c>
      <c r="B95" s="133" t="s">
        <v>378</v>
      </c>
      <c r="C95" s="134" t="s">
        <v>379</v>
      </c>
      <c r="D95" s="135"/>
      <c r="E95" s="136"/>
      <c r="F95" s="136"/>
      <c r="G95" s="137">
        <f>SUM(G85:G94)</f>
        <v>0</v>
      </c>
      <c r="H95" s="138"/>
      <c r="I95" s="139">
        <f>SUM(I85:I94)</f>
        <v>0</v>
      </c>
      <c r="J95" s="140"/>
      <c r="K95" s="139">
        <f>SUM(K85:K94)</f>
        <v>-177.65699999999475</v>
      </c>
      <c r="O95" s="112"/>
      <c r="X95" s="141">
        <f>K95</f>
        <v>-177.65699999999475</v>
      </c>
      <c r="Y95" s="141">
        <f>I95</f>
        <v>0</v>
      </c>
      <c r="Z95" s="142">
        <f>G95</f>
        <v>0</v>
      </c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43"/>
      <c r="BB95" s="143"/>
      <c r="BC95" s="143"/>
      <c r="BD95" s="143"/>
      <c r="BE95" s="143"/>
      <c r="BF95" s="143"/>
      <c r="BG95" s="121"/>
      <c r="BH95" s="121"/>
      <c r="BI95" s="121"/>
      <c r="BJ95" s="121"/>
      <c r="BK95" s="121"/>
    </row>
    <row r="96" spans="1:104" ht="14.25" customHeight="1" x14ac:dyDescent="0.2">
      <c r="A96" s="104" t="s">
        <v>32</v>
      </c>
      <c r="B96" s="105" t="s">
        <v>103</v>
      </c>
      <c r="C96" s="106" t="s">
        <v>104</v>
      </c>
      <c r="D96" s="107"/>
      <c r="E96" s="108"/>
      <c r="F96" s="108"/>
      <c r="G96" s="109"/>
      <c r="H96" s="110"/>
      <c r="I96" s="111"/>
      <c r="J96" s="110"/>
      <c r="K96" s="111"/>
      <c r="O96" s="112"/>
    </row>
    <row r="97" spans="1:104" ht="22.5" x14ac:dyDescent="0.2">
      <c r="A97" s="113">
        <v>48</v>
      </c>
      <c r="B97" s="114" t="s">
        <v>402</v>
      </c>
      <c r="C97" s="115" t="s">
        <v>403</v>
      </c>
      <c r="D97" s="116" t="s">
        <v>35</v>
      </c>
      <c r="E97" s="117">
        <v>51.74</v>
      </c>
      <c r="F97" s="192"/>
      <c r="G97" s="118">
        <f>E97*F97</f>
        <v>0</v>
      </c>
      <c r="H97" s="119">
        <v>0.65982999999960201</v>
      </c>
      <c r="I97" s="120">
        <f>E97*H97</f>
        <v>34.139604199979409</v>
      </c>
      <c r="J97" s="119">
        <v>-0.58100000000013097</v>
      </c>
      <c r="K97" s="120">
        <f>E97*J97</f>
        <v>-30.060940000006777</v>
      </c>
      <c r="O97" s="112"/>
      <c r="Z97" s="121"/>
      <c r="AA97" s="121">
        <v>2</v>
      </c>
      <c r="AB97" s="121">
        <v>1</v>
      </c>
      <c r="AC97" s="121">
        <v>1</v>
      </c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CA97" s="121">
        <v>2</v>
      </c>
      <c r="CB97" s="121">
        <v>1</v>
      </c>
      <c r="CZ97" s="79">
        <v>1</v>
      </c>
    </row>
    <row r="98" spans="1:104" x14ac:dyDescent="0.2">
      <c r="A98" s="122"/>
      <c r="B98" s="123"/>
      <c r="C98" s="204" t="s">
        <v>404</v>
      </c>
      <c r="D98" s="205"/>
      <c r="E98" s="205"/>
      <c r="F98" s="205"/>
      <c r="G98" s="206"/>
      <c r="I98" s="124"/>
      <c r="K98" s="124"/>
      <c r="L98" s="125" t="s">
        <v>404</v>
      </c>
      <c r="O98" s="112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</row>
    <row r="99" spans="1:104" ht="25.5" x14ac:dyDescent="0.2">
      <c r="A99" s="122"/>
      <c r="B99" s="123"/>
      <c r="C99" s="208" t="s">
        <v>453</v>
      </c>
      <c r="D99" s="209"/>
      <c r="E99" s="126">
        <v>51.74</v>
      </c>
      <c r="F99" s="127"/>
      <c r="G99" s="128"/>
      <c r="H99" s="129"/>
      <c r="I99" s="124"/>
      <c r="K99" s="124"/>
      <c r="M99" s="130" t="s">
        <v>453</v>
      </c>
      <c r="O99" s="112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31" t="str">
        <f>C98</f>
        <v>agreg.položka- obsahuje bourání, odvoz, skládkovné a nový asf. kryt v tl do 10 cm</v>
      </c>
      <c r="BE99" s="121"/>
      <c r="BF99" s="121"/>
      <c r="BG99" s="121"/>
      <c r="BH99" s="121"/>
      <c r="BI99" s="121"/>
      <c r="BJ99" s="121"/>
      <c r="BK99" s="121"/>
    </row>
    <row r="100" spans="1:104" ht="22.5" x14ac:dyDescent="0.2">
      <c r="A100" s="113">
        <v>49</v>
      </c>
      <c r="B100" s="114" t="s">
        <v>406</v>
      </c>
      <c r="C100" s="115" t="s">
        <v>407</v>
      </c>
      <c r="D100" s="116" t="s">
        <v>88</v>
      </c>
      <c r="E100" s="117">
        <v>8</v>
      </c>
      <c r="F100" s="192"/>
      <c r="G100" s="118">
        <f>E100*F100</f>
        <v>0</v>
      </c>
      <c r="H100" s="119">
        <v>0</v>
      </c>
      <c r="I100" s="120">
        <f>E100*H100</f>
        <v>0</v>
      </c>
      <c r="J100" s="119"/>
      <c r="K100" s="120">
        <f>E100*J100</f>
        <v>0</v>
      </c>
      <c r="O100" s="112"/>
      <c r="Z100" s="121"/>
      <c r="AA100" s="121">
        <v>12</v>
      </c>
      <c r="AB100" s="121">
        <v>0</v>
      </c>
      <c r="AC100" s="121">
        <v>1</v>
      </c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CA100" s="121">
        <v>12</v>
      </c>
      <c r="CB100" s="121">
        <v>0</v>
      </c>
      <c r="CZ100" s="79">
        <v>1</v>
      </c>
    </row>
    <row r="101" spans="1:104" x14ac:dyDescent="0.2">
      <c r="A101" s="132" t="s">
        <v>36</v>
      </c>
      <c r="B101" s="133" t="s">
        <v>103</v>
      </c>
      <c r="C101" s="134" t="s">
        <v>104</v>
      </c>
      <c r="D101" s="135"/>
      <c r="E101" s="136"/>
      <c r="F101" s="136"/>
      <c r="G101" s="137">
        <f>SUM(G96:G100)</f>
        <v>0</v>
      </c>
      <c r="H101" s="138"/>
      <c r="I101" s="139">
        <f>SUM(I96:I100)</f>
        <v>34.139604199979409</v>
      </c>
      <c r="J101" s="140"/>
      <c r="K101" s="139">
        <f>SUM(K96:K100)</f>
        <v>-30.060940000006777</v>
      </c>
      <c r="O101" s="112"/>
      <c r="X101" s="141">
        <f>K101</f>
        <v>-30.060940000006777</v>
      </c>
      <c r="Y101" s="141">
        <f>I101</f>
        <v>34.139604199979409</v>
      </c>
      <c r="Z101" s="142">
        <f>G101</f>
        <v>0</v>
      </c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43"/>
      <c r="BB101" s="143"/>
      <c r="BC101" s="143"/>
      <c r="BD101" s="143"/>
      <c r="BE101" s="143"/>
      <c r="BF101" s="143"/>
      <c r="BG101" s="121"/>
      <c r="BH101" s="121"/>
      <c r="BI101" s="121"/>
      <c r="BJ101" s="121"/>
      <c r="BK101" s="121"/>
    </row>
    <row r="102" spans="1:104" ht="14.25" customHeight="1" x14ac:dyDescent="0.2">
      <c r="A102" s="104" t="s">
        <v>32</v>
      </c>
      <c r="B102" s="105" t="s">
        <v>146</v>
      </c>
      <c r="C102" s="106" t="s">
        <v>147</v>
      </c>
      <c r="D102" s="107"/>
      <c r="E102" s="108"/>
      <c r="F102" s="108"/>
      <c r="G102" s="109"/>
      <c r="H102" s="110"/>
      <c r="I102" s="111"/>
      <c r="J102" s="110"/>
      <c r="K102" s="111"/>
      <c r="O102" s="112"/>
    </row>
    <row r="103" spans="1:104" x14ac:dyDescent="0.2">
      <c r="A103" s="113">
        <v>50</v>
      </c>
      <c r="B103" s="114" t="s">
        <v>408</v>
      </c>
      <c r="C103" s="115" t="s">
        <v>409</v>
      </c>
      <c r="D103" s="116" t="s">
        <v>150</v>
      </c>
      <c r="E103" s="117">
        <v>736.708896000246</v>
      </c>
      <c r="F103" s="192"/>
      <c r="G103" s="118">
        <f>E103*F103</f>
        <v>0</v>
      </c>
      <c r="H103" s="119">
        <v>0</v>
      </c>
      <c r="I103" s="120">
        <f>E103*H103</f>
        <v>0</v>
      </c>
      <c r="J103" s="119"/>
      <c r="K103" s="120">
        <f>E103*J103</f>
        <v>0</v>
      </c>
      <c r="O103" s="112"/>
      <c r="Z103" s="121"/>
      <c r="AA103" s="121">
        <v>7</v>
      </c>
      <c r="AB103" s="121">
        <v>1</v>
      </c>
      <c r="AC103" s="121">
        <v>2</v>
      </c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CA103" s="121">
        <v>7</v>
      </c>
      <c r="CB103" s="121">
        <v>1</v>
      </c>
      <c r="CZ103" s="79">
        <v>1</v>
      </c>
    </row>
    <row r="104" spans="1:104" x14ac:dyDescent="0.2">
      <c r="A104" s="132" t="s">
        <v>36</v>
      </c>
      <c r="B104" s="133" t="s">
        <v>146</v>
      </c>
      <c r="C104" s="134" t="s">
        <v>147</v>
      </c>
      <c r="D104" s="135"/>
      <c r="E104" s="136"/>
      <c r="F104" s="136"/>
      <c r="G104" s="137">
        <f>SUM(G102:G103)</f>
        <v>0</v>
      </c>
      <c r="H104" s="138"/>
      <c r="I104" s="139">
        <f>SUM(I102:I103)</f>
        <v>0</v>
      </c>
      <c r="J104" s="140"/>
      <c r="K104" s="139">
        <f>SUM(K102:K103)</f>
        <v>0</v>
      </c>
      <c r="O104" s="112"/>
      <c r="X104" s="141">
        <f>K104</f>
        <v>0</v>
      </c>
      <c r="Y104" s="141">
        <f>I104</f>
        <v>0</v>
      </c>
      <c r="Z104" s="142">
        <f>G104</f>
        <v>0</v>
      </c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43"/>
      <c r="BB104" s="143"/>
      <c r="BC104" s="143"/>
      <c r="BD104" s="143"/>
      <c r="BE104" s="143"/>
      <c r="BF104" s="143"/>
      <c r="BG104" s="121"/>
      <c r="BH104" s="121"/>
      <c r="BI104" s="121"/>
      <c r="BJ104" s="121"/>
      <c r="BK104" s="121"/>
    </row>
    <row r="105" spans="1:104" ht="14.25" customHeight="1" x14ac:dyDescent="0.2">
      <c r="A105" s="104" t="s">
        <v>32</v>
      </c>
      <c r="B105" s="105" t="s">
        <v>151</v>
      </c>
      <c r="C105" s="106" t="s">
        <v>152</v>
      </c>
      <c r="D105" s="107"/>
      <c r="E105" s="108"/>
      <c r="F105" s="108"/>
      <c r="G105" s="109"/>
      <c r="H105" s="110"/>
      <c r="I105" s="111"/>
      <c r="J105" s="110"/>
      <c r="K105" s="111"/>
      <c r="O105" s="112"/>
    </row>
    <row r="106" spans="1:104" x14ac:dyDescent="0.2">
      <c r="A106" s="113">
        <v>51</v>
      </c>
      <c r="B106" s="114" t="s">
        <v>410</v>
      </c>
      <c r="C106" s="115" t="s">
        <v>411</v>
      </c>
      <c r="D106" s="116" t="s">
        <v>196</v>
      </c>
      <c r="E106" s="117">
        <v>274.45</v>
      </c>
      <c r="F106" s="192"/>
      <c r="G106" s="118">
        <f>E106*F106</f>
        <v>0</v>
      </c>
      <c r="H106" s="119">
        <v>0</v>
      </c>
      <c r="I106" s="120">
        <f>E106*H106</f>
        <v>0</v>
      </c>
      <c r="J106" s="119">
        <v>0</v>
      </c>
      <c r="K106" s="120">
        <f>E106*J106</f>
        <v>0</v>
      </c>
      <c r="O106" s="112"/>
      <c r="Z106" s="121"/>
      <c r="AA106" s="121">
        <v>1</v>
      </c>
      <c r="AB106" s="121">
        <v>1</v>
      </c>
      <c r="AC106" s="121">
        <v>1</v>
      </c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CA106" s="121">
        <v>1</v>
      </c>
      <c r="CB106" s="121">
        <v>1</v>
      </c>
      <c r="CZ106" s="79">
        <v>1</v>
      </c>
    </row>
    <row r="107" spans="1:104" x14ac:dyDescent="0.2">
      <c r="A107" s="113">
        <v>52</v>
      </c>
      <c r="B107" s="114" t="s">
        <v>153</v>
      </c>
      <c r="C107" s="115" t="s">
        <v>154</v>
      </c>
      <c r="D107" s="116" t="s">
        <v>150</v>
      </c>
      <c r="E107" s="117">
        <v>44.417999999999999</v>
      </c>
      <c r="F107" s="192"/>
      <c r="G107" s="118">
        <f>E107*F107</f>
        <v>0</v>
      </c>
      <c r="H107" s="119">
        <v>0</v>
      </c>
      <c r="I107" s="120">
        <f>E107*H107</f>
        <v>0</v>
      </c>
      <c r="J107" s="119">
        <v>0</v>
      </c>
      <c r="K107" s="120">
        <f>E107*J107</f>
        <v>0</v>
      </c>
      <c r="O107" s="112"/>
      <c r="Z107" s="121"/>
      <c r="AA107" s="121">
        <v>1</v>
      </c>
      <c r="AB107" s="121">
        <v>3</v>
      </c>
      <c r="AC107" s="121">
        <v>3</v>
      </c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CA107" s="121">
        <v>1</v>
      </c>
      <c r="CB107" s="121">
        <v>3</v>
      </c>
      <c r="CZ107" s="79">
        <v>1</v>
      </c>
    </row>
    <row r="108" spans="1:104" x14ac:dyDescent="0.2">
      <c r="A108" s="122"/>
      <c r="B108" s="123"/>
      <c r="C108" s="204" t="s">
        <v>412</v>
      </c>
      <c r="D108" s="205"/>
      <c r="E108" s="205"/>
      <c r="F108" s="205"/>
      <c r="G108" s="206"/>
      <c r="I108" s="124"/>
      <c r="K108" s="124"/>
      <c r="L108" s="125" t="s">
        <v>412</v>
      </c>
      <c r="O108" s="112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</row>
    <row r="109" spans="1:104" x14ac:dyDescent="0.2">
      <c r="A109" s="113">
        <v>53</v>
      </c>
      <c r="B109" s="114" t="s">
        <v>413</v>
      </c>
      <c r="C109" s="115" t="s">
        <v>414</v>
      </c>
      <c r="D109" s="116" t="s">
        <v>150</v>
      </c>
      <c r="E109" s="117">
        <v>88.820999999999998</v>
      </c>
      <c r="F109" s="192"/>
      <c r="G109" s="118">
        <f>E109*F109</f>
        <v>0</v>
      </c>
      <c r="H109" s="119">
        <v>0</v>
      </c>
      <c r="I109" s="120">
        <f>E109*H109</f>
        <v>0</v>
      </c>
      <c r="J109" s="119">
        <v>0</v>
      </c>
      <c r="K109" s="120">
        <f>E109*J109</f>
        <v>0</v>
      </c>
      <c r="O109" s="112"/>
      <c r="Z109" s="121"/>
      <c r="AA109" s="121">
        <v>1</v>
      </c>
      <c r="AB109" s="121">
        <v>3</v>
      </c>
      <c r="AC109" s="121">
        <v>3</v>
      </c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CA109" s="121">
        <v>1</v>
      </c>
      <c r="CB109" s="121">
        <v>3</v>
      </c>
      <c r="CZ109" s="79">
        <v>1</v>
      </c>
    </row>
    <row r="110" spans="1:104" x14ac:dyDescent="0.2">
      <c r="A110" s="122"/>
      <c r="B110" s="123"/>
      <c r="C110" s="204" t="s">
        <v>415</v>
      </c>
      <c r="D110" s="205"/>
      <c r="E110" s="205"/>
      <c r="F110" s="205"/>
      <c r="G110" s="206"/>
      <c r="I110" s="124"/>
      <c r="K110" s="124"/>
      <c r="L110" s="125" t="s">
        <v>415</v>
      </c>
      <c r="O110" s="112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</row>
    <row r="111" spans="1:104" x14ac:dyDescent="0.2">
      <c r="A111" s="122"/>
      <c r="B111" s="123"/>
      <c r="C111" s="208" t="s">
        <v>454</v>
      </c>
      <c r="D111" s="209"/>
      <c r="E111" s="126">
        <v>48.456000000000003</v>
      </c>
      <c r="F111" s="127"/>
      <c r="G111" s="128"/>
      <c r="H111" s="129"/>
      <c r="I111" s="124"/>
      <c r="K111" s="124"/>
      <c r="M111" s="130" t="s">
        <v>454</v>
      </c>
      <c r="O111" s="112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31" t="str">
        <f>C110</f>
        <v>určeno k recyklaci</v>
      </c>
      <c r="BE111" s="121"/>
      <c r="BF111" s="121"/>
      <c r="BG111" s="121"/>
      <c r="BH111" s="121"/>
      <c r="BI111" s="121"/>
      <c r="BJ111" s="121"/>
      <c r="BK111" s="121"/>
    </row>
    <row r="112" spans="1:104" x14ac:dyDescent="0.2">
      <c r="A112" s="122"/>
      <c r="B112" s="123"/>
      <c r="C112" s="208" t="s">
        <v>455</v>
      </c>
      <c r="D112" s="209"/>
      <c r="E112" s="126">
        <v>40.365000000000002</v>
      </c>
      <c r="F112" s="127"/>
      <c r="G112" s="128"/>
      <c r="H112" s="129"/>
      <c r="I112" s="124"/>
      <c r="K112" s="124"/>
      <c r="M112" s="130" t="s">
        <v>455</v>
      </c>
      <c r="O112" s="112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31" t="str">
        <f>C111</f>
        <v>podklad - beton:48,456</v>
      </c>
      <c r="BE112" s="121"/>
      <c r="BF112" s="121"/>
      <c r="BG112" s="121"/>
      <c r="BH112" s="121"/>
      <c r="BI112" s="121"/>
      <c r="BJ112" s="121"/>
      <c r="BK112" s="121"/>
    </row>
    <row r="113" spans="1:104" x14ac:dyDescent="0.2">
      <c r="A113" s="113">
        <v>54</v>
      </c>
      <c r="B113" s="114" t="s">
        <v>418</v>
      </c>
      <c r="C113" s="115" t="s">
        <v>419</v>
      </c>
      <c r="D113" s="116" t="s">
        <v>150</v>
      </c>
      <c r="E113" s="117">
        <v>44.417999999999999</v>
      </c>
      <c r="F113" s="192"/>
      <c r="G113" s="118">
        <f>E113*F113</f>
        <v>0</v>
      </c>
      <c r="H113" s="119">
        <v>0</v>
      </c>
      <c r="I113" s="120">
        <f>E113*H113</f>
        <v>0</v>
      </c>
      <c r="J113" s="119">
        <v>0</v>
      </c>
      <c r="K113" s="120">
        <f>E113*J113</f>
        <v>0</v>
      </c>
      <c r="O113" s="112"/>
      <c r="Z113" s="121"/>
      <c r="AA113" s="121">
        <v>1</v>
      </c>
      <c r="AB113" s="121">
        <v>3</v>
      </c>
      <c r="AC113" s="121">
        <v>3</v>
      </c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CA113" s="121">
        <v>1</v>
      </c>
      <c r="CB113" s="121">
        <v>3</v>
      </c>
      <c r="CZ113" s="79">
        <v>1</v>
      </c>
    </row>
    <row r="114" spans="1:104" x14ac:dyDescent="0.2">
      <c r="A114" s="122"/>
      <c r="B114" s="123"/>
      <c r="C114" s="204" t="s">
        <v>420</v>
      </c>
      <c r="D114" s="205"/>
      <c r="E114" s="205"/>
      <c r="F114" s="205"/>
      <c r="G114" s="206"/>
      <c r="I114" s="124"/>
      <c r="K114" s="124"/>
      <c r="L114" s="125" t="s">
        <v>420</v>
      </c>
      <c r="O114" s="112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</row>
    <row r="115" spans="1:104" x14ac:dyDescent="0.2">
      <c r="A115" s="132" t="s">
        <v>36</v>
      </c>
      <c r="B115" s="133" t="s">
        <v>151</v>
      </c>
      <c r="C115" s="134" t="s">
        <v>152</v>
      </c>
      <c r="D115" s="135"/>
      <c r="E115" s="136"/>
      <c r="F115" s="136"/>
      <c r="G115" s="137">
        <f>SUM(G105:G114)</f>
        <v>0</v>
      </c>
      <c r="H115" s="138"/>
      <c r="I115" s="139">
        <f>SUM(I105:I114)</f>
        <v>0</v>
      </c>
      <c r="J115" s="140"/>
      <c r="K115" s="139">
        <f>SUM(K105:K114)</f>
        <v>0</v>
      </c>
      <c r="O115" s="112"/>
      <c r="X115" s="141">
        <f>K115</f>
        <v>0</v>
      </c>
      <c r="Y115" s="141">
        <f>I115</f>
        <v>0</v>
      </c>
      <c r="Z115" s="142">
        <f>G115</f>
        <v>0</v>
      </c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43"/>
      <c r="BB115" s="143"/>
      <c r="BC115" s="143"/>
      <c r="BD115" s="143"/>
      <c r="BE115" s="143"/>
      <c r="BF115" s="143"/>
      <c r="BG115" s="121"/>
      <c r="BH115" s="121"/>
      <c r="BI115" s="121"/>
      <c r="BJ115" s="121"/>
      <c r="BK115" s="121"/>
    </row>
    <row r="116" spans="1:104" ht="14.25" customHeight="1" x14ac:dyDescent="0.2">
      <c r="A116" s="104" t="s">
        <v>32</v>
      </c>
      <c r="B116" s="105" t="s">
        <v>155</v>
      </c>
      <c r="C116" s="106" t="s">
        <v>156</v>
      </c>
      <c r="D116" s="107"/>
      <c r="E116" s="108"/>
      <c r="F116" s="108"/>
      <c r="G116" s="109"/>
      <c r="H116" s="110"/>
      <c r="I116" s="111"/>
      <c r="J116" s="110"/>
      <c r="K116" s="111"/>
      <c r="O116" s="112"/>
    </row>
    <row r="117" spans="1:104" x14ac:dyDescent="0.2">
      <c r="A117" s="113">
        <v>55</v>
      </c>
      <c r="B117" s="114" t="s">
        <v>421</v>
      </c>
      <c r="C117" s="115" t="s">
        <v>158</v>
      </c>
      <c r="D117" s="116" t="s">
        <v>150</v>
      </c>
      <c r="E117" s="117">
        <v>177.65700000000001</v>
      </c>
      <c r="F117" s="192"/>
      <c r="G117" s="118">
        <f>E117*F117</f>
        <v>0</v>
      </c>
      <c r="H117" s="119">
        <v>0</v>
      </c>
      <c r="I117" s="120">
        <f>E117*H117</f>
        <v>0</v>
      </c>
      <c r="J117" s="119">
        <v>0</v>
      </c>
      <c r="K117" s="120">
        <f>E117*J117</f>
        <v>0</v>
      </c>
      <c r="O117" s="112"/>
      <c r="Z117" s="121"/>
      <c r="AA117" s="121">
        <v>1</v>
      </c>
      <c r="AB117" s="121">
        <v>3</v>
      </c>
      <c r="AC117" s="121">
        <v>3</v>
      </c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CA117" s="121">
        <v>1</v>
      </c>
      <c r="CB117" s="121">
        <v>3</v>
      </c>
      <c r="CZ117" s="79">
        <v>1</v>
      </c>
    </row>
    <row r="118" spans="1:104" x14ac:dyDescent="0.2">
      <c r="A118" s="122"/>
      <c r="B118" s="123"/>
      <c r="C118" s="208" t="s">
        <v>456</v>
      </c>
      <c r="D118" s="209"/>
      <c r="E118" s="126">
        <v>177.65700000000001</v>
      </c>
      <c r="F118" s="127"/>
      <c r="G118" s="128"/>
      <c r="H118" s="129"/>
      <c r="I118" s="124"/>
      <c r="K118" s="124"/>
      <c r="M118" s="130" t="s">
        <v>456</v>
      </c>
      <c r="O118" s="112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31" t="str">
        <f>C117</f>
        <v>Odvoz suti a vybour. hmot na skládku do 1 km</v>
      </c>
      <c r="BE118" s="121"/>
      <c r="BF118" s="121"/>
      <c r="BG118" s="121"/>
      <c r="BH118" s="121"/>
      <c r="BI118" s="121"/>
      <c r="BJ118" s="121"/>
      <c r="BK118" s="121"/>
    </row>
    <row r="119" spans="1:104" x14ac:dyDescent="0.2">
      <c r="A119" s="113">
        <v>56</v>
      </c>
      <c r="B119" s="114" t="s">
        <v>423</v>
      </c>
      <c r="C119" s="115" t="s">
        <v>424</v>
      </c>
      <c r="D119" s="116" t="s">
        <v>150</v>
      </c>
      <c r="E119" s="117">
        <v>1554.585</v>
      </c>
      <c r="F119" s="192"/>
      <c r="G119" s="118">
        <f>E119*F119</f>
        <v>0</v>
      </c>
      <c r="H119" s="119">
        <v>0</v>
      </c>
      <c r="I119" s="120">
        <f>E119*H119</f>
        <v>0</v>
      </c>
      <c r="J119" s="119">
        <v>0</v>
      </c>
      <c r="K119" s="120">
        <f>E119*J119</f>
        <v>0</v>
      </c>
      <c r="O119" s="112"/>
      <c r="Z119" s="121"/>
      <c r="AA119" s="121">
        <v>1</v>
      </c>
      <c r="AB119" s="121">
        <v>3</v>
      </c>
      <c r="AC119" s="121">
        <v>3</v>
      </c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CA119" s="121">
        <v>1</v>
      </c>
      <c r="CB119" s="121">
        <v>3</v>
      </c>
      <c r="CZ119" s="79">
        <v>1</v>
      </c>
    </row>
    <row r="120" spans="1:104" x14ac:dyDescent="0.2">
      <c r="A120" s="122"/>
      <c r="B120" s="123"/>
      <c r="C120" s="208" t="s">
        <v>457</v>
      </c>
      <c r="D120" s="209"/>
      <c r="E120" s="126">
        <v>266.46300000000002</v>
      </c>
      <c r="F120" s="127"/>
      <c r="G120" s="128"/>
      <c r="H120" s="129"/>
      <c r="I120" s="124"/>
      <c r="K120" s="124"/>
      <c r="M120" s="130" t="s">
        <v>457</v>
      </c>
      <c r="O120" s="112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31" t="str">
        <f>C119</f>
        <v>Příplatek k odvozu za každý další 1 km</v>
      </c>
      <c r="BE120" s="121"/>
      <c r="BF120" s="121"/>
      <c r="BG120" s="121"/>
      <c r="BH120" s="121"/>
      <c r="BI120" s="121"/>
      <c r="BJ120" s="121"/>
      <c r="BK120" s="121"/>
    </row>
    <row r="121" spans="1:104" x14ac:dyDescent="0.2">
      <c r="A121" s="122"/>
      <c r="B121" s="123"/>
      <c r="C121" s="208" t="s">
        <v>458</v>
      </c>
      <c r="D121" s="209"/>
      <c r="E121" s="126">
        <v>399.762</v>
      </c>
      <c r="F121" s="127"/>
      <c r="G121" s="128"/>
      <c r="H121" s="129"/>
      <c r="I121" s="124"/>
      <c r="K121" s="124"/>
      <c r="M121" s="130" t="s">
        <v>458</v>
      </c>
      <c r="O121" s="112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31" t="str">
        <f>C120</f>
        <v>skládka Lutopecny:3*(48,456+40,365)</v>
      </c>
      <c r="BE121" s="121"/>
      <c r="BF121" s="121"/>
      <c r="BG121" s="121"/>
      <c r="BH121" s="121"/>
      <c r="BI121" s="121"/>
      <c r="BJ121" s="121"/>
      <c r="BK121" s="121"/>
    </row>
    <row r="122" spans="1:104" x14ac:dyDescent="0.2">
      <c r="A122" s="122"/>
      <c r="B122" s="123"/>
      <c r="C122" s="208" t="s">
        <v>459</v>
      </c>
      <c r="D122" s="209"/>
      <c r="E122" s="126">
        <v>888.36</v>
      </c>
      <c r="F122" s="127"/>
      <c r="G122" s="128"/>
      <c r="H122" s="129"/>
      <c r="I122" s="124"/>
      <c r="K122" s="124"/>
      <c r="M122" s="130" t="s">
        <v>459</v>
      </c>
      <c r="O122" s="112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31" t="str">
        <f>C121</f>
        <v>skládka Nětčice:9*44,418</v>
      </c>
      <c r="BE122" s="121"/>
      <c r="BF122" s="121"/>
      <c r="BG122" s="121"/>
      <c r="BH122" s="121"/>
      <c r="BI122" s="121"/>
      <c r="BJ122" s="121"/>
      <c r="BK122" s="121"/>
    </row>
    <row r="123" spans="1:104" x14ac:dyDescent="0.2">
      <c r="A123" s="113">
        <v>57</v>
      </c>
      <c r="B123" s="114" t="s">
        <v>162</v>
      </c>
      <c r="C123" s="115" t="s">
        <v>163</v>
      </c>
      <c r="D123" s="116" t="s">
        <v>150</v>
      </c>
      <c r="E123" s="117">
        <v>177.65700000000001</v>
      </c>
      <c r="F123" s="192"/>
      <c r="G123" s="118">
        <f>E123*F123</f>
        <v>0</v>
      </c>
      <c r="H123" s="119">
        <v>0</v>
      </c>
      <c r="I123" s="120">
        <f>E123*H123</f>
        <v>0</v>
      </c>
      <c r="J123" s="119">
        <v>0</v>
      </c>
      <c r="K123" s="120">
        <f>E123*J123</f>
        <v>0</v>
      </c>
      <c r="O123" s="112"/>
      <c r="Z123" s="121"/>
      <c r="AA123" s="121">
        <v>1</v>
      </c>
      <c r="AB123" s="121">
        <v>3</v>
      </c>
      <c r="AC123" s="121">
        <v>3</v>
      </c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CA123" s="121">
        <v>1</v>
      </c>
      <c r="CB123" s="121">
        <v>3</v>
      </c>
      <c r="CZ123" s="79">
        <v>1</v>
      </c>
    </row>
    <row r="124" spans="1:104" x14ac:dyDescent="0.2">
      <c r="A124" s="132" t="s">
        <v>36</v>
      </c>
      <c r="B124" s="133" t="s">
        <v>155</v>
      </c>
      <c r="C124" s="134" t="s">
        <v>156</v>
      </c>
      <c r="D124" s="135"/>
      <c r="E124" s="136"/>
      <c r="F124" s="136"/>
      <c r="G124" s="137">
        <f>SUM(G116:G123)</f>
        <v>0</v>
      </c>
      <c r="H124" s="138"/>
      <c r="I124" s="139">
        <f>SUM(I116:I123)</f>
        <v>0</v>
      </c>
      <c r="J124" s="140"/>
      <c r="K124" s="139">
        <f>SUM(K116:K123)</f>
        <v>0</v>
      </c>
      <c r="O124" s="112"/>
      <c r="X124" s="141">
        <f>K124</f>
        <v>0</v>
      </c>
      <c r="Y124" s="141">
        <f>I124</f>
        <v>0</v>
      </c>
      <c r="Z124" s="142">
        <f>G124</f>
        <v>0</v>
      </c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43"/>
      <c r="BB124" s="143"/>
      <c r="BC124" s="143"/>
      <c r="BD124" s="143"/>
      <c r="BE124" s="143"/>
      <c r="BF124" s="143"/>
      <c r="BG124" s="121"/>
      <c r="BH124" s="121"/>
      <c r="BI124" s="121"/>
      <c r="BJ124" s="121"/>
      <c r="BK124" s="121"/>
    </row>
    <row r="125" spans="1:104" x14ac:dyDescent="0.2">
      <c r="A125" s="144" t="s">
        <v>37</v>
      </c>
      <c r="B125" s="145" t="s">
        <v>38</v>
      </c>
      <c r="C125" s="146"/>
      <c r="D125" s="147"/>
      <c r="E125" s="148"/>
      <c r="F125" s="148"/>
      <c r="G125" s="149">
        <f>SUM(Z7:Z125)</f>
        <v>0</v>
      </c>
      <c r="H125" s="150"/>
      <c r="I125" s="151">
        <f>SUM(Y7:Y125)</f>
        <v>770.84850020022532</v>
      </c>
      <c r="J125" s="150"/>
      <c r="K125" s="151">
        <f>SUM(X7:X125)</f>
        <v>-207.71794000000153</v>
      </c>
      <c r="O125" s="112"/>
      <c r="BA125" s="152"/>
      <c r="BB125" s="152"/>
      <c r="BC125" s="152"/>
      <c r="BD125" s="152"/>
      <c r="BE125" s="152"/>
      <c r="BF125" s="152"/>
    </row>
    <row r="126" spans="1:104" x14ac:dyDescent="0.2">
      <c r="E126" s="79"/>
    </row>
    <row r="127" spans="1:104" x14ac:dyDescent="0.2">
      <c r="A127" s="153"/>
      <c r="E127" s="79"/>
    </row>
    <row r="128" spans="1:104" x14ac:dyDescent="0.2">
      <c r="A128" s="154"/>
      <c r="B128" s="155"/>
      <c r="C128" s="156" t="s">
        <v>39</v>
      </c>
      <c r="D128" s="155"/>
      <c r="E128" s="155"/>
      <c r="F128" s="155"/>
      <c r="G128" s="157" t="s">
        <v>40</v>
      </c>
    </row>
    <row r="129" spans="1:7" x14ac:dyDescent="0.2">
      <c r="A129" s="158"/>
      <c r="B129" s="159"/>
      <c r="C129" s="160" t="s">
        <v>80</v>
      </c>
      <c r="D129" s="161"/>
      <c r="E129" s="162"/>
      <c r="F129" s="162"/>
      <c r="G129" s="163">
        <v>0</v>
      </c>
    </row>
    <row r="130" spans="1:7" x14ac:dyDescent="0.2">
      <c r="A130" s="158"/>
      <c r="B130" s="159"/>
      <c r="C130" s="160" t="s">
        <v>41</v>
      </c>
      <c r="D130" s="161"/>
      <c r="E130" s="162"/>
      <c r="F130" s="162"/>
      <c r="G130" s="163">
        <v>0</v>
      </c>
    </row>
    <row r="131" spans="1:7" x14ac:dyDescent="0.2">
      <c r="A131" s="158"/>
      <c r="B131" s="159"/>
      <c r="C131" s="160" t="s">
        <v>42</v>
      </c>
      <c r="D131" s="161"/>
      <c r="E131" s="162"/>
      <c r="F131" s="162"/>
      <c r="G131" s="163">
        <v>0</v>
      </c>
    </row>
    <row r="132" spans="1:7" x14ac:dyDescent="0.2">
      <c r="A132" s="158"/>
      <c r="B132" s="159"/>
      <c r="C132" s="160" t="s">
        <v>43</v>
      </c>
      <c r="D132" s="161"/>
      <c r="E132" s="162"/>
      <c r="F132" s="162"/>
      <c r="G132" s="163">
        <v>0</v>
      </c>
    </row>
    <row r="133" spans="1:7" x14ac:dyDescent="0.2">
      <c r="A133" s="158"/>
      <c r="B133" s="159"/>
      <c r="C133" s="160" t="s">
        <v>44</v>
      </c>
      <c r="D133" s="161"/>
      <c r="E133" s="162"/>
      <c r="F133" s="162"/>
      <c r="G133" s="163">
        <v>0</v>
      </c>
    </row>
    <row r="134" spans="1:7" x14ac:dyDescent="0.2">
      <c r="A134" s="158"/>
      <c r="B134" s="159"/>
      <c r="C134" s="160" t="s">
        <v>45</v>
      </c>
      <c r="D134" s="161"/>
      <c r="E134" s="162"/>
      <c r="F134" s="162"/>
      <c r="G134" s="163">
        <v>0</v>
      </c>
    </row>
    <row r="135" spans="1:7" x14ac:dyDescent="0.2">
      <c r="A135" s="158"/>
      <c r="B135" s="159"/>
      <c r="C135" s="160" t="s">
        <v>46</v>
      </c>
      <c r="D135" s="161"/>
      <c r="E135" s="162"/>
      <c r="F135" s="162"/>
      <c r="G135" s="163">
        <v>0</v>
      </c>
    </row>
    <row r="136" spans="1:7" x14ac:dyDescent="0.2">
      <c r="A136" s="158"/>
      <c r="B136" s="159"/>
      <c r="C136" s="160" t="s">
        <v>47</v>
      </c>
      <c r="D136" s="161"/>
      <c r="E136" s="162"/>
      <c r="F136" s="162"/>
      <c r="G136" s="163">
        <v>0</v>
      </c>
    </row>
    <row r="137" spans="1:7" x14ac:dyDescent="0.2">
      <c r="A137" s="164"/>
      <c r="B137" s="165" t="s">
        <v>40</v>
      </c>
      <c r="C137" s="166"/>
      <c r="D137" s="167"/>
      <c r="E137" s="168"/>
      <c r="F137" s="168"/>
      <c r="G137" s="169">
        <f>SUM(G129:G136)</f>
        <v>0</v>
      </c>
    </row>
    <row r="138" spans="1:7" x14ac:dyDescent="0.2">
      <c r="E138" s="79"/>
    </row>
    <row r="139" spans="1:7" x14ac:dyDescent="0.2">
      <c r="E139" s="79"/>
    </row>
    <row r="140" spans="1:7" x14ac:dyDescent="0.2">
      <c r="E140" s="79"/>
    </row>
    <row r="141" spans="1:7" x14ac:dyDescent="0.2">
      <c r="E141" s="79"/>
    </row>
    <row r="142" spans="1:7" x14ac:dyDescent="0.2">
      <c r="E142" s="79"/>
    </row>
    <row r="143" spans="1:7" x14ac:dyDescent="0.2">
      <c r="E143" s="79"/>
    </row>
    <row r="144" spans="1:7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1:7" x14ac:dyDescent="0.2">
      <c r="E177" s="79"/>
    </row>
    <row r="178" spans="1:7" x14ac:dyDescent="0.2">
      <c r="E178" s="79"/>
    </row>
    <row r="179" spans="1:7" x14ac:dyDescent="0.2">
      <c r="E179" s="79"/>
    </row>
    <row r="180" spans="1:7" x14ac:dyDescent="0.2">
      <c r="E180" s="79"/>
    </row>
    <row r="181" spans="1:7" x14ac:dyDescent="0.2">
      <c r="E181" s="79"/>
    </row>
    <row r="182" spans="1:7" x14ac:dyDescent="0.2">
      <c r="E182" s="79"/>
    </row>
    <row r="183" spans="1:7" x14ac:dyDescent="0.2">
      <c r="E183" s="79"/>
    </row>
    <row r="184" spans="1:7" x14ac:dyDescent="0.2">
      <c r="E184" s="79"/>
    </row>
    <row r="185" spans="1:7" x14ac:dyDescent="0.2">
      <c r="E185" s="79"/>
    </row>
    <row r="186" spans="1:7" x14ac:dyDescent="0.2">
      <c r="E186" s="79"/>
    </row>
    <row r="187" spans="1:7" x14ac:dyDescent="0.2">
      <c r="E187" s="79"/>
    </row>
    <row r="188" spans="1:7" x14ac:dyDescent="0.2">
      <c r="E188" s="79"/>
    </row>
    <row r="189" spans="1:7" x14ac:dyDescent="0.2">
      <c r="E189" s="79"/>
    </row>
    <row r="190" spans="1:7" x14ac:dyDescent="0.2">
      <c r="A190" s="170"/>
      <c r="B190" s="170"/>
    </row>
    <row r="191" spans="1:7" x14ac:dyDescent="0.2">
      <c r="C191" s="171"/>
      <c r="D191" s="171"/>
      <c r="E191" s="172"/>
      <c r="F191" s="171"/>
      <c r="G191" s="173"/>
    </row>
    <row r="192" spans="1:7" x14ac:dyDescent="0.2">
      <c r="A192" s="170"/>
      <c r="B192" s="170"/>
    </row>
    <row r="1109" spans="1:7" x14ac:dyDescent="0.2">
      <c r="A1109" s="174"/>
      <c r="B1109" s="175"/>
      <c r="C1109" s="176" t="s">
        <v>41</v>
      </c>
      <c r="D1109" s="177"/>
      <c r="F1109" s="98"/>
      <c r="G1109" s="124">
        <v>100000</v>
      </c>
    </row>
    <row r="1110" spans="1:7" x14ac:dyDescent="0.2">
      <c r="A1110" s="174"/>
      <c r="B1110" s="175"/>
      <c r="C1110" s="176" t="s">
        <v>42</v>
      </c>
      <c r="D1110" s="177"/>
      <c r="F1110" s="98"/>
      <c r="G1110" s="124">
        <v>100000</v>
      </c>
    </row>
    <row r="1111" spans="1:7" x14ac:dyDescent="0.2">
      <c r="A1111" s="174"/>
      <c r="B1111" s="175"/>
      <c r="C1111" s="176" t="s">
        <v>43</v>
      </c>
      <c r="D1111" s="177"/>
      <c r="F1111" s="98"/>
      <c r="G1111" s="124">
        <v>100000</v>
      </c>
    </row>
    <row r="1112" spans="1:7" x14ac:dyDescent="0.2">
      <c r="A1112" s="174"/>
      <c r="B1112" s="175"/>
      <c r="C1112" s="176" t="s">
        <v>44</v>
      </c>
      <c r="D1112" s="177"/>
      <c r="F1112" s="98"/>
      <c r="G1112" s="124">
        <v>100000</v>
      </c>
    </row>
    <row r="1113" spans="1:7" x14ac:dyDescent="0.2">
      <c r="A1113" s="174"/>
      <c r="B1113" s="175"/>
      <c r="C1113" s="176" t="s">
        <v>45</v>
      </c>
      <c r="D1113" s="177"/>
      <c r="F1113" s="98"/>
      <c r="G1113" s="124">
        <v>100000</v>
      </c>
    </row>
    <row r="1114" spans="1:7" x14ac:dyDescent="0.2">
      <c r="A1114" s="174"/>
      <c r="B1114" s="175"/>
      <c r="C1114" s="176" t="s">
        <v>46</v>
      </c>
      <c r="D1114" s="177"/>
      <c r="F1114" s="98"/>
      <c r="G1114" s="124">
        <v>100000</v>
      </c>
    </row>
    <row r="1115" spans="1:7" x14ac:dyDescent="0.2">
      <c r="A1115" s="174"/>
      <c r="B1115" s="175"/>
      <c r="C1115" s="176" t="s">
        <v>47</v>
      </c>
      <c r="D1115" s="177"/>
      <c r="F1115" s="98"/>
      <c r="G1115" s="124">
        <v>100000</v>
      </c>
    </row>
  </sheetData>
  <sheetProtection algorithmName="SHA-512" hashValue="IqTR91y5gv+a0vvYeO6KyT+hNVL5QRBGiB12PGGC+/nG71JIwjTLb2d6FYK4PHpnxstNFOW/dnqXsDvefF5qhw==" saltValue="Eszn+KCMFcqW8q1QVylwAw==" spinCount="100000" sheet="1" objects="1" scenarios="1"/>
  <mergeCells count="42">
    <mergeCell ref="C25:D25"/>
    <mergeCell ref="C32:D32"/>
    <mergeCell ref="C33:D33"/>
    <mergeCell ref="A1:G1"/>
    <mergeCell ref="C9:D9"/>
    <mergeCell ref="C10:D10"/>
    <mergeCell ref="C14:D14"/>
    <mergeCell ref="C15:D15"/>
    <mergeCell ref="C17:D17"/>
    <mergeCell ref="C19:D19"/>
    <mergeCell ref="C21:D21"/>
    <mergeCell ref="C64:D64"/>
    <mergeCell ref="C66:G66"/>
    <mergeCell ref="C67:D67"/>
    <mergeCell ref="C38:G38"/>
    <mergeCell ref="C39:G39"/>
    <mergeCell ref="C40:D40"/>
    <mergeCell ref="C41:D41"/>
    <mergeCell ref="C43:G43"/>
    <mergeCell ref="C45:G45"/>
    <mergeCell ref="C47:G47"/>
    <mergeCell ref="C51:D51"/>
    <mergeCell ref="C56:G56"/>
    <mergeCell ref="C57:D57"/>
    <mergeCell ref="C59:G59"/>
    <mergeCell ref="C60:D60"/>
    <mergeCell ref="C61:D61"/>
    <mergeCell ref="C89:G89"/>
    <mergeCell ref="C98:G98"/>
    <mergeCell ref="C99:D99"/>
    <mergeCell ref="C71:D71"/>
    <mergeCell ref="C73:D73"/>
    <mergeCell ref="C80:G80"/>
    <mergeCell ref="C118:D118"/>
    <mergeCell ref="C120:D120"/>
    <mergeCell ref="C121:D121"/>
    <mergeCell ref="C122:D122"/>
    <mergeCell ref="C108:G108"/>
    <mergeCell ref="C110:G110"/>
    <mergeCell ref="C111:D111"/>
    <mergeCell ref="C112:D112"/>
    <mergeCell ref="C114:G114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F4AD-8DB0-4032-A3DC-478E7F11FE2D}">
  <sheetPr codeName="List7"/>
  <dimension ref="A1:CZ1110"/>
  <sheetViews>
    <sheetView showGridLines="0" showZeros="0" zoomScaleNormal="100" workbookViewId="0">
      <selection activeCell="L12" sqref="L12"/>
    </sheetView>
  </sheetViews>
  <sheetFormatPr defaultRowHeight="12.75" x14ac:dyDescent="0.2"/>
  <cols>
    <col min="1" max="1" width="4.42578125" style="79" customWidth="1"/>
    <col min="2" max="2" width="11.5703125" style="79" customWidth="1"/>
    <col min="3" max="3" width="40.42578125" style="79" customWidth="1"/>
    <col min="4" max="4" width="5.5703125" style="79" customWidth="1"/>
    <col min="5" max="5" width="8.5703125" style="98" customWidth="1"/>
    <col min="6" max="6" width="9.85546875" style="79" customWidth="1"/>
    <col min="7" max="7" width="13.85546875" style="79" customWidth="1"/>
    <col min="8" max="8" width="11" style="79" hidden="1" customWidth="1"/>
    <col min="9" max="9" width="9.7109375" style="79" hidden="1" customWidth="1"/>
    <col min="10" max="10" width="11.28515625" style="79" hidden="1" customWidth="1"/>
    <col min="11" max="11" width="10.42578125" style="79" hidden="1" customWidth="1"/>
    <col min="12" max="12" width="75.42578125" style="79" customWidth="1"/>
    <col min="13" max="13" width="45.28515625" style="79" customWidth="1"/>
    <col min="14" max="55" width="9.140625" style="79"/>
    <col min="56" max="56" width="62.28515625" style="79" customWidth="1"/>
    <col min="57" max="256" width="9.140625" style="79"/>
    <col min="257" max="257" width="4.42578125" style="79" customWidth="1"/>
    <col min="258" max="258" width="11.5703125" style="79" customWidth="1"/>
    <col min="259" max="259" width="40.42578125" style="79" customWidth="1"/>
    <col min="260" max="260" width="5.5703125" style="79" customWidth="1"/>
    <col min="261" max="261" width="8.5703125" style="79" customWidth="1"/>
    <col min="262" max="262" width="9.85546875" style="79" customWidth="1"/>
    <col min="263" max="263" width="13.85546875" style="79" customWidth="1"/>
    <col min="264" max="264" width="11" style="79" customWidth="1"/>
    <col min="265" max="265" width="9.7109375" style="79" customWidth="1"/>
    <col min="266" max="266" width="11.28515625" style="79" customWidth="1"/>
    <col min="267" max="267" width="10.42578125" style="79" customWidth="1"/>
    <col min="268" max="268" width="75.42578125" style="79" customWidth="1"/>
    <col min="269" max="269" width="45.28515625" style="79" customWidth="1"/>
    <col min="270" max="311" width="9.140625" style="79"/>
    <col min="312" max="312" width="62.28515625" style="79" customWidth="1"/>
    <col min="313" max="512" width="9.140625" style="79"/>
    <col min="513" max="513" width="4.42578125" style="79" customWidth="1"/>
    <col min="514" max="514" width="11.5703125" style="79" customWidth="1"/>
    <col min="515" max="515" width="40.42578125" style="79" customWidth="1"/>
    <col min="516" max="516" width="5.5703125" style="79" customWidth="1"/>
    <col min="517" max="517" width="8.5703125" style="79" customWidth="1"/>
    <col min="518" max="518" width="9.85546875" style="79" customWidth="1"/>
    <col min="519" max="519" width="13.85546875" style="79" customWidth="1"/>
    <col min="520" max="520" width="11" style="79" customWidth="1"/>
    <col min="521" max="521" width="9.7109375" style="79" customWidth="1"/>
    <col min="522" max="522" width="11.28515625" style="79" customWidth="1"/>
    <col min="523" max="523" width="10.42578125" style="79" customWidth="1"/>
    <col min="524" max="524" width="75.42578125" style="79" customWidth="1"/>
    <col min="525" max="525" width="45.28515625" style="79" customWidth="1"/>
    <col min="526" max="567" width="9.140625" style="79"/>
    <col min="568" max="568" width="62.28515625" style="79" customWidth="1"/>
    <col min="569" max="768" width="9.140625" style="79"/>
    <col min="769" max="769" width="4.42578125" style="79" customWidth="1"/>
    <col min="770" max="770" width="11.5703125" style="79" customWidth="1"/>
    <col min="771" max="771" width="40.42578125" style="79" customWidth="1"/>
    <col min="772" max="772" width="5.5703125" style="79" customWidth="1"/>
    <col min="773" max="773" width="8.5703125" style="79" customWidth="1"/>
    <col min="774" max="774" width="9.85546875" style="79" customWidth="1"/>
    <col min="775" max="775" width="13.85546875" style="79" customWidth="1"/>
    <col min="776" max="776" width="11" style="79" customWidth="1"/>
    <col min="777" max="777" width="9.7109375" style="79" customWidth="1"/>
    <col min="778" max="778" width="11.28515625" style="79" customWidth="1"/>
    <col min="779" max="779" width="10.42578125" style="79" customWidth="1"/>
    <col min="780" max="780" width="75.42578125" style="79" customWidth="1"/>
    <col min="781" max="781" width="45.28515625" style="79" customWidth="1"/>
    <col min="782" max="823" width="9.140625" style="79"/>
    <col min="824" max="824" width="62.28515625" style="79" customWidth="1"/>
    <col min="825" max="1024" width="9.140625" style="79"/>
    <col min="1025" max="1025" width="4.42578125" style="79" customWidth="1"/>
    <col min="1026" max="1026" width="11.5703125" style="79" customWidth="1"/>
    <col min="1027" max="1027" width="40.42578125" style="79" customWidth="1"/>
    <col min="1028" max="1028" width="5.5703125" style="79" customWidth="1"/>
    <col min="1029" max="1029" width="8.5703125" style="79" customWidth="1"/>
    <col min="1030" max="1030" width="9.85546875" style="79" customWidth="1"/>
    <col min="1031" max="1031" width="13.85546875" style="79" customWidth="1"/>
    <col min="1032" max="1032" width="11" style="79" customWidth="1"/>
    <col min="1033" max="1033" width="9.7109375" style="79" customWidth="1"/>
    <col min="1034" max="1034" width="11.28515625" style="79" customWidth="1"/>
    <col min="1035" max="1035" width="10.42578125" style="79" customWidth="1"/>
    <col min="1036" max="1036" width="75.42578125" style="79" customWidth="1"/>
    <col min="1037" max="1037" width="45.28515625" style="79" customWidth="1"/>
    <col min="1038" max="1079" width="9.140625" style="79"/>
    <col min="1080" max="1080" width="62.28515625" style="79" customWidth="1"/>
    <col min="1081" max="1280" width="9.140625" style="79"/>
    <col min="1281" max="1281" width="4.42578125" style="79" customWidth="1"/>
    <col min="1282" max="1282" width="11.5703125" style="79" customWidth="1"/>
    <col min="1283" max="1283" width="40.42578125" style="79" customWidth="1"/>
    <col min="1284" max="1284" width="5.5703125" style="79" customWidth="1"/>
    <col min="1285" max="1285" width="8.5703125" style="79" customWidth="1"/>
    <col min="1286" max="1286" width="9.85546875" style="79" customWidth="1"/>
    <col min="1287" max="1287" width="13.85546875" style="79" customWidth="1"/>
    <col min="1288" max="1288" width="11" style="79" customWidth="1"/>
    <col min="1289" max="1289" width="9.7109375" style="79" customWidth="1"/>
    <col min="1290" max="1290" width="11.28515625" style="79" customWidth="1"/>
    <col min="1291" max="1291" width="10.42578125" style="79" customWidth="1"/>
    <col min="1292" max="1292" width="75.42578125" style="79" customWidth="1"/>
    <col min="1293" max="1293" width="45.28515625" style="79" customWidth="1"/>
    <col min="1294" max="1335" width="9.140625" style="79"/>
    <col min="1336" max="1336" width="62.28515625" style="79" customWidth="1"/>
    <col min="1337" max="1536" width="9.140625" style="79"/>
    <col min="1537" max="1537" width="4.42578125" style="79" customWidth="1"/>
    <col min="1538" max="1538" width="11.5703125" style="79" customWidth="1"/>
    <col min="1539" max="1539" width="40.42578125" style="79" customWidth="1"/>
    <col min="1540" max="1540" width="5.5703125" style="79" customWidth="1"/>
    <col min="1541" max="1541" width="8.5703125" style="79" customWidth="1"/>
    <col min="1542" max="1542" width="9.85546875" style="79" customWidth="1"/>
    <col min="1543" max="1543" width="13.85546875" style="79" customWidth="1"/>
    <col min="1544" max="1544" width="11" style="79" customWidth="1"/>
    <col min="1545" max="1545" width="9.7109375" style="79" customWidth="1"/>
    <col min="1546" max="1546" width="11.28515625" style="79" customWidth="1"/>
    <col min="1547" max="1547" width="10.42578125" style="79" customWidth="1"/>
    <col min="1548" max="1548" width="75.42578125" style="79" customWidth="1"/>
    <col min="1549" max="1549" width="45.28515625" style="79" customWidth="1"/>
    <col min="1550" max="1591" width="9.140625" style="79"/>
    <col min="1592" max="1592" width="62.28515625" style="79" customWidth="1"/>
    <col min="1593" max="1792" width="9.140625" style="79"/>
    <col min="1793" max="1793" width="4.42578125" style="79" customWidth="1"/>
    <col min="1794" max="1794" width="11.5703125" style="79" customWidth="1"/>
    <col min="1795" max="1795" width="40.42578125" style="79" customWidth="1"/>
    <col min="1796" max="1796" width="5.5703125" style="79" customWidth="1"/>
    <col min="1797" max="1797" width="8.5703125" style="79" customWidth="1"/>
    <col min="1798" max="1798" width="9.85546875" style="79" customWidth="1"/>
    <col min="1799" max="1799" width="13.85546875" style="79" customWidth="1"/>
    <col min="1800" max="1800" width="11" style="79" customWidth="1"/>
    <col min="1801" max="1801" width="9.7109375" style="79" customWidth="1"/>
    <col min="1802" max="1802" width="11.28515625" style="79" customWidth="1"/>
    <col min="1803" max="1803" width="10.42578125" style="79" customWidth="1"/>
    <col min="1804" max="1804" width="75.42578125" style="79" customWidth="1"/>
    <col min="1805" max="1805" width="45.28515625" style="79" customWidth="1"/>
    <col min="1806" max="1847" width="9.140625" style="79"/>
    <col min="1848" max="1848" width="62.28515625" style="79" customWidth="1"/>
    <col min="1849" max="2048" width="9.140625" style="79"/>
    <col min="2049" max="2049" width="4.42578125" style="79" customWidth="1"/>
    <col min="2050" max="2050" width="11.5703125" style="79" customWidth="1"/>
    <col min="2051" max="2051" width="40.42578125" style="79" customWidth="1"/>
    <col min="2052" max="2052" width="5.5703125" style="79" customWidth="1"/>
    <col min="2053" max="2053" width="8.5703125" style="79" customWidth="1"/>
    <col min="2054" max="2054" width="9.85546875" style="79" customWidth="1"/>
    <col min="2055" max="2055" width="13.85546875" style="79" customWidth="1"/>
    <col min="2056" max="2056" width="11" style="79" customWidth="1"/>
    <col min="2057" max="2057" width="9.7109375" style="79" customWidth="1"/>
    <col min="2058" max="2058" width="11.28515625" style="79" customWidth="1"/>
    <col min="2059" max="2059" width="10.42578125" style="79" customWidth="1"/>
    <col min="2060" max="2060" width="75.42578125" style="79" customWidth="1"/>
    <col min="2061" max="2061" width="45.28515625" style="79" customWidth="1"/>
    <col min="2062" max="2103" width="9.140625" style="79"/>
    <col min="2104" max="2104" width="62.28515625" style="79" customWidth="1"/>
    <col min="2105" max="2304" width="9.140625" style="79"/>
    <col min="2305" max="2305" width="4.42578125" style="79" customWidth="1"/>
    <col min="2306" max="2306" width="11.5703125" style="79" customWidth="1"/>
    <col min="2307" max="2307" width="40.42578125" style="79" customWidth="1"/>
    <col min="2308" max="2308" width="5.5703125" style="79" customWidth="1"/>
    <col min="2309" max="2309" width="8.5703125" style="79" customWidth="1"/>
    <col min="2310" max="2310" width="9.85546875" style="79" customWidth="1"/>
    <col min="2311" max="2311" width="13.85546875" style="79" customWidth="1"/>
    <col min="2312" max="2312" width="11" style="79" customWidth="1"/>
    <col min="2313" max="2313" width="9.7109375" style="79" customWidth="1"/>
    <col min="2314" max="2314" width="11.28515625" style="79" customWidth="1"/>
    <col min="2315" max="2315" width="10.42578125" style="79" customWidth="1"/>
    <col min="2316" max="2316" width="75.42578125" style="79" customWidth="1"/>
    <col min="2317" max="2317" width="45.28515625" style="79" customWidth="1"/>
    <col min="2318" max="2359" width="9.140625" style="79"/>
    <col min="2360" max="2360" width="62.28515625" style="79" customWidth="1"/>
    <col min="2361" max="2560" width="9.140625" style="79"/>
    <col min="2561" max="2561" width="4.42578125" style="79" customWidth="1"/>
    <col min="2562" max="2562" width="11.5703125" style="79" customWidth="1"/>
    <col min="2563" max="2563" width="40.42578125" style="79" customWidth="1"/>
    <col min="2564" max="2564" width="5.5703125" style="79" customWidth="1"/>
    <col min="2565" max="2565" width="8.5703125" style="79" customWidth="1"/>
    <col min="2566" max="2566" width="9.85546875" style="79" customWidth="1"/>
    <col min="2567" max="2567" width="13.85546875" style="79" customWidth="1"/>
    <col min="2568" max="2568" width="11" style="79" customWidth="1"/>
    <col min="2569" max="2569" width="9.7109375" style="79" customWidth="1"/>
    <col min="2570" max="2570" width="11.28515625" style="79" customWidth="1"/>
    <col min="2571" max="2571" width="10.42578125" style="79" customWidth="1"/>
    <col min="2572" max="2572" width="75.42578125" style="79" customWidth="1"/>
    <col min="2573" max="2573" width="45.28515625" style="79" customWidth="1"/>
    <col min="2574" max="2615" width="9.140625" style="79"/>
    <col min="2616" max="2616" width="62.28515625" style="79" customWidth="1"/>
    <col min="2617" max="2816" width="9.140625" style="79"/>
    <col min="2817" max="2817" width="4.42578125" style="79" customWidth="1"/>
    <col min="2818" max="2818" width="11.5703125" style="79" customWidth="1"/>
    <col min="2819" max="2819" width="40.42578125" style="79" customWidth="1"/>
    <col min="2820" max="2820" width="5.5703125" style="79" customWidth="1"/>
    <col min="2821" max="2821" width="8.5703125" style="79" customWidth="1"/>
    <col min="2822" max="2822" width="9.85546875" style="79" customWidth="1"/>
    <col min="2823" max="2823" width="13.85546875" style="79" customWidth="1"/>
    <col min="2824" max="2824" width="11" style="79" customWidth="1"/>
    <col min="2825" max="2825" width="9.7109375" style="79" customWidth="1"/>
    <col min="2826" max="2826" width="11.28515625" style="79" customWidth="1"/>
    <col min="2827" max="2827" width="10.42578125" style="79" customWidth="1"/>
    <col min="2828" max="2828" width="75.42578125" style="79" customWidth="1"/>
    <col min="2829" max="2829" width="45.28515625" style="79" customWidth="1"/>
    <col min="2830" max="2871" width="9.140625" style="79"/>
    <col min="2872" max="2872" width="62.28515625" style="79" customWidth="1"/>
    <col min="2873" max="3072" width="9.140625" style="79"/>
    <col min="3073" max="3073" width="4.42578125" style="79" customWidth="1"/>
    <col min="3074" max="3074" width="11.5703125" style="79" customWidth="1"/>
    <col min="3075" max="3075" width="40.42578125" style="79" customWidth="1"/>
    <col min="3076" max="3076" width="5.5703125" style="79" customWidth="1"/>
    <col min="3077" max="3077" width="8.5703125" style="79" customWidth="1"/>
    <col min="3078" max="3078" width="9.85546875" style="79" customWidth="1"/>
    <col min="3079" max="3079" width="13.85546875" style="79" customWidth="1"/>
    <col min="3080" max="3080" width="11" style="79" customWidth="1"/>
    <col min="3081" max="3081" width="9.7109375" style="79" customWidth="1"/>
    <col min="3082" max="3082" width="11.28515625" style="79" customWidth="1"/>
    <col min="3083" max="3083" width="10.42578125" style="79" customWidth="1"/>
    <col min="3084" max="3084" width="75.42578125" style="79" customWidth="1"/>
    <col min="3085" max="3085" width="45.28515625" style="79" customWidth="1"/>
    <col min="3086" max="3127" width="9.140625" style="79"/>
    <col min="3128" max="3128" width="62.28515625" style="79" customWidth="1"/>
    <col min="3129" max="3328" width="9.140625" style="79"/>
    <col min="3329" max="3329" width="4.42578125" style="79" customWidth="1"/>
    <col min="3330" max="3330" width="11.5703125" style="79" customWidth="1"/>
    <col min="3331" max="3331" width="40.42578125" style="79" customWidth="1"/>
    <col min="3332" max="3332" width="5.5703125" style="79" customWidth="1"/>
    <col min="3333" max="3333" width="8.5703125" style="79" customWidth="1"/>
    <col min="3334" max="3334" width="9.85546875" style="79" customWidth="1"/>
    <col min="3335" max="3335" width="13.85546875" style="79" customWidth="1"/>
    <col min="3336" max="3336" width="11" style="79" customWidth="1"/>
    <col min="3337" max="3337" width="9.7109375" style="79" customWidth="1"/>
    <col min="3338" max="3338" width="11.28515625" style="79" customWidth="1"/>
    <col min="3339" max="3339" width="10.42578125" style="79" customWidth="1"/>
    <col min="3340" max="3340" width="75.42578125" style="79" customWidth="1"/>
    <col min="3341" max="3341" width="45.28515625" style="79" customWidth="1"/>
    <col min="3342" max="3383" width="9.140625" style="79"/>
    <col min="3384" max="3384" width="62.28515625" style="79" customWidth="1"/>
    <col min="3385" max="3584" width="9.140625" style="79"/>
    <col min="3585" max="3585" width="4.42578125" style="79" customWidth="1"/>
    <col min="3586" max="3586" width="11.5703125" style="79" customWidth="1"/>
    <col min="3587" max="3587" width="40.42578125" style="79" customWidth="1"/>
    <col min="3588" max="3588" width="5.5703125" style="79" customWidth="1"/>
    <col min="3589" max="3589" width="8.5703125" style="79" customWidth="1"/>
    <col min="3590" max="3590" width="9.85546875" style="79" customWidth="1"/>
    <col min="3591" max="3591" width="13.85546875" style="79" customWidth="1"/>
    <col min="3592" max="3592" width="11" style="79" customWidth="1"/>
    <col min="3593" max="3593" width="9.7109375" style="79" customWidth="1"/>
    <col min="3594" max="3594" width="11.28515625" style="79" customWidth="1"/>
    <col min="3595" max="3595" width="10.42578125" style="79" customWidth="1"/>
    <col min="3596" max="3596" width="75.42578125" style="79" customWidth="1"/>
    <col min="3597" max="3597" width="45.28515625" style="79" customWidth="1"/>
    <col min="3598" max="3639" width="9.140625" style="79"/>
    <col min="3640" max="3640" width="62.28515625" style="79" customWidth="1"/>
    <col min="3641" max="3840" width="9.140625" style="79"/>
    <col min="3841" max="3841" width="4.42578125" style="79" customWidth="1"/>
    <col min="3842" max="3842" width="11.5703125" style="79" customWidth="1"/>
    <col min="3843" max="3843" width="40.42578125" style="79" customWidth="1"/>
    <col min="3844" max="3844" width="5.5703125" style="79" customWidth="1"/>
    <col min="3845" max="3845" width="8.5703125" style="79" customWidth="1"/>
    <col min="3846" max="3846" width="9.85546875" style="79" customWidth="1"/>
    <col min="3847" max="3847" width="13.85546875" style="79" customWidth="1"/>
    <col min="3848" max="3848" width="11" style="79" customWidth="1"/>
    <col min="3849" max="3849" width="9.7109375" style="79" customWidth="1"/>
    <col min="3850" max="3850" width="11.28515625" style="79" customWidth="1"/>
    <col min="3851" max="3851" width="10.42578125" style="79" customWidth="1"/>
    <col min="3852" max="3852" width="75.42578125" style="79" customWidth="1"/>
    <col min="3853" max="3853" width="45.28515625" style="79" customWidth="1"/>
    <col min="3854" max="3895" width="9.140625" style="79"/>
    <col min="3896" max="3896" width="62.28515625" style="79" customWidth="1"/>
    <col min="3897" max="4096" width="9.140625" style="79"/>
    <col min="4097" max="4097" width="4.42578125" style="79" customWidth="1"/>
    <col min="4098" max="4098" width="11.5703125" style="79" customWidth="1"/>
    <col min="4099" max="4099" width="40.42578125" style="79" customWidth="1"/>
    <col min="4100" max="4100" width="5.5703125" style="79" customWidth="1"/>
    <col min="4101" max="4101" width="8.5703125" style="79" customWidth="1"/>
    <col min="4102" max="4102" width="9.85546875" style="79" customWidth="1"/>
    <col min="4103" max="4103" width="13.85546875" style="79" customWidth="1"/>
    <col min="4104" max="4104" width="11" style="79" customWidth="1"/>
    <col min="4105" max="4105" width="9.7109375" style="79" customWidth="1"/>
    <col min="4106" max="4106" width="11.28515625" style="79" customWidth="1"/>
    <col min="4107" max="4107" width="10.42578125" style="79" customWidth="1"/>
    <col min="4108" max="4108" width="75.42578125" style="79" customWidth="1"/>
    <col min="4109" max="4109" width="45.28515625" style="79" customWidth="1"/>
    <col min="4110" max="4151" width="9.140625" style="79"/>
    <col min="4152" max="4152" width="62.28515625" style="79" customWidth="1"/>
    <col min="4153" max="4352" width="9.140625" style="79"/>
    <col min="4353" max="4353" width="4.42578125" style="79" customWidth="1"/>
    <col min="4354" max="4354" width="11.5703125" style="79" customWidth="1"/>
    <col min="4355" max="4355" width="40.42578125" style="79" customWidth="1"/>
    <col min="4356" max="4356" width="5.5703125" style="79" customWidth="1"/>
    <col min="4357" max="4357" width="8.5703125" style="79" customWidth="1"/>
    <col min="4358" max="4358" width="9.85546875" style="79" customWidth="1"/>
    <col min="4359" max="4359" width="13.85546875" style="79" customWidth="1"/>
    <col min="4360" max="4360" width="11" style="79" customWidth="1"/>
    <col min="4361" max="4361" width="9.7109375" style="79" customWidth="1"/>
    <col min="4362" max="4362" width="11.28515625" style="79" customWidth="1"/>
    <col min="4363" max="4363" width="10.42578125" style="79" customWidth="1"/>
    <col min="4364" max="4364" width="75.42578125" style="79" customWidth="1"/>
    <col min="4365" max="4365" width="45.28515625" style="79" customWidth="1"/>
    <col min="4366" max="4407" width="9.140625" style="79"/>
    <col min="4408" max="4408" width="62.28515625" style="79" customWidth="1"/>
    <col min="4409" max="4608" width="9.140625" style="79"/>
    <col min="4609" max="4609" width="4.42578125" style="79" customWidth="1"/>
    <col min="4610" max="4610" width="11.5703125" style="79" customWidth="1"/>
    <col min="4611" max="4611" width="40.42578125" style="79" customWidth="1"/>
    <col min="4612" max="4612" width="5.5703125" style="79" customWidth="1"/>
    <col min="4613" max="4613" width="8.5703125" style="79" customWidth="1"/>
    <col min="4614" max="4614" width="9.85546875" style="79" customWidth="1"/>
    <col min="4615" max="4615" width="13.85546875" style="79" customWidth="1"/>
    <col min="4616" max="4616" width="11" style="79" customWidth="1"/>
    <col min="4617" max="4617" width="9.7109375" style="79" customWidth="1"/>
    <col min="4618" max="4618" width="11.28515625" style="79" customWidth="1"/>
    <col min="4619" max="4619" width="10.42578125" style="79" customWidth="1"/>
    <col min="4620" max="4620" width="75.42578125" style="79" customWidth="1"/>
    <col min="4621" max="4621" width="45.28515625" style="79" customWidth="1"/>
    <col min="4622" max="4663" width="9.140625" style="79"/>
    <col min="4664" max="4664" width="62.28515625" style="79" customWidth="1"/>
    <col min="4665" max="4864" width="9.140625" style="79"/>
    <col min="4865" max="4865" width="4.42578125" style="79" customWidth="1"/>
    <col min="4866" max="4866" width="11.5703125" style="79" customWidth="1"/>
    <col min="4867" max="4867" width="40.42578125" style="79" customWidth="1"/>
    <col min="4868" max="4868" width="5.5703125" style="79" customWidth="1"/>
    <col min="4869" max="4869" width="8.5703125" style="79" customWidth="1"/>
    <col min="4870" max="4870" width="9.85546875" style="79" customWidth="1"/>
    <col min="4871" max="4871" width="13.85546875" style="79" customWidth="1"/>
    <col min="4872" max="4872" width="11" style="79" customWidth="1"/>
    <col min="4873" max="4873" width="9.7109375" style="79" customWidth="1"/>
    <col min="4874" max="4874" width="11.28515625" style="79" customWidth="1"/>
    <col min="4875" max="4875" width="10.42578125" style="79" customWidth="1"/>
    <col min="4876" max="4876" width="75.42578125" style="79" customWidth="1"/>
    <col min="4877" max="4877" width="45.28515625" style="79" customWidth="1"/>
    <col min="4878" max="4919" width="9.140625" style="79"/>
    <col min="4920" max="4920" width="62.28515625" style="79" customWidth="1"/>
    <col min="4921" max="5120" width="9.140625" style="79"/>
    <col min="5121" max="5121" width="4.42578125" style="79" customWidth="1"/>
    <col min="5122" max="5122" width="11.5703125" style="79" customWidth="1"/>
    <col min="5123" max="5123" width="40.42578125" style="79" customWidth="1"/>
    <col min="5124" max="5124" width="5.5703125" style="79" customWidth="1"/>
    <col min="5125" max="5125" width="8.5703125" style="79" customWidth="1"/>
    <col min="5126" max="5126" width="9.85546875" style="79" customWidth="1"/>
    <col min="5127" max="5127" width="13.85546875" style="79" customWidth="1"/>
    <col min="5128" max="5128" width="11" style="79" customWidth="1"/>
    <col min="5129" max="5129" width="9.7109375" style="79" customWidth="1"/>
    <col min="5130" max="5130" width="11.28515625" style="79" customWidth="1"/>
    <col min="5131" max="5131" width="10.42578125" style="79" customWidth="1"/>
    <col min="5132" max="5132" width="75.42578125" style="79" customWidth="1"/>
    <col min="5133" max="5133" width="45.28515625" style="79" customWidth="1"/>
    <col min="5134" max="5175" width="9.140625" style="79"/>
    <col min="5176" max="5176" width="62.28515625" style="79" customWidth="1"/>
    <col min="5177" max="5376" width="9.140625" style="79"/>
    <col min="5377" max="5377" width="4.42578125" style="79" customWidth="1"/>
    <col min="5378" max="5378" width="11.5703125" style="79" customWidth="1"/>
    <col min="5379" max="5379" width="40.42578125" style="79" customWidth="1"/>
    <col min="5380" max="5380" width="5.5703125" style="79" customWidth="1"/>
    <col min="5381" max="5381" width="8.5703125" style="79" customWidth="1"/>
    <col min="5382" max="5382" width="9.85546875" style="79" customWidth="1"/>
    <col min="5383" max="5383" width="13.85546875" style="79" customWidth="1"/>
    <col min="5384" max="5384" width="11" style="79" customWidth="1"/>
    <col min="5385" max="5385" width="9.7109375" style="79" customWidth="1"/>
    <col min="5386" max="5386" width="11.28515625" style="79" customWidth="1"/>
    <col min="5387" max="5387" width="10.42578125" style="79" customWidth="1"/>
    <col min="5388" max="5388" width="75.42578125" style="79" customWidth="1"/>
    <col min="5389" max="5389" width="45.28515625" style="79" customWidth="1"/>
    <col min="5390" max="5431" width="9.140625" style="79"/>
    <col min="5432" max="5432" width="62.28515625" style="79" customWidth="1"/>
    <col min="5433" max="5632" width="9.140625" style="79"/>
    <col min="5633" max="5633" width="4.42578125" style="79" customWidth="1"/>
    <col min="5634" max="5634" width="11.5703125" style="79" customWidth="1"/>
    <col min="5635" max="5635" width="40.42578125" style="79" customWidth="1"/>
    <col min="5636" max="5636" width="5.5703125" style="79" customWidth="1"/>
    <col min="5637" max="5637" width="8.5703125" style="79" customWidth="1"/>
    <col min="5638" max="5638" width="9.85546875" style="79" customWidth="1"/>
    <col min="5639" max="5639" width="13.85546875" style="79" customWidth="1"/>
    <col min="5640" max="5640" width="11" style="79" customWidth="1"/>
    <col min="5641" max="5641" width="9.7109375" style="79" customWidth="1"/>
    <col min="5642" max="5642" width="11.28515625" style="79" customWidth="1"/>
    <col min="5643" max="5643" width="10.42578125" style="79" customWidth="1"/>
    <col min="5644" max="5644" width="75.42578125" style="79" customWidth="1"/>
    <col min="5645" max="5645" width="45.28515625" style="79" customWidth="1"/>
    <col min="5646" max="5687" width="9.140625" style="79"/>
    <col min="5688" max="5688" width="62.28515625" style="79" customWidth="1"/>
    <col min="5689" max="5888" width="9.140625" style="79"/>
    <col min="5889" max="5889" width="4.42578125" style="79" customWidth="1"/>
    <col min="5890" max="5890" width="11.5703125" style="79" customWidth="1"/>
    <col min="5891" max="5891" width="40.42578125" style="79" customWidth="1"/>
    <col min="5892" max="5892" width="5.5703125" style="79" customWidth="1"/>
    <col min="5893" max="5893" width="8.5703125" style="79" customWidth="1"/>
    <col min="5894" max="5894" width="9.85546875" style="79" customWidth="1"/>
    <col min="5895" max="5895" width="13.85546875" style="79" customWidth="1"/>
    <col min="5896" max="5896" width="11" style="79" customWidth="1"/>
    <col min="5897" max="5897" width="9.7109375" style="79" customWidth="1"/>
    <col min="5898" max="5898" width="11.28515625" style="79" customWidth="1"/>
    <col min="5899" max="5899" width="10.42578125" style="79" customWidth="1"/>
    <col min="5900" max="5900" width="75.42578125" style="79" customWidth="1"/>
    <col min="5901" max="5901" width="45.28515625" style="79" customWidth="1"/>
    <col min="5902" max="5943" width="9.140625" style="79"/>
    <col min="5944" max="5944" width="62.28515625" style="79" customWidth="1"/>
    <col min="5945" max="6144" width="9.140625" style="79"/>
    <col min="6145" max="6145" width="4.42578125" style="79" customWidth="1"/>
    <col min="6146" max="6146" width="11.5703125" style="79" customWidth="1"/>
    <col min="6147" max="6147" width="40.42578125" style="79" customWidth="1"/>
    <col min="6148" max="6148" width="5.5703125" style="79" customWidth="1"/>
    <col min="6149" max="6149" width="8.5703125" style="79" customWidth="1"/>
    <col min="6150" max="6150" width="9.85546875" style="79" customWidth="1"/>
    <col min="6151" max="6151" width="13.85546875" style="79" customWidth="1"/>
    <col min="6152" max="6152" width="11" style="79" customWidth="1"/>
    <col min="6153" max="6153" width="9.7109375" style="79" customWidth="1"/>
    <col min="6154" max="6154" width="11.28515625" style="79" customWidth="1"/>
    <col min="6155" max="6155" width="10.42578125" style="79" customWidth="1"/>
    <col min="6156" max="6156" width="75.42578125" style="79" customWidth="1"/>
    <col min="6157" max="6157" width="45.28515625" style="79" customWidth="1"/>
    <col min="6158" max="6199" width="9.140625" style="79"/>
    <col min="6200" max="6200" width="62.28515625" style="79" customWidth="1"/>
    <col min="6201" max="6400" width="9.140625" style="79"/>
    <col min="6401" max="6401" width="4.42578125" style="79" customWidth="1"/>
    <col min="6402" max="6402" width="11.5703125" style="79" customWidth="1"/>
    <col min="6403" max="6403" width="40.42578125" style="79" customWidth="1"/>
    <col min="6404" max="6404" width="5.5703125" style="79" customWidth="1"/>
    <col min="6405" max="6405" width="8.5703125" style="79" customWidth="1"/>
    <col min="6406" max="6406" width="9.85546875" style="79" customWidth="1"/>
    <col min="6407" max="6407" width="13.85546875" style="79" customWidth="1"/>
    <col min="6408" max="6408" width="11" style="79" customWidth="1"/>
    <col min="6409" max="6409" width="9.7109375" style="79" customWidth="1"/>
    <col min="6410" max="6410" width="11.28515625" style="79" customWidth="1"/>
    <col min="6411" max="6411" width="10.42578125" style="79" customWidth="1"/>
    <col min="6412" max="6412" width="75.42578125" style="79" customWidth="1"/>
    <col min="6413" max="6413" width="45.28515625" style="79" customWidth="1"/>
    <col min="6414" max="6455" width="9.140625" style="79"/>
    <col min="6456" max="6456" width="62.28515625" style="79" customWidth="1"/>
    <col min="6457" max="6656" width="9.140625" style="79"/>
    <col min="6657" max="6657" width="4.42578125" style="79" customWidth="1"/>
    <col min="6658" max="6658" width="11.5703125" style="79" customWidth="1"/>
    <col min="6659" max="6659" width="40.42578125" style="79" customWidth="1"/>
    <col min="6660" max="6660" width="5.5703125" style="79" customWidth="1"/>
    <col min="6661" max="6661" width="8.5703125" style="79" customWidth="1"/>
    <col min="6662" max="6662" width="9.85546875" style="79" customWidth="1"/>
    <col min="6663" max="6663" width="13.85546875" style="79" customWidth="1"/>
    <col min="6664" max="6664" width="11" style="79" customWidth="1"/>
    <col min="6665" max="6665" width="9.7109375" style="79" customWidth="1"/>
    <col min="6666" max="6666" width="11.28515625" style="79" customWidth="1"/>
    <col min="6667" max="6667" width="10.42578125" style="79" customWidth="1"/>
    <col min="6668" max="6668" width="75.42578125" style="79" customWidth="1"/>
    <col min="6669" max="6669" width="45.28515625" style="79" customWidth="1"/>
    <col min="6670" max="6711" width="9.140625" style="79"/>
    <col min="6712" max="6712" width="62.28515625" style="79" customWidth="1"/>
    <col min="6713" max="6912" width="9.140625" style="79"/>
    <col min="6913" max="6913" width="4.42578125" style="79" customWidth="1"/>
    <col min="6914" max="6914" width="11.5703125" style="79" customWidth="1"/>
    <col min="6915" max="6915" width="40.42578125" style="79" customWidth="1"/>
    <col min="6916" max="6916" width="5.5703125" style="79" customWidth="1"/>
    <col min="6917" max="6917" width="8.5703125" style="79" customWidth="1"/>
    <col min="6918" max="6918" width="9.85546875" style="79" customWidth="1"/>
    <col min="6919" max="6919" width="13.85546875" style="79" customWidth="1"/>
    <col min="6920" max="6920" width="11" style="79" customWidth="1"/>
    <col min="6921" max="6921" width="9.7109375" style="79" customWidth="1"/>
    <col min="6922" max="6922" width="11.28515625" style="79" customWidth="1"/>
    <col min="6923" max="6923" width="10.42578125" style="79" customWidth="1"/>
    <col min="6924" max="6924" width="75.42578125" style="79" customWidth="1"/>
    <col min="6925" max="6925" width="45.28515625" style="79" customWidth="1"/>
    <col min="6926" max="6967" width="9.140625" style="79"/>
    <col min="6968" max="6968" width="62.28515625" style="79" customWidth="1"/>
    <col min="6969" max="7168" width="9.140625" style="79"/>
    <col min="7169" max="7169" width="4.42578125" style="79" customWidth="1"/>
    <col min="7170" max="7170" width="11.5703125" style="79" customWidth="1"/>
    <col min="7171" max="7171" width="40.42578125" style="79" customWidth="1"/>
    <col min="7172" max="7172" width="5.5703125" style="79" customWidth="1"/>
    <col min="7173" max="7173" width="8.5703125" style="79" customWidth="1"/>
    <col min="7174" max="7174" width="9.85546875" style="79" customWidth="1"/>
    <col min="7175" max="7175" width="13.85546875" style="79" customWidth="1"/>
    <col min="7176" max="7176" width="11" style="79" customWidth="1"/>
    <col min="7177" max="7177" width="9.7109375" style="79" customWidth="1"/>
    <col min="7178" max="7178" width="11.28515625" style="79" customWidth="1"/>
    <col min="7179" max="7179" width="10.42578125" style="79" customWidth="1"/>
    <col min="7180" max="7180" width="75.42578125" style="79" customWidth="1"/>
    <col min="7181" max="7181" width="45.28515625" style="79" customWidth="1"/>
    <col min="7182" max="7223" width="9.140625" style="79"/>
    <col min="7224" max="7224" width="62.28515625" style="79" customWidth="1"/>
    <col min="7225" max="7424" width="9.140625" style="79"/>
    <col min="7425" max="7425" width="4.42578125" style="79" customWidth="1"/>
    <col min="7426" max="7426" width="11.5703125" style="79" customWidth="1"/>
    <col min="7427" max="7427" width="40.42578125" style="79" customWidth="1"/>
    <col min="7428" max="7428" width="5.5703125" style="79" customWidth="1"/>
    <col min="7429" max="7429" width="8.5703125" style="79" customWidth="1"/>
    <col min="7430" max="7430" width="9.85546875" style="79" customWidth="1"/>
    <col min="7431" max="7431" width="13.85546875" style="79" customWidth="1"/>
    <col min="7432" max="7432" width="11" style="79" customWidth="1"/>
    <col min="7433" max="7433" width="9.7109375" style="79" customWidth="1"/>
    <col min="7434" max="7434" width="11.28515625" style="79" customWidth="1"/>
    <col min="7435" max="7435" width="10.42578125" style="79" customWidth="1"/>
    <col min="7436" max="7436" width="75.42578125" style="79" customWidth="1"/>
    <col min="7437" max="7437" width="45.28515625" style="79" customWidth="1"/>
    <col min="7438" max="7479" width="9.140625" style="79"/>
    <col min="7480" max="7480" width="62.28515625" style="79" customWidth="1"/>
    <col min="7481" max="7680" width="9.140625" style="79"/>
    <col min="7681" max="7681" width="4.42578125" style="79" customWidth="1"/>
    <col min="7682" max="7682" width="11.5703125" style="79" customWidth="1"/>
    <col min="7683" max="7683" width="40.42578125" style="79" customWidth="1"/>
    <col min="7684" max="7684" width="5.5703125" style="79" customWidth="1"/>
    <col min="7685" max="7685" width="8.5703125" style="79" customWidth="1"/>
    <col min="7686" max="7686" width="9.85546875" style="79" customWidth="1"/>
    <col min="7687" max="7687" width="13.85546875" style="79" customWidth="1"/>
    <col min="7688" max="7688" width="11" style="79" customWidth="1"/>
    <col min="7689" max="7689" width="9.7109375" style="79" customWidth="1"/>
    <col min="7690" max="7690" width="11.28515625" style="79" customWidth="1"/>
    <col min="7691" max="7691" width="10.42578125" style="79" customWidth="1"/>
    <col min="7692" max="7692" width="75.42578125" style="79" customWidth="1"/>
    <col min="7693" max="7693" width="45.28515625" style="79" customWidth="1"/>
    <col min="7694" max="7735" width="9.140625" style="79"/>
    <col min="7736" max="7736" width="62.28515625" style="79" customWidth="1"/>
    <col min="7737" max="7936" width="9.140625" style="79"/>
    <col min="7937" max="7937" width="4.42578125" style="79" customWidth="1"/>
    <col min="7938" max="7938" width="11.5703125" style="79" customWidth="1"/>
    <col min="7939" max="7939" width="40.42578125" style="79" customWidth="1"/>
    <col min="7940" max="7940" width="5.5703125" style="79" customWidth="1"/>
    <col min="7941" max="7941" width="8.5703125" style="79" customWidth="1"/>
    <col min="7942" max="7942" width="9.85546875" style="79" customWidth="1"/>
    <col min="7943" max="7943" width="13.85546875" style="79" customWidth="1"/>
    <col min="7944" max="7944" width="11" style="79" customWidth="1"/>
    <col min="7945" max="7945" width="9.7109375" style="79" customWidth="1"/>
    <col min="7946" max="7946" width="11.28515625" style="79" customWidth="1"/>
    <col min="7947" max="7947" width="10.42578125" style="79" customWidth="1"/>
    <col min="7948" max="7948" width="75.42578125" style="79" customWidth="1"/>
    <col min="7949" max="7949" width="45.28515625" style="79" customWidth="1"/>
    <col min="7950" max="7991" width="9.140625" style="79"/>
    <col min="7992" max="7992" width="62.28515625" style="79" customWidth="1"/>
    <col min="7993" max="8192" width="9.140625" style="79"/>
    <col min="8193" max="8193" width="4.42578125" style="79" customWidth="1"/>
    <col min="8194" max="8194" width="11.5703125" style="79" customWidth="1"/>
    <col min="8195" max="8195" width="40.42578125" style="79" customWidth="1"/>
    <col min="8196" max="8196" width="5.5703125" style="79" customWidth="1"/>
    <col min="8197" max="8197" width="8.5703125" style="79" customWidth="1"/>
    <col min="8198" max="8198" width="9.85546875" style="79" customWidth="1"/>
    <col min="8199" max="8199" width="13.85546875" style="79" customWidth="1"/>
    <col min="8200" max="8200" width="11" style="79" customWidth="1"/>
    <col min="8201" max="8201" width="9.7109375" style="79" customWidth="1"/>
    <col min="8202" max="8202" width="11.28515625" style="79" customWidth="1"/>
    <col min="8203" max="8203" width="10.42578125" style="79" customWidth="1"/>
    <col min="8204" max="8204" width="75.42578125" style="79" customWidth="1"/>
    <col min="8205" max="8205" width="45.28515625" style="79" customWidth="1"/>
    <col min="8206" max="8247" width="9.140625" style="79"/>
    <col min="8248" max="8248" width="62.28515625" style="79" customWidth="1"/>
    <col min="8249" max="8448" width="9.140625" style="79"/>
    <col min="8449" max="8449" width="4.42578125" style="79" customWidth="1"/>
    <col min="8450" max="8450" width="11.5703125" style="79" customWidth="1"/>
    <col min="8451" max="8451" width="40.42578125" style="79" customWidth="1"/>
    <col min="8452" max="8452" width="5.5703125" style="79" customWidth="1"/>
    <col min="8453" max="8453" width="8.5703125" style="79" customWidth="1"/>
    <col min="8454" max="8454" width="9.85546875" style="79" customWidth="1"/>
    <col min="8455" max="8455" width="13.85546875" style="79" customWidth="1"/>
    <col min="8456" max="8456" width="11" style="79" customWidth="1"/>
    <col min="8457" max="8457" width="9.7109375" style="79" customWidth="1"/>
    <col min="8458" max="8458" width="11.28515625" style="79" customWidth="1"/>
    <col min="8459" max="8459" width="10.42578125" style="79" customWidth="1"/>
    <col min="8460" max="8460" width="75.42578125" style="79" customWidth="1"/>
    <col min="8461" max="8461" width="45.28515625" style="79" customWidth="1"/>
    <col min="8462" max="8503" width="9.140625" style="79"/>
    <col min="8504" max="8504" width="62.28515625" style="79" customWidth="1"/>
    <col min="8505" max="8704" width="9.140625" style="79"/>
    <col min="8705" max="8705" width="4.42578125" style="79" customWidth="1"/>
    <col min="8706" max="8706" width="11.5703125" style="79" customWidth="1"/>
    <col min="8707" max="8707" width="40.42578125" style="79" customWidth="1"/>
    <col min="8708" max="8708" width="5.5703125" style="79" customWidth="1"/>
    <col min="8709" max="8709" width="8.5703125" style="79" customWidth="1"/>
    <col min="8710" max="8710" width="9.85546875" style="79" customWidth="1"/>
    <col min="8711" max="8711" width="13.85546875" style="79" customWidth="1"/>
    <col min="8712" max="8712" width="11" style="79" customWidth="1"/>
    <col min="8713" max="8713" width="9.7109375" style="79" customWidth="1"/>
    <col min="8714" max="8714" width="11.28515625" style="79" customWidth="1"/>
    <col min="8715" max="8715" width="10.42578125" style="79" customWidth="1"/>
    <col min="8716" max="8716" width="75.42578125" style="79" customWidth="1"/>
    <col min="8717" max="8717" width="45.28515625" style="79" customWidth="1"/>
    <col min="8718" max="8759" width="9.140625" style="79"/>
    <col min="8760" max="8760" width="62.28515625" style="79" customWidth="1"/>
    <col min="8761" max="8960" width="9.140625" style="79"/>
    <col min="8961" max="8961" width="4.42578125" style="79" customWidth="1"/>
    <col min="8962" max="8962" width="11.5703125" style="79" customWidth="1"/>
    <col min="8963" max="8963" width="40.42578125" style="79" customWidth="1"/>
    <col min="8964" max="8964" width="5.5703125" style="79" customWidth="1"/>
    <col min="8965" max="8965" width="8.5703125" style="79" customWidth="1"/>
    <col min="8966" max="8966" width="9.85546875" style="79" customWidth="1"/>
    <col min="8967" max="8967" width="13.85546875" style="79" customWidth="1"/>
    <col min="8968" max="8968" width="11" style="79" customWidth="1"/>
    <col min="8969" max="8969" width="9.7109375" style="79" customWidth="1"/>
    <col min="8970" max="8970" width="11.28515625" style="79" customWidth="1"/>
    <col min="8971" max="8971" width="10.42578125" style="79" customWidth="1"/>
    <col min="8972" max="8972" width="75.42578125" style="79" customWidth="1"/>
    <col min="8973" max="8973" width="45.28515625" style="79" customWidth="1"/>
    <col min="8974" max="9015" width="9.140625" style="79"/>
    <col min="9016" max="9016" width="62.28515625" style="79" customWidth="1"/>
    <col min="9017" max="9216" width="9.140625" style="79"/>
    <col min="9217" max="9217" width="4.42578125" style="79" customWidth="1"/>
    <col min="9218" max="9218" width="11.5703125" style="79" customWidth="1"/>
    <col min="9219" max="9219" width="40.42578125" style="79" customWidth="1"/>
    <col min="9220" max="9220" width="5.5703125" style="79" customWidth="1"/>
    <col min="9221" max="9221" width="8.5703125" style="79" customWidth="1"/>
    <col min="9222" max="9222" width="9.85546875" style="79" customWidth="1"/>
    <col min="9223" max="9223" width="13.85546875" style="79" customWidth="1"/>
    <col min="9224" max="9224" width="11" style="79" customWidth="1"/>
    <col min="9225" max="9225" width="9.7109375" style="79" customWidth="1"/>
    <col min="9226" max="9226" width="11.28515625" style="79" customWidth="1"/>
    <col min="9227" max="9227" width="10.42578125" style="79" customWidth="1"/>
    <col min="9228" max="9228" width="75.42578125" style="79" customWidth="1"/>
    <col min="9229" max="9229" width="45.28515625" style="79" customWidth="1"/>
    <col min="9230" max="9271" width="9.140625" style="79"/>
    <col min="9272" max="9272" width="62.28515625" style="79" customWidth="1"/>
    <col min="9273" max="9472" width="9.140625" style="79"/>
    <col min="9473" max="9473" width="4.42578125" style="79" customWidth="1"/>
    <col min="9474" max="9474" width="11.5703125" style="79" customWidth="1"/>
    <col min="9475" max="9475" width="40.42578125" style="79" customWidth="1"/>
    <col min="9476" max="9476" width="5.5703125" style="79" customWidth="1"/>
    <col min="9477" max="9477" width="8.5703125" style="79" customWidth="1"/>
    <col min="9478" max="9478" width="9.85546875" style="79" customWidth="1"/>
    <col min="9479" max="9479" width="13.85546875" style="79" customWidth="1"/>
    <col min="9480" max="9480" width="11" style="79" customWidth="1"/>
    <col min="9481" max="9481" width="9.7109375" style="79" customWidth="1"/>
    <col min="9482" max="9482" width="11.28515625" style="79" customWidth="1"/>
    <col min="9483" max="9483" width="10.42578125" style="79" customWidth="1"/>
    <col min="9484" max="9484" width="75.42578125" style="79" customWidth="1"/>
    <col min="9485" max="9485" width="45.28515625" style="79" customWidth="1"/>
    <col min="9486" max="9527" width="9.140625" style="79"/>
    <col min="9528" max="9528" width="62.28515625" style="79" customWidth="1"/>
    <col min="9529" max="9728" width="9.140625" style="79"/>
    <col min="9729" max="9729" width="4.42578125" style="79" customWidth="1"/>
    <col min="9730" max="9730" width="11.5703125" style="79" customWidth="1"/>
    <col min="9731" max="9731" width="40.42578125" style="79" customWidth="1"/>
    <col min="9732" max="9732" width="5.5703125" style="79" customWidth="1"/>
    <col min="9733" max="9733" width="8.5703125" style="79" customWidth="1"/>
    <col min="9734" max="9734" width="9.85546875" style="79" customWidth="1"/>
    <col min="9735" max="9735" width="13.85546875" style="79" customWidth="1"/>
    <col min="9736" max="9736" width="11" style="79" customWidth="1"/>
    <col min="9737" max="9737" width="9.7109375" style="79" customWidth="1"/>
    <col min="9738" max="9738" width="11.28515625" style="79" customWidth="1"/>
    <col min="9739" max="9739" width="10.42578125" style="79" customWidth="1"/>
    <col min="9740" max="9740" width="75.42578125" style="79" customWidth="1"/>
    <col min="9741" max="9741" width="45.28515625" style="79" customWidth="1"/>
    <col min="9742" max="9783" width="9.140625" style="79"/>
    <col min="9784" max="9784" width="62.28515625" style="79" customWidth="1"/>
    <col min="9785" max="9984" width="9.140625" style="79"/>
    <col min="9985" max="9985" width="4.42578125" style="79" customWidth="1"/>
    <col min="9986" max="9986" width="11.5703125" style="79" customWidth="1"/>
    <col min="9987" max="9987" width="40.42578125" style="79" customWidth="1"/>
    <col min="9988" max="9988" width="5.5703125" style="79" customWidth="1"/>
    <col min="9989" max="9989" width="8.5703125" style="79" customWidth="1"/>
    <col min="9990" max="9990" width="9.85546875" style="79" customWidth="1"/>
    <col min="9991" max="9991" width="13.85546875" style="79" customWidth="1"/>
    <col min="9992" max="9992" width="11" style="79" customWidth="1"/>
    <col min="9993" max="9993" width="9.7109375" style="79" customWidth="1"/>
    <col min="9994" max="9994" width="11.28515625" style="79" customWidth="1"/>
    <col min="9995" max="9995" width="10.42578125" style="79" customWidth="1"/>
    <col min="9996" max="9996" width="75.42578125" style="79" customWidth="1"/>
    <col min="9997" max="9997" width="45.28515625" style="79" customWidth="1"/>
    <col min="9998" max="10039" width="9.140625" style="79"/>
    <col min="10040" max="10040" width="62.28515625" style="79" customWidth="1"/>
    <col min="10041" max="10240" width="9.140625" style="79"/>
    <col min="10241" max="10241" width="4.42578125" style="79" customWidth="1"/>
    <col min="10242" max="10242" width="11.5703125" style="79" customWidth="1"/>
    <col min="10243" max="10243" width="40.42578125" style="79" customWidth="1"/>
    <col min="10244" max="10244" width="5.5703125" style="79" customWidth="1"/>
    <col min="10245" max="10245" width="8.5703125" style="79" customWidth="1"/>
    <col min="10246" max="10246" width="9.85546875" style="79" customWidth="1"/>
    <col min="10247" max="10247" width="13.85546875" style="79" customWidth="1"/>
    <col min="10248" max="10248" width="11" style="79" customWidth="1"/>
    <col min="10249" max="10249" width="9.7109375" style="79" customWidth="1"/>
    <col min="10250" max="10250" width="11.28515625" style="79" customWidth="1"/>
    <col min="10251" max="10251" width="10.42578125" style="79" customWidth="1"/>
    <col min="10252" max="10252" width="75.42578125" style="79" customWidth="1"/>
    <col min="10253" max="10253" width="45.28515625" style="79" customWidth="1"/>
    <col min="10254" max="10295" width="9.140625" style="79"/>
    <col min="10296" max="10296" width="62.28515625" style="79" customWidth="1"/>
    <col min="10297" max="10496" width="9.140625" style="79"/>
    <col min="10497" max="10497" width="4.42578125" style="79" customWidth="1"/>
    <col min="10498" max="10498" width="11.5703125" style="79" customWidth="1"/>
    <col min="10499" max="10499" width="40.42578125" style="79" customWidth="1"/>
    <col min="10500" max="10500" width="5.5703125" style="79" customWidth="1"/>
    <col min="10501" max="10501" width="8.5703125" style="79" customWidth="1"/>
    <col min="10502" max="10502" width="9.85546875" style="79" customWidth="1"/>
    <col min="10503" max="10503" width="13.85546875" style="79" customWidth="1"/>
    <col min="10504" max="10504" width="11" style="79" customWidth="1"/>
    <col min="10505" max="10505" width="9.7109375" style="79" customWidth="1"/>
    <col min="10506" max="10506" width="11.28515625" style="79" customWidth="1"/>
    <col min="10507" max="10507" width="10.42578125" style="79" customWidth="1"/>
    <col min="10508" max="10508" width="75.42578125" style="79" customWidth="1"/>
    <col min="10509" max="10509" width="45.28515625" style="79" customWidth="1"/>
    <col min="10510" max="10551" width="9.140625" style="79"/>
    <col min="10552" max="10552" width="62.28515625" style="79" customWidth="1"/>
    <col min="10553" max="10752" width="9.140625" style="79"/>
    <col min="10753" max="10753" width="4.42578125" style="79" customWidth="1"/>
    <col min="10754" max="10754" width="11.5703125" style="79" customWidth="1"/>
    <col min="10755" max="10755" width="40.42578125" style="79" customWidth="1"/>
    <col min="10756" max="10756" width="5.5703125" style="79" customWidth="1"/>
    <col min="10757" max="10757" width="8.5703125" style="79" customWidth="1"/>
    <col min="10758" max="10758" width="9.85546875" style="79" customWidth="1"/>
    <col min="10759" max="10759" width="13.85546875" style="79" customWidth="1"/>
    <col min="10760" max="10760" width="11" style="79" customWidth="1"/>
    <col min="10761" max="10761" width="9.7109375" style="79" customWidth="1"/>
    <col min="10762" max="10762" width="11.28515625" style="79" customWidth="1"/>
    <col min="10763" max="10763" width="10.42578125" style="79" customWidth="1"/>
    <col min="10764" max="10764" width="75.42578125" style="79" customWidth="1"/>
    <col min="10765" max="10765" width="45.28515625" style="79" customWidth="1"/>
    <col min="10766" max="10807" width="9.140625" style="79"/>
    <col min="10808" max="10808" width="62.28515625" style="79" customWidth="1"/>
    <col min="10809" max="11008" width="9.140625" style="79"/>
    <col min="11009" max="11009" width="4.42578125" style="79" customWidth="1"/>
    <col min="11010" max="11010" width="11.5703125" style="79" customWidth="1"/>
    <col min="11011" max="11011" width="40.42578125" style="79" customWidth="1"/>
    <col min="11012" max="11012" width="5.5703125" style="79" customWidth="1"/>
    <col min="11013" max="11013" width="8.5703125" style="79" customWidth="1"/>
    <col min="11014" max="11014" width="9.85546875" style="79" customWidth="1"/>
    <col min="11015" max="11015" width="13.85546875" style="79" customWidth="1"/>
    <col min="11016" max="11016" width="11" style="79" customWidth="1"/>
    <col min="11017" max="11017" width="9.7109375" style="79" customWidth="1"/>
    <col min="11018" max="11018" width="11.28515625" style="79" customWidth="1"/>
    <col min="11019" max="11019" width="10.42578125" style="79" customWidth="1"/>
    <col min="11020" max="11020" width="75.42578125" style="79" customWidth="1"/>
    <col min="11021" max="11021" width="45.28515625" style="79" customWidth="1"/>
    <col min="11022" max="11063" width="9.140625" style="79"/>
    <col min="11064" max="11064" width="62.28515625" style="79" customWidth="1"/>
    <col min="11065" max="11264" width="9.140625" style="79"/>
    <col min="11265" max="11265" width="4.42578125" style="79" customWidth="1"/>
    <col min="11266" max="11266" width="11.5703125" style="79" customWidth="1"/>
    <col min="11267" max="11267" width="40.42578125" style="79" customWidth="1"/>
    <col min="11268" max="11268" width="5.5703125" style="79" customWidth="1"/>
    <col min="11269" max="11269" width="8.5703125" style="79" customWidth="1"/>
    <col min="11270" max="11270" width="9.85546875" style="79" customWidth="1"/>
    <col min="11271" max="11271" width="13.85546875" style="79" customWidth="1"/>
    <col min="11272" max="11272" width="11" style="79" customWidth="1"/>
    <col min="11273" max="11273" width="9.7109375" style="79" customWidth="1"/>
    <col min="11274" max="11274" width="11.28515625" style="79" customWidth="1"/>
    <col min="11275" max="11275" width="10.42578125" style="79" customWidth="1"/>
    <col min="11276" max="11276" width="75.42578125" style="79" customWidth="1"/>
    <col min="11277" max="11277" width="45.28515625" style="79" customWidth="1"/>
    <col min="11278" max="11319" width="9.140625" style="79"/>
    <col min="11320" max="11320" width="62.28515625" style="79" customWidth="1"/>
    <col min="11321" max="11520" width="9.140625" style="79"/>
    <col min="11521" max="11521" width="4.42578125" style="79" customWidth="1"/>
    <col min="11522" max="11522" width="11.5703125" style="79" customWidth="1"/>
    <col min="11523" max="11523" width="40.42578125" style="79" customWidth="1"/>
    <col min="11524" max="11524" width="5.5703125" style="79" customWidth="1"/>
    <col min="11525" max="11525" width="8.5703125" style="79" customWidth="1"/>
    <col min="11526" max="11526" width="9.85546875" style="79" customWidth="1"/>
    <col min="11527" max="11527" width="13.85546875" style="79" customWidth="1"/>
    <col min="11528" max="11528" width="11" style="79" customWidth="1"/>
    <col min="11529" max="11529" width="9.7109375" style="79" customWidth="1"/>
    <col min="11530" max="11530" width="11.28515625" style="79" customWidth="1"/>
    <col min="11531" max="11531" width="10.42578125" style="79" customWidth="1"/>
    <col min="11532" max="11532" width="75.42578125" style="79" customWidth="1"/>
    <col min="11533" max="11533" width="45.28515625" style="79" customWidth="1"/>
    <col min="11534" max="11575" width="9.140625" style="79"/>
    <col min="11576" max="11576" width="62.28515625" style="79" customWidth="1"/>
    <col min="11577" max="11776" width="9.140625" style="79"/>
    <col min="11777" max="11777" width="4.42578125" style="79" customWidth="1"/>
    <col min="11778" max="11778" width="11.5703125" style="79" customWidth="1"/>
    <col min="11779" max="11779" width="40.42578125" style="79" customWidth="1"/>
    <col min="11780" max="11780" width="5.5703125" style="79" customWidth="1"/>
    <col min="11781" max="11781" width="8.5703125" style="79" customWidth="1"/>
    <col min="11782" max="11782" width="9.85546875" style="79" customWidth="1"/>
    <col min="11783" max="11783" width="13.85546875" style="79" customWidth="1"/>
    <col min="11784" max="11784" width="11" style="79" customWidth="1"/>
    <col min="11785" max="11785" width="9.7109375" style="79" customWidth="1"/>
    <col min="11786" max="11786" width="11.28515625" style="79" customWidth="1"/>
    <col min="11787" max="11787" width="10.42578125" style="79" customWidth="1"/>
    <col min="11788" max="11788" width="75.42578125" style="79" customWidth="1"/>
    <col min="11789" max="11789" width="45.28515625" style="79" customWidth="1"/>
    <col min="11790" max="11831" width="9.140625" style="79"/>
    <col min="11832" max="11832" width="62.28515625" style="79" customWidth="1"/>
    <col min="11833" max="12032" width="9.140625" style="79"/>
    <col min="12033" max="12033" width="4.42578125" style="79" customWidth="1"/>
    <col min="12034" max="12034" width="11.5703125" style="79" customWidth="1"/>
    <col min="12035" max="12035" width="40.42578125" style="79" customWidth="1"/>
    <col min="12036" max="12036" width="5.5703125" style="79" customWidth="1"/>
    <col min="12037" max="12037" width="8.5703125" style="79" customWidth="1"/>
    <col min="12038" max="12038" width="9.85546875" style="79" customWidth="1"/>
    <col min="12039" max="12039" width="13.85546875" style="79" customWidth="1"/>
    <col min="12040" max="12040" width="11" style="79" customWidth="1"/>
    <col min="12041" max="12041" width="9.7109375" style="79" customWidth="1"/>
    <col min="12042" max="12042" width="11.28515625" style="79" customWidth="1"/>
    <col min="12043" max="12043" width="10.42578125" style="79" customWidth="1"/>
    <col min="12044" max="12044" width="75.42578125" style="79" customWidth="1"/>
    <col min="12045" max="12045" width="45.28515625" style="79" customWidth="1"/>
    <col min="12046" max="12087" width="9.140625" style="79"/>
    <col min="12088" max="12088" width="62.28515625" style="79" customWidth="1"/>
    <col min="12089" max="12288" width="9.140625" style="79"/>
    <col min="12289" max="12289" width="4.42578125" style="79" customWidth="1"/>
    <col min="12290" max="12290" width="11.5703125" style="79" customWidth="1"/>
    <col min="12291" max="12291" width="40.42578125" style="79" customWidth="1"/>
    <col min="12292" max="12292" width="5.5703125" style="79" customWidth="1"/>
    <col min="12293" max="12293" width="8.5703125" style="79" customWidth="1"/>
    <col min="12294" max="12294" width="9.85546875" style="79" customWidth="1"/>
    <col min="12295" max="12295" width="13.85546875" style="79" customWidth="1"/>
    <col min="12296" max="12296" width="11" style="79" customWidth="1"/>
    <col min="12297" max="12297" width="9.7109375" style="79" customWidth="1"/>
    <col min="12298" max="12298" width="11.28515625" style="79" customWidth="1"/>
    <col min="12299" max="12299" width="10.42578125" style="79" customWidth="1"/>
    <col min="12300" max="12300" width="75.42578125" style="79" customWidth="1"/>
    <col min="12301" max="12301" width="45.28515625" style="79" customWidth="1"/>
    <col min="12302" max="12343" width="9.140625" style="79"/>
    <col min="12344" max="12344" width="62.28515625" style="79" customWidth="1"/>
    <col min="12345" max="12544" width="9.140625" style="79"/>
    <col min="12545" max="12545" width="4.42578125" style="79" customWidth="1"/>
    <col min="12546" max="12546" width="11.5703125" style="79" customWidth="1"/>
    <col min="12547" max="12547" width="40.42578125" style="79" customWidth="1"/>
    <col min="12548" max="12548" width="5.5703125" style="79" customWidth="1"/>
    <col min="12549" max="12549" width="8.5703125" style="79" customWidth="1"/>
    <col min="12550" max="12550" width="9.85546875" style="79" customWidth="1"/>
    <col min="12551" max="12551" width="13.85546875" style="79" customWidth="1"/>
    <col min="12552" max="12552" width="11" style="79" customWidth="1"/>
    <col min="12553" max="12553" width="9.7109375" style="79" customWidth="1"/>
    <col min="12554" max="12554" width="11.28515625" style="79" customWidth="1"/>
    <col min="12555" max="12555" width="10.42578125" style="79" customWidth="1"/>
    <col min="12556" max="12556" width="75.42578125" style="79" customWidth="1"/>
    <col min="12557" max="12557" width="45.28515625" style="79" customWidth="1"/>
    <col min="12558" max="12599" width="9.140625" style="79"/>
    <col min="12600" max="12600" width="62.28515625" style="79" customWidth="1"/>
    <col min="12601" max="12800" width="9.140625" style="79"/>
    <col min="12801" max="12801" width="4.42578125" style="79" customWidth="1"/>
    <col min="12802" max="12802" width="11.5703125" style="79" customWidth="1"/>
    <col min="12803" max="12803" width="40.42578125" style="79" customWidth="1"/>
    <col min="12804" max="12804" width="5.5703125" style="79" customWidth="1"/>
    <col min="12805" max="12805" width="8.5703125" style="79" customWidth="1"/>
    <col min="12806" max="12806" width="9.85546875" style="79" customWidth="1"/>
    <col min="12807" max="12807" width="13.85546875" style="79" customWidth="1"/>
    <col min="12808" max="12808" width="11" style="79" customWidth="1"/>
    <col min="12809" max="12809" width="9.7109375" style="79" customWidth="1"/>
    <col min="12810" max="12810" width="11.28515625" style="79" customWidth="1"/>
    <col min="12811" max="12811" width="10.42578125" style="79" customWidth="1"/>
    <col min="12812" max="12812" width="75.42578125" style="79" customWidth="1"/>
    <col min="12813" max="12813" width="45.28515625" style="79" customWidth="1"/>
    <col min="12814" max="12855" width="9.140625" style="79"/>
    <col min="12856" max="12856" width="62.28515625" style="79" customWidth="1"/>
    <col min="12857" max="13056" width="9.140625" style="79"/>
    <col min="13057" max="13057" width="4.42578125" style="79" customWidth="1"/>
    <col min="13058" max="13058" width="11.5703125" style="79" customWidth="1"/>
    <col min="13059" max="13059" width="40.42578125" style="79" customWidth="1"/>
    <col min="13060" max="13060" width="5.5703125" style="79" customWidth="1"/>
    <col min="13061" max="13061" width="8.5703125" style="79" customWidth="1"/>
    <col min="13062" max="13062" width="9.85546875" style="79" customWidth="1"/>
    <col min="13063" max="13063" width="13.85546875" style="79" customWidth="1"/>
    <col min="13064" max="13064" width="11" style="79" customWidth="1"/>
    <col min="13065" max="13065" width="9.7109375" style="79" customWidth="1"/>
    <col min="13066" max="13066" width="11.28515625" style="79" customWidth="1"/>
    <col min="13067" max="13067" width="10.42578125" style="79" customWidth="1"/>
    <col min="13068" max="13068" width="75.42578125" style="79" customWidth="1"/>
    <col min="13069" max="13069" width="45.28515625" style="79" customWidth="1"/>
    <col min="13070" max="13111" width="9.140625" style="79"/>
    <col min="13112" max="13112" width="62.28515625" style="79" customWidth="1"/>
    <col min="13113" max="13312" width="9.140625" style="79"/>
    <col min="13313" max="13313" width="4.42578125" style="79" customWidth="1"/>
    <col min="13314" max="13314" width="11.5703125" style="79" customWidth="1"/>
    <col min="13315" max="13315" width="40.42578125" style="79" customWidth="1"/>
    <col min="13316" max="13316" width="5.5703125" style="79" customWidth="1"/>
    <col min="13317" max="13317" width="8.5703125" style="79" customWidth="1"/>
    <col min="13318" max="13318" width="9.85546875" style="79" customWidth="1"/>
    <col min="13319" max="13319" width="13.85546875" style="79" customWidth="1"/>
    <col min="13320" max="13320" width="11" style="79" customWidth="1"/>
    <col min="13321" max="13321" width="9.7109375" style="79" customWidth="1"/>
    <col min="13322" max="13322" width="11.28515625" style="79" customWidth="1"/>
    <col min="13323" max="13323" width="10.42578125" style="79" customWidth="1"/>
    <col min="13324" max="13324" width="75.42578125" style="79" customWidth="1"/>
    <col min="13325" max="13325" width="45.28515625" style="79" customWidth="1"/>
    <col min="13326" max="13367" width="9.140625" style="79"/>
    <col min="13368" max="13368" width="62.28515625" style="79" customWidth="1"/>
    <col min="13369" max="13568" width="9.140625" style="79"/>
    <col min="13569" max="13569" width="4.42578125" style="79" customWidth="1"/>
    <col min="13570" max="13570" width="11.5703125" style="79" customWidth="1"/>
    <col min="13571" max="13571" width="40.42578125" style="79" customWidth="1"/>
    <col min="13572" max="13572" width="5.5703125" style="79" customWidth="1"/>
    <col min="13573" max="13573" width="8.5703125" style="79" customWidth="1"/>
    <col min="13574" max="13574" width="9.85546875" style="79" customWidth="1"/>
    <col min="13575" max="13575" width="13.85546875" style="79" customWidth="1"/>
    <col min="13576" max="13576" width="11" style="79" customWidth="1"/>
    <col min="13577" max="13577" width="9.7109375" style="79" customWidth="1"/>
    <col min="13578" max="13578" width="11.28515625" style="79" customWidth="1"/>
    <col min="13579" max="13579" width="10.42578125" style="79" customWidth="1"/>
    <col min="13580" max="13580" width="75.42578125" style="79" customWidth="1"/>
    <col min="13581" max="13581" width="45.28515625" style="79" customWidth="1"/>
    <col min="13582" max="13623" width="9.140625" style="79"/>
    <col min="13624" max="13624" width="62.28515625" style="79" customWidth="1"/>
    <col min="13625" max="13824" width="9.140625" style="79"/>
    <col min="13825" max="13825" width="4.42578125" style="79" customWidth="1"/>
    <col min="13826" max="13826" width="11.5703125" style="79" customWidth="1"/>
    <col min="13827" max="13827" width="40.42578125" style="79" customWidth="1"/>
    <col min="13828" max="13828" width="5.5703125" style="79" customWidth="1"/>
    <col min="13829" max="13829" width="8.5703125" style="79" customWidth="1"/>
    <col min="13830" max="13830" width="9.85546875" style="79" customWidth="1"/>
    <col min="13831" max="13831" width="13.85546875" style="79" customWidth="1"/>
    <col min="13832" max="13832" width="11" style="79" customWidth="1"/>
    <col min="13833" max="13833" width="9.7109375" style="79" customWidth="1"/>
    <col min="13834" max="13834" width="11.28515625" style="79" customWidth="1"/>
    <col min="13835" max="13835" width="10.42578125" style="79" customWidth="1"/>
    <col min="13836" max="13836" width="75.42578125" style="79" customWidth="1"/>
    <col min="13837" max="13837" width="45.28515625" style="79" customWidth="1"/>
    <col min="13838" max="13879" width="9.140625" style="79"/>
    <col min="13880" max="13880" width="62.28515625" style="79" customWidth="1"/>
    <col min="13881" max="14080" width="9.140625" style="79"/>
    <col min="14081" max="14081" width="4.42578125" style="79" customWidth="1"/>
    <col min="14082" max="14082" width="11.5703125" style="79" customWidth="1"/>
    <col min="14083" max="14083" width="40.42578125" style="79" customWidth="1"/>
    <col min="14084" max="14084" width="5.5703125" style="79" customWidth="1"/>
    <col min="14085" max="14085" width="8.5703125" style="79" customWidth="1"/>
    <col min="14086" max="14086" width="9.85546875" style="79" customWidth="1"/>
    <col min="14087" max="14087" width="13.85546875" style="79" customWidth="1"/>
    <col min="14088" max="14088" width="11" style="79" customWidth="1"/>
    <col min="14089" max="14089" width="9.7109375" style="79" customWidth="1"/>
    <col min="14090" max="14090" width="11.28515625" style="79" customWidth="1"/>
    <col min="14091" max="14091" width="10.42578125" style="79" customWidth="1"/>
    <col min="14092" max="14092" width="75.42578125" style="79" customWidth="1"/>
    <col min="14093" max="14093" width="45.28515625" style="79" customWidth="1"/>
    <col min="14094" max="14135" width="9.140625" style="79"/>
    <col min="14136" max="14136" width="62.28515625" style="79" customWidth="1"/>
    <col min="14137" max="14336" width="9.140625" style="79"/>
    <col min="14337" max="14337" width="4.42578125" style="79" customWidth="1"/>
    <col min="14338" max="14338" width="11.5703125" style="79" customWidth="1"/>
    <col min="14339" max="14339" width="40.42578125" style="79" customWidth="1"/>
    <col min="14340" max="14340" width="5.5703125" style="79" customWidth="1"/>
    <col min="14341" max="14341" width="8.5703125" style="79" customWidth="1"/>
    <col min="14342" max="14342" width="9.85546875" style="79" customWidth="1"/>
    <col min="14343" max="14343" width="13.85546875" style="79" customWidth="1"/>
    <col min="14344" max="14344" width="11" style="79" customWidth="1"/>
    <col min="14345" max="14345" width="9.7109375" style="79" customWidth="1"/>
    <col min="14346" max="14346" width="11.28515625" style="79" customWidth="1"/>
    <col min="14347" max="14347" width="10.42578125" style="79" customWidth="1"/>
    <col min="14348" max="14348" width="75.42578125" style="79" customWidth="1"/>
    <col min="14349" max="14349" width="45.28515625" style="79" customWidth="1"/>
    <col min="14350" max="14391" width="9.140625" style="79"/>
    <col min="14392" max="14392" width="62.28515625" style="79" customWidth="1"/>
    <col min="14393" max="14592" width="9.140625" style="79"/>
    <col min="14593" max="14593" width="4.42578125" style="79" customWidth="1"/>
    <col min="14594" max="14594" width="11.5703125" style="79" customWidth="1"/>
    <col min="14595" max="14595" width="40.42578125" style="79" customWidth="1"/>
    <col min="14596" max="14596" width="5.5703125" style="79" customWidth="1"/>
    <col min="14597" max="14597" width="8.5703125" style="79" customWidth="1"/>
    <col min="14598" max="14598" width="9.85546875" style="79" customWidth="1"/>
    <col min="14599" max="14599" width="13.85546875" style="79" customWidth="1"/>
    <col min="14600" max="14600" width="11" style="79" customWidth="1"/>
    <col min="14601" max="14601" width="9.7109375" style="79" customWidth="1"/>
    <col min="14602" max="14602" width="11.28515625" style="79" customWidth="1"/>
    <col min="14603" max="14603" width="10.42578125" style="79" customWidth="1"/>
    <col min="14604" max="14604" width="75.42578125" style="79" customWidth="1"/>
    <col min="14605" max="14605" width="45.28515625" style="79" customWidth="1"/>
    <col min="14606" max="14647" width="9.140625" style="79"/>
    <col min="14648" max="14648" width="62.28515625" style="79" customWidth="1"/>
    <col min="14649" max="14848" width="9.140625" style="79"/>
    <col min="14849" max="14849" width="4.42578125" style="79" customWidth="1"/>
    <col min="14850" max="14850" width="11.5703125" style="79" customWidth="1"/>
    <col min="14851" max="14851" width="40.42578125" style="79" customWidth="1"/>
    <col min="14852" max="14852" width="5.5703125" style="79" customWidth="1"/>
    <col min="14853" max="14853" width="8.5703125" style="79" customWidth="1"/>
    <col min="14854" max="14854" width="9.85546875" style="79" customWidth="1"/>
    <col min="14855" max="14855" width="13.85546875" style="79" customWidth="1"/>
    <col min="14856" max="14856" width="11" style="79" customWidth="1"/>
    <col min="14857" max="14857" width="9.7109375" style="79" customWidth="1"/>
    <col min="14858" max="14858" width="11.28515625" style="79" customWidth="1"/>
    <col min="14859" max="14859" width="10.42578125" style="79" customWidth="1"/>
    <col min="14860" max="14860" width="75.42578125" style="79" customWidth="1"/>
    <col min="14861" max="14861" width="45.28515625" style="79" customWidth="1"/>
    <col min="14862" max="14903" width="9.140625" style="79"/>
    <col min="14904" max="14904" width="62.28515625" style="79" customWidth="1"/>
    <col min="14905" max="15104" width="9.140625" style="79"/>
    <col min="15105" max="15105" width="4.42578125" style="79" customWidth="1"/>
    <col min="15106" max="15106" width="11.5703125" style="79" customWidth="1"/>
    <col min="15107" max="15107" width="40.42578125" style="79" customWidth="1"/>
    <col min="15108" max="15108" width="5.5703125" style="79" customWidth="1"/>
    <col min="15109" max="15109" width="8.5703125" style="79" customWidth="1"/>
    <col min="15110" max="15110" width="9.85546875" style="79" customWidth="1"/>
    <col min="15111" max="15111" width="13.85546875" style="79" customWidth="1"/>
    <col min="15112" max="15112" width="11" style="79" customWidth="1"/>
    <col min="15113" max="15113" width="9.7109375" style="79" customWidth="1"/>
    <col min="15114" max="15114" width="11.28515625" style="79" customWidth="1"/>
    <col min="15115" max="15115" width="10.42578125" style="79" customWidth="1"/>
    <col min="15116" max="15116" width="75.42578125" style="79" customWidth="1"/>
    <col min="15117" max="15117" width="45.28515625" style="79" customWidth="1"/>
    <col min="15118" max="15159" width="9.140625" style="79"/>
    <col min="15160" max="15160" width="62.28515625" style="79" customWidth="1"/>
    <col min="15161" max="15360" width="9.140625" style="79"/>
    <col min="15361" max="15361" width="4.42578125" style="79" customWidth="1"/>
    <col min="15362" max="15362" width="11.5703125" style="79" customWidth="1"/>
    <col min="15363" max="15363" width="40.42578125" style="79" customWidth="1"/>
    <col min="15364" max="15364" width="5.5703125" style="79" customWidth="1"/>
    <col min="15365" max="15365" width="8.5703125" style="79" customWidth="1"/>
    <col min="15366" max="15366" width="9.85546875" style="79" customWidth="1"/>
    <col min="15367" max="15367" width="13.85546875" style="79" customWidth="1"/>
    <col min="15368" max="15368" width="11" style="79" customWidth="1"/>
    <col min="15369" max="15369" width="9.7109375" style="79" customWidth="1"/>
    <col min="15370" max="15370" width="11.28515625" style="79" customWidth="1"/>
    <col min="15371" max="15371" width="10.42578125" style="79" customWidth="1"/>
    <col min="15372" max="15372" width="75.42578125" style="79" customWidth="1"/>
    <col min="15373" max="15373" width="45.28515625" style="79" customWidth="1"/>
    <col min="15374" max="15415" width="9.140625" style="79"/>
    <col min="15416" max="15416" width="62.28515625" style="79" customWidth="1"/>
    <col min="15417" max="15616" width="9.140625" style="79"/>
    <col min="15617" max="15617" width="4.42578125" style="79" customWidth="1"/>
    <col min="15618" max="15618" width="11.5703125" style="79" customWidth="1"/>
    <col min="15619" max="15619" width="40.42578125" style="79" customWidth="1"/>
    <col min="15620" max="15620" width="5.5703125" style="79" customWidth="1"/>
    <col min="15621" max="15621" width="8.5703125" style="79" customWidth="1"/>
    <col min="15622" max="15622" width="9.85546875" style="79" customWidth="1"/>
    <col min="15623" max="15623" width="13.85546875" style="79" customWidth="1"/>
    <col min="15624" max="15624" width="11" style="79" customWidth="1"/>
    <col min="15625" max="15625" width="9.7109375" style="79" customWidth="1"/>
    <col min="15626" max="15626" width="11.28515625" style="79" customWidth="1"/>
    <col min="15627" max="15627" width="10.42578125" style="79" customWidth="1"/>
    <col min="15628" max="15628" width="75.42578125" style="79" customWidth="1"/>
    <col min="15629" max="15629" width="45.28515625" style="79" customWidth="1"/>
    <col min="15630" max="15671" width="9.140625" style="79"/>
    <col min="15672" max="15672" width="62.28515625" style="79" customWidth="1"/>
    <col min="15673" max="15872" width="9.140625" style="79"/>
    <col min="15873" max="15873" width="4.42578125" style="79" customWidth="1"/>
    <col min="15874" max="15874" width="11.5703125" style="79" customWidth="1"/>
    <col min="15875" max="15875" width="40.42578125" style="79" customWidth="1"/>
    <col min="15876" max="15876" width="5.5703125" style="79" customWidth="1"/>
    <col min="15877" max="15877" width="8.5703125" style="79" customWidth="1"/>
    <col min="15878" max="15878" width="9.85546875" style="79" customWidth="1"/>
    <col min="15879" max="15879" width="13.85546875" style="79" customWidth="1"/>
    <col min="15880" max="15880" width="11" style="79" customWidth="1"/>
    <col min="15881" max="15881" width="9.7109375" style="79" customWidth="1"/>
    <col min="15882" max="15882" width="11.28515625" style="79" customWidth="1"/>
    <col min="15883" max="15883" width="10.42578125" style="79" customWidth="1"/>
    <col min="15884" max="15884" width="75.42578125" style="79" customWidth="1"/>
    <col min="15885" max="15885" width="45.28515625" style="79" customWidth="1"/>
    <col min="15886" max="15927" width="9.140625" style="79"/>
    <col min="15928" max="15928" width="62.28515625" style="79" customWidth="1"/>
    <col min="15929" max="16128" width="9.140625" style="79"/>
    <col min="16129" max="16129" width="4.42578125" style="79" customWidth="1"/>
    <col min="16130" max="16130" width="11.5703125" style="79" customWidth="1"/>
    <col min="16131" max="16131" width="40.42578125" style="79" customWidth="1"/>
    <col min="16132" max="16132" width="5.5703125" style="79" customWidth="1"/>
    <col min="16133" max="16133" width="8.5703125" style="79" customWidth="1"/>
    <col min="16134" max="16134" width="9.85546875" style="79" customWidth="1"/>
    <col min="16135" max="16135" width="13.85546875" style="79" customWidth="1"/>
    <col min="16136" max="16136" width="11" style="79" customWidth="1"/>
    <col min="16137" max="16137" width="9.7109375" style="79" customWidth="1"/>
    <col min="16138" max="16138" width="11.28515625" style="79" customWidth="1"/>
    <col min="16139" max="16139" width="10.42578125" style="79" customWidth="1"/>
    <col min="16140" max="16140" width="75.42578125" style="79" customWidth="1"/>
    <col min="16141" max="16141" width="45.28515625" style="79" customWidth="1"/>
    <col min="16142" max="16183" width="9.140625" style="79"/>
    <col min="16184" max="16184" width="62.28515625" style="79" customWidth="1"/>
    <col min="16185" max="16384" width="9.140625" style="79"/>
  </cols>
  <sheetData>
    <row r="1" spans="1:104" ht="15" customHeight="1" x14ac:dyDescent="0.25">
      <c r="A1" s="207" t="s">
        <v>611</v>
      </c>
      <c r="B1" s="207"/>
      <c r="C1" s="207"/>
      <c r="D1" s="207"/>
      <c r="E1" s="207"/>
      <c r="F1" s="207"/>
      <c r="G1" s="207"/>
    </row>
    <row r="2" spans="1:104" ht="3" customHeight="1" thickBot="1" x14ac:dyDescent="0.25">
      <c r="B2" s="80"/>
      <c r="C2" s="81"/>
      <c r="D2" s="81"/>
      <c r="E2" s="82"/>
      <c r="F2" s="81"/>
      <c r="G2" s="81"/>
    </row>
    <row r="3" spans="1:104" ht="13.5" customHeight="1" thickTop="1" x14ac:dyDescent="0.2">
      <c r="A3" s="83" t="s">
        <v>19</v>
      </c>
      <c r="B3" s="84"/>
      <c r="C3" s="85"/>
      <c r="D3" s="86" t="s">
        <v>429</v>
      </c>
      <c r="E3" s="87"/>
      <c r="F3" s="88"/>
      <c r="G3" s="89"/>
    </row>
    <row r="4" spans="1:104" ht="13.5" customHeight="1" thickBot="1" x14ac:dyDescent="0.25">
      <c r="A4" s="90" t="s">
        <v>20</v>
      </c>
      <c r="B4" s="91"/>
      <c r="C4" s="92"/>
      <c r="D4" s="93" t="s">
        <v>487</v>
      </c>
      <c r="E4" s="94"/>
      <c r="F4" s="95"/>
      <c r="G4" s="96"/>
    </row>
    <row r="5" spans="1:104" ht="13.5" thickTop="1" x14ac:dyDescent="0.2">
      <c r="A5" s="97"/>
    </row>
    <row r="6" spans="1:104" s="103" customFormat="1" ht="26.25" customHeight="1" x14ac:dyDescent="0.2">
      <c r="A6" s="99" t="s">
        <v>21</v>
      </c>
      <c r="B6" s="100" t="s">
        <v>22</v>
      </c>
      <c r="C6" s="100" t="s">
        <v>23</v>
      </c>
      <c r="D6" s="100" t="s">
        <v>24</v>
      </c>
      <c r="E6" s="100" t="s">
        <v>25</v>
      </c>
      <c r="F6" s="100" t="s">
        <v>26</v>
      </c>
      <c r="G6" s="101" t="s">
        <v>27</v>
      </c>
      <c r="H6" s="102" t="s">
        <v>28</v>
      </c>
      <c r="I6" s="102" t="s">
        <v>29</v>
      </c>
      <c r="J6" s="102" t="s">
        <v>30</v>
      </c>
      <c r="K6" s="102" t="s">
        <v>31</v>
      </c>
    </row>
    <row r="7" spans="1:104" ht="14.25" customHeight="1" x14ac:dyDescent="0.2">
      <c r="A7" s="104" t="s">
        <v>32</v>
      </c>
      <c r="B7" s="105" t="s">
        <v>33</v>
      </c>
      <c r="C7" s="106" t="s">
        <v>34</v>
      </c>
      <c r="D7" s="107"/>
      <c r="E7" s="108"/>
      <c r="F7" s="108"/>
      <c r="G7" s="109"/>
      <c r="H7" s="110"/>
      <c r="I7" s="111"/>
      <c r="J7" s="110"/>
      <c r="K7" s="111"/>
      <c r="O7" s="112"/>
    </row>
    <row r="8" spans="1:104" x14ac:dyDescent="0.2">
      <c r="A8" s="113">
        <v>1</v>
      </c>
      <c r="B8" s="114" t="s">
        <v>242</v>
      </c>
      <c r="C8" s="115" t="s">
        <v>243</v>
      </c>
      <c r="D8" s="116" t="s">
        <v>196</v>
      </c>
      <c r="E8" s="117">
        <v>237.01</v>
      </c>
      <c r="F8" s="192"/>
      <c r="G8" s="118">
        <f>E8*F8</f>
        <v>0</v>
      </c>
      <c r="H8" s="119">
        <v>0</v>
      </c>
      <c r="I8" s="120">
        <f>E8*H8</f>
        <v>0</v>
      </c>
      <c r="J8" s="119">
        <v>0</v>
      </c>
      <c r="K8" s="120">
        <f>E8*J8</f>
        <v>0</v>
      </c>
      <c r="O8" s="112"/>
      <c r="Z8" s="121"/>
      <c r="AA8" s="121">
        <v>1</v>
      </c>
      <c r="AB8" s="121">
        <v>1</v>
      </c>
      <c r="AC8" s="121">
        <v>1</v>
      </c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CA8" s="121">
        <v>1</v>
      </c>
      <c r="CB8" s="121">
        <v>1</v>
      </c>
      <c r="CZ8" s="79">
        <v>1</v>
      </c>
    </row>
    <row r="9" spans="1:104" x14ac:dyDescent="0.2">
      <c r="A9" s="122"/>
      <c r="B9" s="123"/>
      <c r="C9" s="208" t="s">
        <v>461</v>
      </c>
      <c r="D9" s="209"/>
      <c r="E9" s="126">
        <v>133.57</v>
      </c>
      <c r="F9" s="127"/>
      <c r="G9" s="128"/>
      <c r="H9" s="129"/>
      <c r="I9" s="124"/>
      <c r="K9" s="124"/>
      <c r="M9" s="130" t="s">
        <v>461</v>
      </c>
      <c r="O9" s="112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31" t="str">
        <f>C8</f>
        <v>Odkopávky pro silnice v hor. 3 do 1000 m3</v>
      </c>
      <c r="BE9" s="121"/>
      <c r="BF9" s="121"/>
      <c r="BG9" s="121"/>
      <c r="BH9" s="121"/>
      <c r="BI9" s="121"/>
      <c r="BJ9" s="121"/>
      <c r="BK9" s="121"/>
    </row>
    <row r="10" spans="1:104" x14ac:dyDescent="0.2">
      <c r="A10" s="122"/>
      <c r="B10" s="123"/>
      <c r="C10" s="208" t="s">
        <v>462</v>
      </c>
      <c r="D10" s="209"/>
      <c r="E10" s="126">
        <v>103.44</v>
      </c>
      <c r="F10" s="127"/>
      <c r="G10" s="128"/>
      <c r="H10" s="129"/>
      <c r="I10" s="124"/>
      <c r="K10" s="124"/>
      <c r="M10" s="130" t="s">
        <v>462</v>
      </c>
      <c r="O10" s="112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31" t="str">
        <f>C9</f>
        <v>odkopávky:196,4*0,5+138,3*0,1+107,7*0,5*0,4</v>
      </c>
      <c r="BE10" s="121"/>
      <c r="BF10" s="121"/>
      <c r="BG10" s="121"/>
      <c r="BH10" s="121"/>
      <c r="BI10" s="121"/>
      <c r="BJ10" s="121"/>
      <c r="BK10" s="121"/>
    </row>
    <row r="11" spans="1:104" x14ac:dyDescent="0.2">
      <c r="A11" s="113">
        <v>2</v>
      </c>
      <c r="B11" s="114" t="s">
        <v>247</v>
      </c>
      <c r="C11" s="115" t="s">
        <v>248</v>
      </c>
      <c r="D11" s="116" t="s">
        <v>196</v>
      </c>
      <c r="E11" s="117">
        <v>237.01</v>
      </c>
      <c r="F11" s="192"/>
      <c r="G11" s="118">
        <f>E11*F11</f>
        <v>0</v>
      </c>
      <c r="H11" s="119">
        <v>0</v>
      </c>
      <c r="I11" s="120">
        <f>E11*H11</f>
        <v>0</v>
      </c>
      <c r="J11" s="119">
        <v>0</v>
      </c>
      <c r="K11" s="120">
        <f>E11*J11</f>
        <v>0</v>
      </c>
      <c r="O11" s="112"/>
      <c r="Z11" s="121"/>
      <c r="AA11" s="121">
        <v>1</v>
      </c>
      <c r="AB11" s="121">
        <v>1</v>
      </c>
      <c r="AC11" s="121">
        <v>1</v>
      </c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CA11" s="121">
        <v>1</v>
      </c>
      <c r="CB11" s="121">
        <v>1</v>
      </c>
      <c r="CZ11" s="79">
        <v>1</v>
      </c>
    </row>
    <row r="12" spans="1:104" x14ac:dyDescent="0.2">
      <c r="A12" s="113">
        <v>3</v>
      </c>
      <c r="B12" s="114" t="s">
        <v>249</v>
      </c>
      <c r="C12" s="115" t="s">
        <v>250</v>
      </c>
      <c r="D12" s="116" t="s">
        <v>196</v>
      </c>
      <c r="E12" s="117">
        <v>237.01</v>
      </c>
      <c r="F12" s="192"/>
      <c r="G12" s="118">
        <f>E12*F12</f>
        <v>0</v>
      </c>
      <c r="H12" s="119">
        <v>0</v>
      </c>
      <c r="I12" s="120">
        <f>E12*H12</f>
        <v>0</v>
      </c>
      <c r="J12" s="119">
        <v>0</v>
      </c>
      <c r="K12" s="120">
        <f>E12*J12</f>
        <v>0</v>
      </c>
      <c r="O12" s="112"/>
      <c r="Z12" s="121"/>
      <c r="AA12" s="121">
        <v>1</v>
      </c>
      <c r="AB12" s="121">
        <v>1</v>
      </c>
      <c r="AC12" s="121">
        <v>1</v>
      </c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CA12" s="121">
        <v>1</v>
      </c>
      <c r="CB12" s="121">
        <v>1</v>
      </c>
      <c r="CZ12" s="79">
        <v>1</v>
      </c>
    </row>
    <row r="13" spans="1:104" x14ac:dyDescent="0.2">
      <c r="A13" s="113">
        <v>4</v>
      </c>
      <c r="B13" s="114" t="s">
        <v>251</v>
      </c>
      <c r="C13" s="115" t="s">
        <v>252</v>
      </c>
      <c r="D13" s="116" t="s">
        <v>196</v>
      </c>
      <c r="E13" s="117">
        <v>257.14</v>
      </c>
      <c r="F13" s="192"/>
      <c r="G13" s="118">
        <f>E13*F13</f>
        <v>0</v>
      </c>
      <c r="H13" s="119">
        <v>0</v>
      </c>
      <c r="I13" s="120">
        <f>E13*H13</f>
        <v>0</v>
      </c>
      <c r="J13" s="119">
        <v>0</v>
      </c>
      <c r="K13" s="120">
        <f>E13*J13</f>
        <v>0</v>
      </c>
      <c r="O13" s="112"/>
      <c r="Z13" s="121"/>
      <c r="AA13" s="121">
        <v>1</v>
      </c>
      <c r="AB13" s="121">
        <v>1</v>
      </c>
      <c r="AC13" s="121">
        <v>1</v>
      </c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CA13" s="121">
        <v>1</v>
      </c>
      <c r="CB13" s="121">
        <v>1</v>
      </c>
      <c r="CZ13" s="79">
        <v>1</v>
      </c>
    </row>
    <row r="14" spans="1:104" x14ac:dyDescent="0.2">
      <c r="A14" s="122"/>
      <c r="B14" s="123"/>
      <c r="C14" s="208" t="s">
        <v>463</v>
      </c>
      <c r="D14" s="209"/>
      <c r="E14" s="126">
        <v>237.01</v>
      </c>
      <c r="F14" s="127"/>
      <c r="G14" s="128"/>
      <c r="H14" s="129"/>
      <c r="I14" s="124"/>
      <c r="K14" s="124"/>
      <c r="M14" s="130" t="s">
        <v>463</v>
      </c>
      <c r="O14" s="112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31" t="str">
        <f>C13</f>
        <v>Nakládání výkopku z hor.1-4 v množství nad 100 m3</v>
      </c>
      <c r="BE14" s="121"/>
      <c r="BF14" s="121"/>
      <c r="BG14" s="121"/>
      <c r="BH14" s="121"/>
      <c r="BI14" s="121"/>
      <c r="BJ14" s="121"/>
      <c r="BK14" s="121"/>
    </row>
    <row r="15" spans="1:104" x14ac:dyDescent="0.2">
      <c r="A15" s="122"/>
      <c r="B15" s="123"/>
      <c r="C15" s="208" t="s">
        <v>464</v>
      </c>
      <c r="D15" s="209"/>
      <c r="E15" s="126">
        <v>20.13</v>
      </c>
      <c r="F15" s="127"/>
      <c r="G15" s="128"/>
      <c r="H15" s="129"/>
      <c r="I15" s="124"/>
      <c r="K15" s="124"/>
      <c r="M15" s="130" t="s">
        <v>464</v>
      </c>
      <c r="O15" s="112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31" t="str">
        <f>C14</f>
        <v>Odkop:237,01</v>
      </c>
      <c r="BE15" s="121"/>
      <c r="BF15" s="121"/>
      <c r="BG15" s="121"/>
      <c r="BH15" s="121"/>
      <c r="BI15" s="121"/>
      <c r="BJ15" s="121"/>
      <c r="BK15" s="121"/>
    </row>
    <row r="16" spans="1:104" x14ac:dyDescent="0.2">
      <c r="A16" s="113">
        <v>5</v>
      </c>
      <c r="B16" s="114" t="s">
        <v>255</v>
      </c>
      <c r="C16" s="115" t="s">
        <v>256</v>
      </c>
      <c r="D16" s="116" t="s">
        <v>196</v>
      </c>
      <c r="E16" s="117">
        <v>216.88</v>
      </c>
      <c r="F16" s="192"/>
      <c r="G16" s="118">
        <f>E16*F16</f>
        <v>0</v>
      </c>
      <c r="H16" s="119">
        <v>0</v>
      </c>
      <c r="I16" s="120">
        <f>E16*H16</f>
        <v>0</v>
      </c>
      <c r="J16" s="119">
        <v>0</v>
      </c>
      <c r="K16" s="120">
        <f>E16*J16</f>
        <v>0</v>
      </c>
      <c r="O16" s="112"/>
      <c r="Z16" s="121"/>
      <c r="AA16" s="121">
        <v>1</v>
      </c>
      <c r="AB16" s="121">
        <v>1</v>
      </c>
      <c r="AC16" s="121">
        <v>1</v>
      </c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CA16" s="121">
        <v>1</v>
      </c>
      <c r="CB16" s="121">
        <v>1</v>
      </c>
      <c r="CZ16" s="79">
        <v>1</v>
      </c>
    </row>
    <row r="17" spans="1:104" x14ac:dyDescent="0.2">
      <c r="A17" s="122"/>
      <c r="B17" s="123"/>
      <c r="C17" s="208" t="s">
        <v>465</v>
      </c>
      <c r="D17" s="209"/>
      <c r="E17" s="126">
        <v>216.88</v>
      </c>
      <c r="F17" s="127"/>
      <c r="G17" s="128"/>
      <c r="H17" s="129"/>
      <c r="I17" s="124"/>
      <c r="K17" s="124"/>
      <c r="M17" s="130" t="s">
        <v>465</v>
      </c>
      <c r="O17" s="112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31" t="str">
        <f>C16</f>
        <v>Uložení sypaniny na skl.-sypanina na výšku přes 2m</v>
      </c>
      <c r="BE17" s="121"/>
      <c r="BF17" s="121"/>
      <c r="BG17" s="121"/>
      <c r="BH17" s="121"/>
      <c r="BI17" s="121"/>
      <c r="BJ17" s="121"/>
      <c r="BK17" s="121"/>
    </row>
    <row r="18" spans="1:104" x14ac:dyDescent="0.2">
      <c r="A18" s="113">
        <v>6</v>
      </c>
      <c r="B18" s="114" t="s">
        <v>258</v>
      </c>
      <c r="C18" s="115" t="s">
        <v>259</v>
      </c>
      <c r="D18" s="116" t="s">
        <v>196</v>
      </c>
      <c r="E18" s="117">
        <v>20.13</v>
      </c>
      <c r="F18" s="192"/>
      <c r="G18" s="118">
        <f>E18*F18</f>
        <v>0</v>
      </c>
      <c r="H18" s="119">
        <v>0</v>
      </c>
      <c r="I18" s="120">
        <f>E18*H18</f>
        <v>0</v>
      </c>
      <c r="J18" s="119">
        <v>0</v>
      </c>
      <c r="K18" s="120">
        <f>E18*J18</f>
        <v>0</v>
      </c>
      <c r="O18" s="112"/>
      <c r="Z18" s="121"/>
      <c r="AA18" s="121">
        <v>1</v>
      </c>
      <c r="AB18" s="121">
        <v>1</v>
      </c>
      <c r="AC18" s="121">
        <v>1</v>
      </c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CA18" s="121">
        <v>1</v>
      </c>
      <c r="CB18" s="121">
        <v>1</v>
      </c>
      <c r="CZ18" s="79">
        <v>1</v>
      </c>
    </row>
    <row r="19" spans="1:104" x14ac:dyDescent="0.2">
      <c r="A19" s="122"/>
      <c r="B19" s="123"/>
      <c r="C19" s="208" t="s">
        <v>466</v>
      </c>
      <c r="D19" s="209"/>
      <c r="E19" s="126">
        <v>20.13</v>
      </c>
      <c r="F19" s="127"/>
      <c r="G19" s="128"/>
      <c r="H19" s="129"/>
      <c r="I19" s="124"/>
      <c r="K19" s="124"/>
      <c r="M19" s="130" t="s">
        <v>466</v>
      </c>
      <c r="O19" s="112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31" t="str">
        <f>C18</f>
        <v>Zásyp vybouraných konstrukcí a podél obrub</v>
      </c>
      <c r="BE19" s="121"/>
      <c r="BF19" s="121"/>
      <c r="BG19" s="121"/>
      <c r="BH19" s="121"/>
      <c r="BI19" s="121"/>
      <c r="BJ19" s="121"/>
      <c r="BK19" s="121"/>
    </row>
    <row r="20" spans="1:104" x14ac:dyDescent="0.2">
      <c r="A20" s="113">
        <v>7</v>
      </c>
      <c r="B20" s="114" t="s">
        <v>261</v>
      </c>
      <c r="C20" s="115" t="s">
        <v>262</v>
      </c>
      <c r="D20" s="116" t="s">
        <v>35</v>
      </c>
      <c r="E20" s="117">
        <v>363.8</v>
      </c>
      <c r="F20" s="192"/>
      <c r="G20" s="118">
        <f>E20*F20</f>
        <v>0</v>
      </c>
      <c r="H20" s="119">
        <v>0</v>
      </c>
      <c r="I20" s="120">
        <f>E20*H20</f>
        <v>0</v>
      </c>
      <c r="J20" s="119">
        <v>0</v>
      </c>
      <c r="K20" s="120">
        <f>E20*J20</f>
        <v>0</v>
      </c>
      <c r="O20" s="112"/>
      <c r="Z20" s="121"/>
      <c r="AA20" s="121">
        <v>1</v>
      </c>
      <c r="AB20" s="121">
        <v>1</v>
      </c>
      <c r="AC20" s="121">
        <v>1</v>
      </c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CA20" s="121">
        <v>1</v>
      </c>
      <c r="CB20" s="121">
        <v>1</v>
      </c>
      <c r="CZ20" s="79">
        <v>1</v>
      </c>
    </row>
    <row r="21" spans="1:104" x14ac:dyDescent="0.2">
      <c r="A21" s="122"/>
      <c r="B21" s="123"/>
      <c r="C21" s="208" t="s">
        <v>467</v>
      </c>
      <c r="D21" s="209"/>
      <c r="E21" s="126">
        <v>363.8</v>
      </c>
      <c r="F21" s="127"/>
      <c r="G21" s="128"/>
      <c r="H21" s="129"/>
      <c r="I21" s="124"/>
      <c r="K21" s="124"/>
      <c r="M21" s="130" t="s">
        <v>467</v>
      </c>
      <c r="O21" s="112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31" t="str">
        <f>C20</f>
        <v>Úprava pláně v zářezech v hor. 1-4, se zhutněním</v>
      </c>
      <c r="BE21" s="121"/>
      <c r="BF21" s="121"/>
      <c r="BG21" s="121"/>
      <c r="BH21" s="121"/>
      <c r="BI21" s="121"/>
      <c r="BJ21" s="121"/>
      <c r="BK21" s="121"/>
    </row>
    <row r="22" spans="1:104" x14ac:dyDescent="0.2">
      <c r="A22" s="132" t="s">
        <v>36</v>
      </c>
      <c r="B22" s="133" t="s">
        <v>33</v>
      </c>
      <c r="C22" s="134" t="s">
        <v>34</v>
      </c>
      <c r="D22" s="135"/>
      <c r="E22" s="136"/>
      <c r="F22" s="136"/>
      <c r="G22" s="137">
        <f>SUM(G7:G21)</f>
        <v>0</v>
      </c>
      <c r="H22" s="138"/>
      <c r="I22" s="139">
        <f>SUM(I7:I21)</f>
        <v>0</v>
      </c>
      <c r="J22" s="140"/>
      <c r="K22" s="139">
        <f>SUM(K7:K21)</f>
        <v>0</v>
      </c>
      <c r="O22" s="112"/>
      <c r="X22" s="141">
        <f>K22</f>
        <v>0</v>
      </c>
      <c r="Y22" s="141">
        <f>I22</f>
        <v>0</v>
      </c>
      <c r="Z22" s="142">
        <f>G22</f>
        <v>0</v>
      </c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43"/>
      <c r="BB22" s="143"/>
      <c r="BC22" s="143"/>
      <c r="BD22" s="143"/>
      <c r="BE22" s="143"/>
      <c r="BF22" s="143"/>
      <c r="BG22" s="121"/>
      <c r="BH22" s="121"/>
      <c r="BI22" s="121"/>
      <c r="BJ22" s="121"/>
      <c r="BK22" s="121"/>
    </row>
    <row r="23" spans="1:104" ht="14.25" customHeight="1" x14ac:dyDescent="0.2">
      <c r="A23" s="104" t="s">
        <v>32</v>
      </c>
      <c r="B23" s="105" t="s">
        <v>264</v>
      </c>
      <c r="C23" s="106" t="s">
        <v>265</v>
      </c>
      <c r="D23" s="107"/>
      <c r="E23" s="108"/>
      <c r="F23" s="108"/>
      <c r="G23" s="109"/>
      <c r="H23" s="110"/>
      <c r="I23" s="111"/>
      <c r="J23" s="110"/>
      <c r="K23" s="111"/>
      <c r="O23" s="112"/>
    </row>
    <row r="24" spans="1:104" x14ac:dyDescent="0.2">
      <c r="A24" s="113">
        <v>8</v>
      </c>
      <c r="B24" s="114" t="s">
        <v>266</v>
      </c>
      <c r="C24" s="115" t="s">
        <v>267</v>
      </c>
      <c r="D24" s="116" t="s">
        <v>35</v>
      </c>
      <c r="E24" s="117">
        <v>105.5</v>
      </c>
      <c r="F24" s="192"/>
      <c r="G24" s="118">
        <f>E24*F24</f>
        <v>0</v>
      </c>
      <c r="H24" s="119">
        <v>0</v>
      </c>
      <c r="I24" s="120">
        <f>E24*H24</f>
        <v>0</v>
      </c>
      <c r="J24" s="119">
        <v>0</v>
      </c>
      <c r="K24" s="120">
        <f>E24*J24</f>
        <v>0</v>
      </c>
      <c r="O24" s="112"/>
      <c r="Z24" s="121"/>
      <c r="AA24" s="121">
        <v>1</v>
      </c>
      <c r="AB24" s="121">
        <v>1</v>
      </c>
      <c r="AC24" s="121">
        <v>1</v>
      </c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CA24" s="121">
        <v>1</v>
      </c>
      <c r="CB24" s="121">
        <v>1</v>
      </c>
      <c r="CZ24" s="79">
        <v>1</v>
      </c>
    </row>
    <row r="25" spans="1:104" x14ac:dyDescent="0.2">
      <c r="A25" s="122"/>
      <c r="B25" s="123"/>
      <c r="C25" s="208" t="s">
        <v>468</v>
      </c>
      <c r="D25" s="209"/>
      <c r="E25" s="126">
        <v>105.5</v>
      </c>
      <c r="F25" s="127"/>
      <c r="G25" s="128"/>
      <c r="H25" s="129"/>
      <c r="I25" s="124"/>
      <c r="K25" s="124"/>
      <c r="M25" s="130" t="s">
        <v>468</v>
      </c>
      <c r="O25" s="112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31" t="str">
        <f>C24</f>
        <v>Založení trávníku parkového výsevem v rovině</v>
      </c>
      <c r="BE25" s="121"/>
      <c r="BF25" s="121"/>
      <c r="BG25" s="121"/>
      <c r="BH25" s="121"/>
      <c r="BI25" s="121"/>
      <c r="BJ25" s="121"/>
      <c r="BK25" s="121"/>
    </row>
    <row r="26" spans="1:104" x14ac:dyDescent="0.2">
      <c r="A26" s="113">
        <v>9</v>
      </c>
      <c r="B26" s="114" t="s">
        <v>269</v>
      </c>
      <c r="C26" s="115" t="s">
        <v>270</v>
      </c>
      <c r="D26" s="116" t="s">
        <v>35</v>
      </c>
      <c r="E26" s="117">
        <v>105.5</v>
      </c>
      <c r="F26" s="192"/>
      <c r="G26" s="118">
        <f t="shared" ref="G26:G31" si="0">E26*F26</f>
        <v>0</v>
      </c>
      <c r="H26" s="119">
        <v>0</v>
      </c>
      <c r="I26" s="120">
        <f t="shared" ref="I26:I31" si="1">E26*H26</f>
        <v>0</v>
      </c>
      <c r="J26" s="119">
        <v>0</v>
      </c>
      <c r="K26" s="120">
        <f t="shared" ref="K26:K31" si="2">E26*J26</f>
        <v>0</v>
      </c>
      <c r="O26" s="112"/>
      <c r="Z26" s="121"/>
      <c r="AA26" s="121">
        <v>1</v>
      </c>
      <c r="AB26" s="121">
        <v>1</v>
      </c>
      <c r="AC26" s="121">
        <v>1</v>
      </c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CA26" s="121">
        <v>1</v>
      </c>
      <c r="CB26" s="121">
        <v>1</v>
      </c>
      <c r="CZ26" s="79">
        <v>1</v>
      </c>
    </row>
    <row r="27" spans="1:104" x14ac:dyDescent="0.2">
      <c r="A27" s="113">
        <v>10</v>
      </c>
      <c r="B27" s="114" t="s">
        <v>271</v>
      </c>
      <c r="C27" s="115" t="s">
        <v>272</v>
      </c>
      <c r="D27" s="116" t="s">
        <v>35</v>
      </c>
      <c r="E27" s="117">
        <v>105.5</v>
      </c>
      <c r="F27" s="192"/>
      <c r="G27" s="118">
        <f t="shared" si="0"/>
        <v>0</v>
      </c>
      <c r="H27" s="119">
        <v>0</v>
      </c>
      <c r="I27" s="120">
        <f t="shared" si="1"/>
        <v>0</v>
      </c>
      <c r="J27" s="119">
        <v>0</v>
      </c>
      <c r="K27" s="120">
        <f t="shared" si="2"/>
        <v>0</v>
      </c>
      <c r="O27" s="112"/>
      <c r="Z27" s="121"/>
      <c r="AA27" s="121">
        <v>1</v>
      </c>
      <c r="AB27" s="121">
        <v>1</v>
      </c>
      <c r="AC27" s="121">
        <v>1</v>
      </c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CA27" s="121">
        <v>1</v>
      </c>
      <c r="CB27" s="121">
        <v>1</v>
      </c>
      <c r="CZ27" s="79">
        <v>1</v>
      </c>
    </row>
    <row r="28" spans="1:104" x14ac:dyDescent="0.2">
      <c r="A28" s="113">
        <v>11</v>
      </c>
      <c r="B28" s="114" t="s">
        <v>273</v>
      </c>
      <c r="C28" s="115" t="s">
        <v>274</v>
      </c>
      <c r="D28" s="116" t="s">
        <v>35</v>
      </c>
      <c r="E28" s="117">
        <v>105.5</v>
      </c>
      <c r="F28" s="192"/>
      <c r="G28" s="118">
        <f t="shared" si="0"/>
        <v>0</v>
      </c>
      <c r="H28" s="119">
        <v>0</v>
      </c>
      <c r="I28" s="120">
        <f t="shared" si="1"/>
        <v>0</v>
      </c>
      <c r="J28" s="119">
        <v>0</v>
      </c>
      <c r="K28" s="120">
        <f t="shared" si="2"/>
        <v>0</v>
      </c>
      <c r="O28" s="112"/>
      <c r="Z28" s="121"/>
      <c r="AA28" s="121">
        <v>1</v>
      </c>
      <c r="AB28" s="121">
        <v>1</v>
      </c>
      <c r="AC28" s="121">
        <v>1</v>
      </c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CA28" s="121">
        <v>1</v>
      </c>
      <c r="CB28" s="121">
        <v>1</v>
      </c>
      <c r="CZ28" s="79">
        <v>1</v>
      </c>
    </row>
    <row r="29" spans="1:104" x14ac:dyDescent="0.2">
      <c r="A29" s="113">
        <v>12</v>
      </c>
      <c r="B29" s="114" t="s">
        <v>275</v>
      </c>
      <c r="C29" s="115" t="s">
        <v>276</v>
      </c>
      <c r="D29" s="116" t="s">
        <v>35</v>
      </c>
      <c r="E29" s="117">
        <v>105.5</v>
      </c>
      <c r="F29" s="192"/>
      <c r="G29" s="118">
        <f t="shared" si="0"/>
        <v>0</v>
      </c>
      <c r="H29" s="119">
        <v>0</v>
      </c>
      <c r="I29" s="120">
        <f t="shared" si="1"/>
        <v>0</v>
      </c>
      <c r="J29" s="119">
        <v>0</v>
      </c>
      <c r="K29" s="120">
        <f t="shared" si="2"/>
        <v>0</v>
      </c>
      <c r="O29" s="112"/>
      <c r="Z29" s="121"/>
      <c r="AA29" s="121">
        <v>1</v>
      </c>
      <c r="AB29" s="121">
        <v>1</v>
      </c>
      <c r="AC29" s="121">
        <v>1</v>
      </c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CA29" s="121">
        <v>1</v>
      </c>
      <c r="CB29" s="121">
        <v>1</v>
      </c>
      <c r="CZ29" s="79">
        <v>1</v>
      </c>
    </row>
    <row r="30" spans="1:104" x14ac:dyDescent="0.2">
      <c r="A30" s="113">
        <v>13</v>
      </c>
      <c r="B30" s="114" t="s">
        <v>277</v>
      </c>
      <c r="C30" s="115" t="s">
        <v>278</v>
      </c>
      <c r="D30" s="116" t="s">
        <v>35</v>
      </c>
      <c r="E30" s="117">
        <v>105.5</v>
      </c>
      <c r="F30" s="192"/>
      <c r="G30" s="118">
        <f t="shared" si="0"/>
        <v>0</v>
      </c>
      <c r="H30" s="119">
        <v>0</v>
      </c>
      <c r="I30" s="120">
        <f t="shared" si="1"/>
        <v>0</v>
      </c>
      <c r="J30" s="119">
        <v>0</v>
      </c>
      <c r="K30" s="120">
        <f t="shared" si="2"/>
        <v>0</v>
      </c>
      <c r="O30" s="112"/>
      <c r="Z30" s="121"/>
      <c r="AA30" s="121">
        <v>1</v>
      </c>
      <c r="AB30" s="121">
        <v>1</v>
      </c>
      <c r="AC30" s="121">
        <v>1</v>
      </c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CA30" s="121">
        <v>1</v>
      </c>
      <c r="CB30" s="121">
        <v>1</v>
      </c>
      <c r="CZ30" s="79">
        <v>1</v>
      </c>
    </row>
    <row r="31" spans="1:104" x14ac:dyDescent="0.2">
      <c r="A31" s="113">
        <v>14</v>
      </c>
      <c r="B31" s="114" t="s">
        <v>279</v>
      </c>
      <c r="C31" s="115" t="s">
        <v>280</v>
      </c>
      <c r="D31" s="116" t="s">
        <v>281</v>
      </c>
      <c r="E31" s="117">
        <v>16.88</v>
      </c>
      <c r="F31" s="192"/>
      <c r="G31" s="118">
        <f t="shared" si="0"/>
        <v>0</v>
      </c>
      <c r="H31" s="119">
        <v>9.9999999999944599E-4</v>
      </c>
      <c r="I31" s="120">
        <f t="shared" si="1"/>
        <v>1.6879999999990649E-2</v>
      </c>
      <c r="J31" s="119"/>
      <c r="K31" s="120">
        <f t="shared" si="2"/>
        <v>0</v>
      </c>
      <c r="O31" s="112"/>
      <c r="Z31" s="121"/>
      <c r="AA31" s="121">
        <v>3</v>
      </c>
      <c r="AB31" s="121">
        <v>1</v>
      </c>
      <c r="AC31" s="121">
        <v>572410</v>
      </c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CA31" s="121">
        <v>3</v>
      </c>
      <c r="CB31" s="121">
        <v>1</v>
      </c>
      <c r="CZ31" s="79">
        <v>1</v>
      </c>
    </row>
    <row r="32" spans="1:104" x14ac:dyDescent="0.2">
      <c r="A32" s="122"/>
      <c r="B32" s="123"/>
      <c r="C32" s="208" t="s">
        <v>469</v>
      </c>
      <c r="D32" s="209"/>
      <c r="E32" s="126">
        <v>10.55</v>
      </c>
      <c r="F32" s="127"/>
      <c r="G32" s="128"/>
      <c r="H32" s="129"/>
      <c r="I32" s="124"/>
      <c r="K32" s="124"/>
      <c r="M32" s="130" t="s">
        <v>469</v>
      </c>
      <c r="O32" s="112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31" t="str">
        <f>C31</f>
        <v>Směs travní parková II. mírná zátěž PROFI</v>
      </c>
      <c r="BE32" s="121"/>
      <c r="BF32" s="121"/>
      <c r="BG32" s="121"/>
      <c r="BH32" s="121"/>
      <c r="BI32" s="121"/>
      <c r="BJ32" s="121"/>
      <c r="BK32" s="121"/>
    </row>
    <row r="33" spans="1:104" x14ac:dyDescent="0.2">
      <c r="A33" s="122"/>
      <c r="B33" s="123"/>
      <c r="C33" s="208" t="s">
        <v>470</v>
      </c>
      <c r="D33" s="209"/>
      <c r="E33" s="126">
        <v>6.33</v>
      </c>
      <c r="F33" s="127"/>
      <c r="G33" s="128"/>
      <c r="H33" s="129"/>
      <c r="I33" s="124"/>
      <c r="K33" s="124"/>
      <c r="M33" s="130" t="s">
        <v>470</v>
      </c>
      <c r="O33" s="112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31" t="str">
        <f>C32</f>
        <v>úsek č. 1-první osetí - spotřeba 100g/m2:105,5*100/1000</v>
      </c>
      <c r="BE33" s="121"/>
      <c r="BF33" s="121"/>
      <c r="BG33" s="121"/>
      <c r="BH33" s="121"/>
      <c r="BI33" s="121"/>
      <c r="BJ33" s="121"/>
      <c r="BK33" s="121"/>
    </row>
    <row r="34" spans="1:104" x14ac:dyDescent="0.2">
      <c r="A34" s="113">
        <v>15</v>
      </c>
      <c r="B34" s="114" t="s">
        <v>284</v>
      </c>
      <c r="C34" s="115" t="s">
        <v>285</v>
      </c>
      <c r="D34" s="116" t="s">
        <v>196</v>
      </c>
      <c r="E34" s="117">
        <v>10.1</v>
      </c>
      <c r="F34" s="192"/>
      <c r="G34" s="118">
        <f>E34*F34</f>
        <v>0</v>
      </c>
      <c r="H34" s="119">
        <v>1.6700000000000701</v>
      </c>
      <c r="I34" s="120">
        <f>E34*H34</f>
        <v>16.867000000000708</v>
      </c>
      <c r="J34" s="119"/>
      <c r="K34" s="120">
        <f>E34*J34</f>
        <v>0</v>
      </c>
      <c r="O34" s="112"/>
      <c r="Z34" s="121"/>
      <c r="AA34" s="121">
        <v>3</v>
      </c>
      <c r="AB34" s="121">
        <v>10</v>
      </c>
      <c r="AC34" s="121">
        <v>10364200</v>
      </c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CA34" s="121">
        <v>3</v>
      </c>
      <c r="CB34" s="121">
        <v>10</v>
      </c>
      <c r="CZ34" s="79">
        <v>1</v>
      </c>
    </row>
    <row r="35" spans="1:104" x14ac:dyDescent="0.2">
      <c r="A35" s="132" t="s">
        <v>36</v>
      </c>
      <c r="B35" s="133" t="s">
        <v>264</v>
      </c>
      <c r="C35" s="134" t="s">
        <v>265</v>
      </c>
      <c r="D35" s="135"/>
      <c r="E35" s="136"/>
      <c r="F35" s="136"/>
      <c r="G35" s="137">
        <f>SUM(G23:G34)</f>
        <v>0</v>
      </c>
      <c r="H35" s="138"/>
      <c r="I35" s="139">
        <f>SUM(I23:I34)</f>
        <v>16.883880000000698</v>
      </c>
      <c r="J35" s="140"/>
      <c r="K35" s="139">
        <f>SUM(K23:K34)</f>
        <v>0</v>
      </c>
      <c r="O35" s="112"/>
      <c r="X35" s="141">
        <f>K35</f>
        <v>0</v>
      </c>
      <c r="Y35" s="141">
        <f>I35</f>
        <v>16.883880000000698</v>
      </c>
      <c r="Z35" s="142">
        <f>G35</f>
        <v>0</v>
      </c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43"/>
      <c r="BB35" s="143"/>
      <c r="BC35" s="143"/>
      <c r="BD35" s="143"/>
      <c r="BE35" s="143"/>
      <c r="BF35" s="143"/>
      <c r="BG35" s="121"/>
      <c r="BH35" s="121"/>
      <c r="BI35" s="121"/>
      <c r="BJ35" s="121"/>
      <c r="BK35" s="121"/>
    </row>
    <row r="36" spans="1:104" ht="14.25" customHeight="1" x14ac:dyDescent="0.2">
      <c r="A36" s="104" t="s">
        <v>32</v>
      </c>
      <c r="B36" s="105" t="s">
        <v>286</v>
      </c>
      <c r="C36" s="106" t="s">
        <v>287</v>
      </c>
      <c r="D36" s="107"/>
      <c r="E36" s="108"/>
      <c r="F36" s="108"/>
      <c r="G36" s="109"/>
      <c r="H36" s="110"/>
      <c r="I36" s="111"/>
      <c r="J36" s="110"/>
      <c r="K36" s="111"/>
      <c r="O36" s="112"/>
    </row>
    <row r="37" spans="1:104" x14ac:dyDescent="0.2">
      <c r="A37" s="113">
        <v>16</v>
      </c>
      <c r="B37" s="114" t="s">
        <v>288</v>
      </c>
      <c r="C37" s="115" t="s">
        <v>289</v>
      </c>
      <c r="D37" s="116" t="s">
        <v>35</v>
      </c>
      <c r="E37" s="117">
        <v>689.6</v>
      </c>
      <c r="F37" s="192"/>
      <c r="G37" s="118">
        <f>E37*F37</f>
        <v>0</v>
      </c>
      <c r="H37" s="119">
        <v>0.322500000000218</v>
      </c>
      <c r="I37" s="120">
        <f>E37*H37</f>
        <v>222.39600000015034</v>
      </c>
      <c r="J37" s="119">
        <v>0</v>
      </c>
      <c r="K37" s="120">
        <f>E37*J37</f>
        <v>0</v>
      </c>
      <c r="O37" s="112"/>
      <c r="Z37" s="121"/>
      <c r="AA37" s="121">
        <v>1</v>
      </c>
      <c r="AB37" s="121">
        <v>1</v>
      </c>
      <c r="AC37" s="121">
        <v>1</v>
      </c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CA37" s="121">
        <v>1</v>
      </c>
      <c r="CB37" s="121">
        <v>1</v>
      </c>
      <c r="CZ37" s="79">
        <v>1</v>
      </c>
    </row>
    <row r="38" spans="1:104" x14ac:dyDescent="0.2">
      <c r="A38" s="122"/>
      <c r="B38" s="123"/>
      <c r="C38" s="204" t="s">
        <v>290</v>
      </c>
      <c r="D38" s="205"/>
      <c r="E38" s="205"/>
      <c r="F38" s="205"/>
      <c r="G38" s="206"/>
      <c r="I38" s="124"/>
      <c r="K38" s="124"/>
      <c r="L38" s="125" t="s">
        <v>290</v>
      </c>
      <c r="O38" s="112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</row>
    <row r="39" spans="1:104" x14ac:dyDescent="0.2">
      <c r="A39" s="122"/>
      <c r="B39" s="123"/>
      <c r="C39" s="204"/>
      <c r="D39" s="205"/>
      <c r="E39" s="205"/>
      <c r="F39" s="205"/>
      <c r="G39" s="206"/>
      <c r="I39" s="124"/>
      <c r="K39" s="124"/>
      <c r="L39" s="125"/>
      <c r="O39" s="112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</row>
    <row r="40" spans="1:104" x14ac:dyDescent="0.2">
      <c r="A40" s="122"/>
      <c r="B40" s="123"/>
      <c r="C40" s="208" t="s">
        <v>471</v>
      </c>
      <c r="D40" s="209"/>
      <c r="E40" s="126">
        <v>689.6</v>
      </c>
      <c r="F40" s="127"/>
      <c r="G40" s="128"/>
      <c r="H40" s="129"/>
      <c r="I40" s="124"/>
      <c r="K40" s="124"/>
      <c r="M40" s="130" t="s">
        <v>471</v>
      </c>
      <c r="O40" s="112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31">
        <f>C39</f>
        <v>0</v>
      </c>
      <c r="BE40" s="121"/>
      <c r="BF40" s="121"/>
      <c r="BG40" s="121"/>
      <c r="BH40" s="121"/>
      <c r="BI40" s="121"/>
      <c r="BJ40" s="121"/>
      <c r="BK40" s="121"/>
    </row>
    <row r="41" spans="1:104" x14ac:dyDescent="0.2">
      <c r="A41" s="122"/>
      <c r="B41" s="123"/>
      <c r="C41" s="208" t="s">
        <v>292</v>
      </c>
      <c r="D41" s="209"/>
      <c r="E41" s="126">
        <v>0</v>
      </c>
      <c r="F41" s="127"/>
      <c r="G41" s="128"/>
      <c r="H41" s="129"/>
      <c r="I41" s="124"/>
      <c r="K41" s="124"/>
      <c r="M41" s="130">
        <v>0</v>
      </c>
      <c r="O41" s="112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31" t="str">
        <f>C40</f>
        <v>(279,3+8+57,5)*2</v>
      </c>
      <c r="BE41" s="121"/>
      <c r="BF41" s="121"/>
      <c r="BG41" s="121"/>
      <c r="BH41" s="121"/>
      <c r="BI41" s="121"/>
      <c r="BJ41" s="121"/>
      <c r="BK41" s="121"/>
    </row>
    <row r="42" spans="1:104" x14ac:dyDescent="0.2">
      <c r="A42" s="113">
        <v>17</v>
      </c>
      <c r="B42" s="114" t="s">
        <v>293</v>
      </c>
      <c r="C42" s="115" t="s">
        <v>294</v>
      </c>
      <c r="D42" s="116" t="s">
        <v>35</v>
      </c>
      <c r="E42" s="117">
        <v>336.8</v>
      </c>
      <c r="F42" s="192"/>
      <c r="G42" s="118">
        <f>E42*F42</f>
        <v>0</v>
      </c>
      <c r="H42" s="119">
        <v>0.71644000000014796</v>
      </c>
      <c r="I42" s="120">
        <f>E42*H42</f>
        <v>241.29699200004984</v>
      </c>
      <c r="J42" s="119">
        <v>0</v>
      </c>
      <c r="K42" s="120">
        <f>E42*J42</f>
        <v>0</v>
      </c>
      <c r="O42" s="112"/>
      <c r="Z42" s="121"/>
      <c r="AA42" s="121">
        <v>1</v>
      </c>
      <c r="AB42" s="121">
        <v>1</v>
      </c>
      <c r="AC42" s="121">
        <v>1</v>
      </c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CA42" s="121">
        <v>1</v>
      </c>
      <c r="CB42" s="121">
        <v>1</v>
      </c>
      <c r="CZ42" s="79">
        <v>1</v>
      </c>
    </row>
    <row r="43" spans="1:104" x14ac:dyDescent="0.2">
      <c r="A43" s="122"/>
      <c r="B43" s="123"/>
      <c r="C43" s="204" t="s">
        <v>295</v>
      </c>
      <c r="D43" s="205"/>
      <c r="E43" s="205"/>
      <c r="F43" s="205"/>
      <c r="G43" s="206"/>
      <c r="I43" s="124"/>
      <c r="K43" s="124"/>
      <c r="L43" s="125" t="s">
        <v>295</v>
      </c>
      <c r="O43" s="112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</row>
    <row r="44" spans="1:104" ht="22.5" x14ac:dyDescent="0.2">
      <c r="A44" s="113">
        <v>18</v>
      </c>
      <c r="B44" s="114" t="s">
        <v>299</v>
      </c>
      <c r="C44" s="115" t="s">
        <v>300</v>
      </c>
      <c r="D44" s="116" t="s">
        <v>35</v>
      </c>
      <c r="E44" s="117">
        <v>8</v>
      </c>
      <c r="F44" s="192"/>
      <c r="G44" s="118">
        <f>E44*F44</f>
        <v>0</v>
      </c>
      <c r="H44" s="119">
        <v>0.45359999999982398</v>
      </c>
      <c r="I44" s="120">
        <f>E44*H44</f>
        <v>3.6287999999985918</v>
      </c>
      <c r="J44" s="119">
        <v>0</v>
      </c>
      <c r="K44" s="120">
        <f>E44*J44</f>
        <v>0</v>
      </c>
      <c r="O44" s="112"/>
      <c r="Z44" s="121"/>
      <c r="AA44" s="121">
        <v>1</v>
      </c>
      <c r="AB44" s="121">
        <v>1</v>
      </c>
      <c r="AC44" s="121">
        <v>1</v>
      </c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CA44" s="121">
        <v>1</v>
      </c>
      <c r="CB44" s="121">
        <v>1</v>
      </c>
      <c r="CZ44" s="79">
        <v>1</v>
      </c>
    </row>
    <row r="45" spans="1:104" x14ac:dyDescent="0.2">
      <c r="A45" s="122"/>
      <c r="B45" s="123"/>
      <c r="C45" s="204" t="s">
        <v>442</v>
      </c>
      <c r="D45" s="205"/>
      <c r="E45" s="205"/>
      <c r="F45" s="205"/>
      <c r="G45" s="206"/>
      <c r="I45" s="124"/>
      <c r="K45" s="124"/>
      <c r="L45" s="125" t="s">
        <v>442</v>
      </c>
      <c r="O45" s="112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</row>
    <row r="46" spans="1:104" x14ac:dyDescent="0.2">
      <c r="A46" s="113">
        <v>19</v>
      </c>
      <c r="B46" s="114" t="s">
        <v>304</v>
      </c>
      <c r="C46" s="115" t="s">
        <v>305</v>
      </c>
      <c r="D46" s="116" t="s">
        <v>35</v>
      </c>
      <c r="E46" s="117">
        <v>8</v>
      </c>
      <c r="F46" s="192"/>
      <c r="G46" s="118">
        <f>E46*F46</f>
        <v>0</v>
      </c>
      <c r="H46" s="119">
        <v>0.383139999999912</v>
      </c>
      <c r="I46" s="120">
        <f>E46*H46</f>
        <v>3.065119999999296</v>
      </c>
      <c r="J46" s="119">
        <v>0</v>
      </c>
      <c r="K46" s="120">
        <f>E46*J46</f>
        <v>0</v>
      </c>
      <c r="O46" s="112"/>
      <c r="Z46" s="121"/>
      <c r="AA46" s="121">
        <v>1</v>
      </c>
      <c r="AB46" s="121">
        <v>1</v>
      </c>
      <c r="AC46" s="121">
        <v>1</v>
      </c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CA46" s="121">
        <v>1</v>
      </c>
      <c r="CB46" s="121">
        <v>1</v>
      </c>
      <c r="CZ46" s="79">
        <v>1</v>
      </c>
    </row>
    <row r="47" spans="1:104" x14ac:dyDescent="0.2">
      <c r="A47" s="122"/>
      <c r="B47" s="123"/>
      <c r="C47" s="204" t="s">
        <v>442</v>
      </c>
      <c r="D47" s="205"/>
      <c r="E47" s="205"/>
      <c r="F47" s="205"/>
      <c r="G47" s="206"/>
      <c r="I47" s="124"/>
      <c r="K47" s="124"/>
      <c r="L47" s="125" t="s">
        <v>442</v>
      </c>
      <c r="O47" s="112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</row>
    <row r="48" spans="1:104" x14ac:dyDescent="0.2">
      <c r="A48" s="113">
        <v>20</v>
      </c>
      <c r="B48" s="114" t="s">
        <v>306</v>
      </c>
      <c r="C48" s="115" t="s">
        <v>307</v>
      </c>
      <c r="D48" s="116" t="s">
        <v>35</v>
      </c>
      <c r="E48" s="117">
        <v>363.8</v>
      </c>
      <c r="F48" s="192"/>
      <c r="G48" s="118">
        <f>E48*F48</f>
        <v>0</v>
      </c>
      <c r="H48" s="119">
        <v>0</v>
      </c>
      <c r="I48" s="120">
        <f>E48*H48</f>
        <v>0</v>
      </c>
      <c r="J48" s="119">
        <v>0</v>
      </c>
      <c r="K48" s="120">
        <f>E48*J48</f>
        <v>0</v>
      </c>
      <c r="O48" s="112"/>
      <c r="Z48" s="121"/>
      <c r="AA48" s="121">
        <v>1</v>
      </c>
      <c r="AB48" s="121">
        <v>1</v>
      </c>
      <c r="AC48" s="121">
        <v>1</v>
      </c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CA48" s="121">
        <v>1</v>
      </c>
      <c r="CB48" s="121">
        <v>1</v>
      </c>
      <c r="CZ48" s="79">
        <v>1</v>
      </c>
    </row>
    <row r="49" spans="1:104" x14ac:dyDescent="0.2">
      <c r="A49" s="113">
        <v>21</v>
      </c>
      <c r="B49" s="114" t="s">
        <v>308</v>
      </c>
      <c r="C49" s="115" t="s">
        <v>309</v>
      </c>
      <c r="D49" s="116" t="s">
        <v>35</v>
      </c>
      <c r="E49" s="117">
        <v>363.8</v>
      </c>
      <c r="F49" s="192"/>
      <c r="G49" s="118">
        <f>E49*F49</f>
        <v>0</v>
      </c>
      <c r="H49" s="119">
        <v>2.29999999999952E-4</v>
      </c>
      <c r="I49" s="120">
        <f>E49*H49</f>
        <v>8.367399999998254E-2</v>
      </c>
      <c r="J49" s="119">
        <v>0</v>
      </c>
      <c r="K49" s="120">
        <f>E49*J49</f>
        <v>0</v>
      </c>
      <c r="O49" s="112"/>
      <c r="Z49" s="121"/>
      <c r="AA49" s="121">
        <v>1</v>
      </c>
      <c r="AB49" s="121">
        <v>1</v>
      </c>
      <c r="AC49" s="121">
        <v>1</v>
      </c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CA49" s="121">
        <v>1</v>
      </c>
      <c r="CB49" s="121">
        <v>1</v>
      </c>
      <c r="CZ49" s="79">
        <v>1</v>
      </c>
    </row>
    <row r="50" spans="1:104" x14ac:dyDescent="0.2">
      <c r="A50" s="113">
        <v>22</v>
      </c>
      <c r="B50" s="114" t="s">
        <v>310</v>
      </c>
      <c r="C50" s="115" t="s">
        <v>311</v>
      </c>
      <c r="D50" s="116" t="s">
        <v>35</v>
      </c>
      <c r="E50" s="117">
        <v>400.18</v>
      </c>
      <c r="F50" s="192"/>
      <c r="G50" s="118">
        <f>E50*F50</f>
        <v>0</v>
      </c>
      <c r="H50" s="119">
        <v>3.00000000000189E-4</v>
      </c>
      <c r="I50" s="120">
        <f>E50*H50</f>
        <v>0.12005400000007564</v>
      </c>
      <c r="J50" s="119"/>
      <c r="K50" s="120">
        <f>E50*J50</f>
        <v>0</v>
      </c>
      <c r="O50" s="112"/>
      <c r="Z50" s="121"/>
      <c r="AA50" s="121">
        <v>3</v>
      </c>
      <c r="AB50" s="121">
        <v>1</v>
      </c>
      <c r="AC50" s="121">
        <v>67390526</v>
      </c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CA50" s="121">
        <v>3</v>
      </c>
      <c r="CB50" s="121">
        <v>1</v>
      </c>
      <c r="CZ50" s="79">
        <v>1</v>
      </c>
    </row>
    <row r="51" spans="1:104" x14ac:dyDescent="0.2">
      <c r="A51" s="122"/>
      <c r="B51" s="123"/>
      <c r="C51" s="208" t="s">
        <v>472</v>
      </c>
      <c r="D51" s="209"/>
      <c r="E51" s="126">
        <v>400.18</v>
      </c>
      <c r="F51" s="127"/>
      <c r="G51" s="128"/>
      <c r="H51" s="129"/>
      <c r="I51" s="124"/>
      <c r="K51" s="124"/>
      <c r="M51" s="130" t="s">
        <v>472</v>
      </c>
      <c r="O51" s="112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31" t="str">
        <f>C50</f>
        <v>Textilie jutařská netkaná NETEX A PP/300 -300 g/m2</v>
      </c>
      <c r="BE51" s="121"/>
      <c r="BF51" s="121"/>
      <c r="BG51" s="121"/>
      <c r="BH51" s="121"/>
      <c r="BI51" s="121"/>
      <c r="BJ51" s="121"/>
      <c r="BK51" s="121"/>
    </row>
    <row r="52" spans="1:104" x14ac:dyDescent="0.2">
      <c r="A52" s="132" t="s">
        <v>36</v>
      </c>
      <c r="B52" s="133" t="s">
        <v>286</v>
      </c>
      <c r="C52" s="134" t="s">
        <v>287</v>
      </c>
      <c r="D52" s="135"/>
      <c r="E52" s="136"/>
      <c r="F52" s="136"/>
      <c r="G52" s="137">
        <f>SUM(G36:G51)</f>
        <v>0</v>
      </c>
      <c r="H52" s="138"/>
      <c r="I52" s="139">
        <f>SUM(I36:I51)</f>
        <v>470.59064000019816</v>
      </c>
      <c r="J52" s="140"/>
      <c r="K52" s="139">
        <f>SUM(K36:K51)</f>
        <v>0</v>
      </c>
      <c r="O52" s="112"/>
      <c r="X52" s="141">
        <f>K52</f>
        <v>0</v>
      </c>
      <c r="Y52" s="141">
        <f>I52</f>
        <v>470.59064000019816</v>
      </c>
      <c r="Z52" s="142">
        <f>G52</f>
        <v>0</v>
      </c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43"/>
      <c r="BB52" s="143"/>
      <c r="BC52" s="143"/>
      <c r="BD52" s="143"/>
      <c r="BE52" s="143"/>
      <c r="BF52" s="143"/>
      <c r="BG52" s="121"/>
      <c r="BH52" s="121"/>
      <c r="BI52" s="121"/>
      <c r="BJ52" s="121"/>
      <c r="BK52" s="121"/>
    </row>
    <row r="53" spans="1:104" ht="14.25" customHeight="1" x14ac:dyDescent="0.2">
      <c r="A53" s="104" t="s">
        <v>32</v>
      </c>
      <c r="B53" s="105" t="s">
        <v>313</v>
      </c>
      <c r="C53" s="106" t="s">
        <v>314</v>
      </c>
      <c r="D53" s="107"/>
      <c r="E53" s="108"/>
      <c r="F53" s="108"/>
      <c r="G53" s="109"/>
      <c r="H53" s="110"/>
      <c r="I53" s="111"/>
      <c r="J53" s="110"/>
      <c r="K53" s="111"/>
      <c r="O53" s="112"/>
    </row>
    <row r="54" spans="1:104" x14ac:dyDescent="0.2">
      <c r="A54" s="113">
        <v>23</v>
      </c>
      <c r="B54" s="114" t="s">
        <v>444</v>
      </c>
      <c r="C54" s="115" t="s">
        <v>445</v>
      </c>
      <c r="D54" s="116" t="s">
        <v>35</v>
      </c>
      <c r="E54" s="117">
        <v>8</v>
      </c>
      <c r="F54" s="192"/>
      <c r="G54" s="118">
        <f>E54*F54</f>
        <v>0</v>
      </c>
      <c r="H54" s="119">
        <v>2.3629999999997198E-2</v>
      </c>
      <c r="I54" s="120">
        <f>E54*H54</f>
        <v>0.18903999999997759</v>
      </c>
      <c r="J54" s="119">
        <v>0</v>
      </c>
      <c r="K54" s="120">
        <f>E54*J54</f>
        <v>0</v>
      </c>
      <c r="O54" s="112"/>
      <c r="Z54" s="121"/>
      <c r="AA54" s="121">
        <v>1</v>
      </c>
      <c r="AB54" s="121">
        <v>1</v>
      </c>
      <c r="AC54" s="121">
        <v>1</v>
      </c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CA54" s="121">
        <v>1</v>
      </c>
      <c r="CB54" s="121">
        <v>1</v>
      </c>
      <c r="CZ54" s="79">
        <v>1</v>
      </c>
    </row>
    <row r="55" spans="1:104" x14ac:dyDescent="0.2">
      <c r="A55" s="113">
        <v>24</v>
      </c>
      <c r="B55" s="114" t="s">
        <v>315</v>
      </c>
      <c r="C55" s="115" t="s">
        <v>316</v>
      </c>
      <c r="D55" s="116" t="s">
        <v>35</v>
      </c>
      <c r="E55" s="117">
        <v>13</v>
      </c>
      <c r="F55" s="192"/>
      <c r="G55" s="118">
        <f>E55*F55</f>
        <v>0</v>
      </c>
      <c r="H55" s="119">
        <v>0.30132000000003201</v>
      </c>
      <c r="I55" s="120">
        <f>E55*H55</f>
        <v>3.9171600000004161</v>
      </c>
      <c r="J55" s="119">
        <v>0</v>
      </c>
      <c r="K55" s="120">
        <f>E55*J55</f>
        <v>0</v>
      </c>
      <c r="O55" s="112"/>
      <c r="Z55" s="121"/>
      <c r="AA55" s="121">
        <v>1</v>
      </c>
      <c r="AB55" s="121">
        <v>1</v>
      </c>
      <c r="AC55" s="121">
        <v>1</v>
      </c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CA55" s="121">
        <v>1</v>
      </c>
      <c r="CB55" s="121">
        <v>1</v>
      </c>
      <c r="CZ55" s="79">
        <v>1</v>
      </c>
    </row>
    <row r="56" spans="1:104" x14ac:dyDescent="0.2">
      <c r="A56" s="122"/>
      <c r="B56" s="123"/>
      <c r="C56" s="204"/>
      <c r="D56" s="205"/>
      <c r="E56" s="205"/>
      <c r="F56" s="205"/>
      <c r="G56" s="206"/>
      <c r="I56" s="124"/>
      <c r="K56" s="124"/>
      <c r="L56" s="125"/>
      <c r="O56" s="112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</row>
    <row r="57" spans="1:104" x14ac:dyDescent="0.2">
      <c r="A57" s="122"/>
      <c r="B57" s="123"/>
      <c r="C57" s="208" t="s">
        <v>473</v>
      </c>
      <c r="D57" s="209"/>
      <c r="E57" s="126">
        <v>13</v>
      </c>
      <c r="F57" s="127"/>
      <c r="G57" s="128"/>
      <c r="H57" s="129"/>
      <c r="I57" s="124"/>
      <c r="K57" s="124"/>
      <c r="M57" s="130" t="s">
        <v>473</v>
      </c>
      <c r="O57" s="112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31">
        <f>C56</f>
        <v>0</v>
      </c>
      <c r="BE57" s="121"/>
      <c r="BF57" s="121"/>
      <c r="BG57" s="121"/>
      <c r="BH57" s="121"/>
      <c r="BI57" s="121"/>
      <c r="BJ57" s="121"/>
      <c r="BK57" s="121"/>
    </row>
    <row r="58" spans="1:104" x14ac:dyDescent="0.2">
      <c r="A58" s="113">
        <v>25</v>
      </c>
      <c r="B58" s="114" t="s">
        <v>324</v>
      </c>
      <c r="C58" s="115" t="s">
        <v>325</v>
      </c>
      <c r="D58" s="116" t="s">
        <v>35</v>
      </c>
      <c r="E58" s="117">
        <v>279.3</v>
      </c>
      <c r="F58" s="192"/>
      <c r="G58" s="118">
        <f>E58*F58</f>
        <v>0</v>
      </c>
      <c r="H58" s="119">
        <v>7.3899999999980495E-2</v>
      </c>
      <c r="I58" s="120">
        <f>E58*H58</f>
        <v>20.640269999994555</v>
      </c>
      <c r="J58" s="119">
        <v>0</v>
      </c>
      <c r="K58" s="120">
        <f>E58*J58</f>
        <v>0</v>
      </c>
      <c r="O58" s="112"/>
      <c r="Z58" s="121"/>
      <c r="AA58" s="121">
        <v>1</v>
      </c>
      <c r="AB58" s="121">
        <v>1</v>
      </c>
      <c r="AC58" s="121">
        <v>1</v>
      </c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CA58" s="121">
        <v>1</v>
      </c>
      <c r="CB58" s="121">
        <v>1</v>
      </c>
      <c r="CZ58" s="79">
        <v>1</v>
      </c>
    </row>
    <row r="59" spans="1:104" x14ac:dyDescent="0.2">
      <c r="A59" s="122"/>
      <c r="B59" s="123"/>
      <c r="C59" s="204" t="s">
        <v>326</v>
      </c>
      <c r="D59" s="205"/>
      <c r="E59" s="205"/>
      <c r="F59" s="205"/>
      <c r="G59" s="206"/>
      <c r="I59" s="124"/>
      <c r="K59" s="124"/>
      <c r="L59" s="125" t="s">
        <v>326</v>
      </c>
      <c r="O59" s="112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</row>
    <row r="60" spans="1:104" ht="25.5" x14ac:dyDescent="0.2">
      <c r="A60" s="122"/>
      <c r="B60" s="123"/>
      <c r="C60" s="208" t="s">
        <v>474</v>
      </c>
      <c r="D60" s="209"/>
      <c r="E60" s="126">
        <v>51.1</v>
      </c>
      <c r="F60" s="127"/>
      <c r="G60" s="128"/>
      <c r="H60" s="129"/>
      <c r="I60" s="124"/>
      <c r="K60" s="124"/>
      <c r="M60" s="130" t="s">
        <v>474</v>
      </c>
      <c r="O60" s="112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31" t="str">
        <f>C59</f>
        <v>položka obsahuje kladecí vrstvu DK fr. 4-8 mm + zásyp spar, dlažba ve specifikaci</v>
      </c>
      <c r="BE60" s="121"/>
      <c r="BF60" s="121"/>
      <c r="BG60" s="121"/>
      <c r="BH60" s="121"/>
      <c r="BI60" s="121"/>
      <c r="BJ60" s="121"/>
      <c r="BK60" s="121"/>
    </row>
    <row r="61" spans="1:104" x14ac:dyDescent="0.2">
      <c r="A61" s="122"/>
      <c r="B61" s="123"/>
      <c r="C61" s="208" t="s">
        <v>475</v>
      </c>
      <c r="D61" s="209"/>
      <c r="E61" s="126">
        <v>228.2</v>
      </c>
      <c r="F61" s="127"/>
      <c r="G61" s="128"/>
      <c r="H61" s="129"/>
      <c r="I61" s="124"/>
      <c r="K61" s="124"/>
      <c r="M61" s="130" t="s">
        <v>475</v>
      </c>
      <c r="O61" s="112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31" t="str">
        <f>C60</f>
        <v>20/20/8:51,1</v>
      </c>
      <c r="BE61" s="121"/>
      <c r="BF61" s="121"/>
      <c r="BG61" s="121"/>
      <c r="BH61" s="121"/>
      <c r="BI61" s="121"/>
      <c r="BJ61" s="121"/>
      <c r="BK61" s="121"/>
    </row>
    <row r="62" spans="1:104" x14ac:dyDescent="0.2">
      <c r="A62" s="113">
        <v>26</v>
      </c>
      <c r="B62" s="114" t="s">
        <v>331</v>
      </c>
      <c r="C62" s="115" t="s">
        <v>332</v>
      </c>
      <c r="D62" s="116" t="s">
        <v>88</v>
      </c>
      <c r="E62" s="117">
        <v>87.7</v>
      </c>
      <c r="F62" s="192"/>
      <c r="G62" s="118">
        <f>E62*F62</f>
        <v>0</v>
      </c>
      <c r="H62" s="119">
        <v>3.6000000000013799E-4</v>
      </c>
      <c r="I62" s="120">
        <f>E62*H62</f>
        <v>3.1572000000012104E-2</v>
      </c>
      <c r="J62" s="119">
        <v>0</v>
      </c>
      <c r="K62" s="120">
        <f>E62*J62</f>
        <v>0</v>
      </c>
      <c r="O62" s="112"/>
      <c r="Z62" s="121"/>
      <c r="AA62" s="121">
        <v>1</v>
      </c>
      <c r="AB62" s="121">
        <v>1</v>
      </c>
      <c r="AC62" s="121">
        <v>1</v>
      </c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CA62" s="121">
        <v>1</v>
      </c>
      <c r="CB62" s="121">
        <v>1</v>
      </c>
      <c r="CZ62" s="79">
        <v>1</v>
      </c>
    </row>
    <row r="63" spans="1:104" x14ac:dyDescent="0.2">
      <c r="A63" s="113">
        <v>27</v>
      </c>
      <c r="B63" s="114" t="s">
        <v>333</v>
      </c>
      <c r="C63" s="115" t="s">
        <v>334</v>
      </c>
      <c r="D63" s="116" t="s">
        <v>88</v>
      </c>
      <c r="E63" s="117">
        <v>191.1</v>
      </c>
      <c r="F63" s="192"/>
      <c r="G63" s="118">
        <f>E63*F63</f>
        <v>0</v>
      </c>
      <c r="H63" s="119">
        <v>0.148740000000089</v>
      </c>
      <c r="I63" s="120">
        <f>E63*H63</f>
        <v>28.424214000017006</v>
      </c>
      <c r="J63" s="119">
        <v>0</v>
      </c>
      <c r="K63" s="120">
        <f>E63*J63</f>
        <v>0</v>
      </c>
      <c r="O63" s="112"/>
      <c r="Z63" s="121"/>
      <c r="AA63" s="121">
        <v>1</v>
      </c>
      <c r="AB63" s="121">
        <v>1</v>
      </c>
      <c r="AC63" s="121">
        <v>1</v>
      </c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CA63" s="121">
        <v>1</v>
      </c>
      <c r="CB63" s="121">
        <v>1</v>
      </c>
      <c r="CZ63" s="79">
        <v>1</v>
      </c>
    </row>
    <row r="64" spans="1:104" x14ac:dyDescent="0.2">
      <c r="A64" s="122"/>
      <c r="B64" s="123"/>
      <c r="C64" s="208" t="s">
        <v>476</v>
      </c>
      <c r="D64" s="209"/>
      <c r="E64" s="126">
        <v>191.1</v>
      </c>
      <c r="F64" s="127"/>
      <c r="G64" s="128"/>
      <c r="H64" s="129"/>
      <c r="I64" s="124"/>
      <c r="K64" s="124"/>
      <c r="M64" s="130" t="s">
        <v>476</v>
      </c>
      <c r="O64" s="112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31" t="str">
        <f>C63</f>
        <v>Osazení obrub.bet. s opěrou,lože z C 15/20</v>
      </c>
      <c r="BE64" s="121"/>
      <c r="BF64" s="121"/>
      <c r="BG64" s="121"/>
      <c r="BH64" s="121"/>
      <c r="BI64" s="121"/>
      <c r="BJ64" s="121"/>
      <c r="BK64" s="121"/>
    </row>
    <row r="65" spans="1:104" x14ac:dyDescent="0.2">
      <c r="A65" s="113">
        <v>28</v>
      </c>
      <c r="B65" s="114" t="s">
        <v>337</v>
      </c>
      <c r="C65" s="115" t="s">
        <v>338</v>
      </c>
      <c r="D65" s="116" t="s">
        <v>150</v>
      </c>
      <c r="E65" s="117">
        <v>2.1</v>
      </c>
      <c r="F65" s="192"/>
      <c r="G65" s="118">
        <f>E65*F65</f>
        <v>0</v>
      </c>
      <c r="H65" s="119">
        <v>1</v>
      </c>
      <c r="I65" s="120">
        <f>E65*H65</f>
        <v>2.1</v>
      </c>
      <c r="J65" s="119"/>
      <c r="K65" s="120">
        <f>E65*J65</f>
        <v>0</v>
      </c>
      <c r="O65" s="112"/>
      <c r="Z65" s="121"/>
      <c r="AA65" s="121">
        <v>3</v>
      </c>
      <c r="AB65" s="121">
        <v>1</v>
      </c>
      <c r="AC65" s="121">
        <v>58380129</v>
      </c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CA65" s="121">
        <v>3</v>
      </c>
      <c r="CB65" s="121">
        <v>1</v>
      </c>
      <c r="CZ65" s="79">
        <v>1</v>
      </c>
    </row>
    <row r="66" spans="1:104" x14ac:dyDescent="0.2">
      <c r="A66" s="122"/>
      <c r="B66" s="123"/>
      <c r="C66" s="204"/>
      <c r="D66" s="205"/>
      <c r="E66" s="205"/>
      <c r="F66" s="205"/>
      <c r="G66" s="206"/>
      <c r="I66" s="124"/>
      <c r="K66" s="124"/>
      <c r="L66" s="125"/>
      <c r="O66" s="112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</row>
    <row r="67" spans="1:104" x14ac:dyDescent="0.2">
      <c r="A67" s="122"/>
      <c r="B67" s="123"/>
      <c r="C67" s="208" t="s">
        <v>450</v>
      </c>
      <c r="D67" s="209"/>
      <c r="E67" s="126">
        <v>2.1</v>
      </c>
      <c r="F67" s="127"/>
      <c r="G67" s="128"/>
      <c r="H67" s="129"/>
      <c r="I67" s="124"/>
      <c r="K67" s="124"/>
      <c r="M67" s="130" t="s">
        <v>450</v>
      </c>
      <c r="O67" s="112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31">
        <f>C66</f>
        <v>0</v>
      </c>
      <c r="BE67" s="121"/>
      <c r="BF67" s="121"/>
      <c r="BG67" s="121"/>
      <c r="BH67" s="121"/>
      <c r="BI67" s="121"/>
      <c r="BJ67" s="121"/>
      <c r="BK67" s="121"/>
    </row>
    <row r="68" spans="1:104" x14ac:dyDescent="0.2">
      <c r="A68" s="113">
        <v>29</v>
      </c>
      <c r="B68" s="114" t="s">
        <v>342</v>
      </c>
      <c r="C68" s="115" t="s">
        <v>343</v>
      </c>
      <c r="D68" s="116" t="s">
        <v>107</v>
      </c>
      <c r="E68" s="117">
        <v>115</v>
      </c>
      <c r="F68" s="192"/>
      <c r="G68" s="118">
        <f>E68*F68</f>
        <v>0</v>
      </c>
      <c r="H68" s="119">
        <v>8.2099999999968504E-2</v>
      </c>
      <c r="I68" s="120">
        <f>E68*H68</f>
        <v>9.4414999999963776</v>
      </c>
      <c r="J68" s="119"/>
      <c r="K68" s="120">
        <f>E68*J68</f>
        <v>0</v>
      </c>
      <c r="O68" s="112"/>
      <c r="Z68" s="121"/>
      <c r="AA68" s="121">
        <v>3</v>
      </c>
      <c r="AB68" s="121">
        <v>1</v>
      </c>
      <c r="AC68" s="121">
        <v>59217472</v>
      </c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CA68" s="121">
        <v>3</v>
      </c>
      <c r="CB68" s="121">
        <v>1</v>
      </c>
      <c r="CZ68" s="79">
        <v>1</v>
      </c>
    </row>
    <row r="69" spans="1:104" x14ac:dyDescent="0.2">
      <c r="A69" s="113">
        <v>30</v>
      </c>
      <c r="B69" s="114" t="s">
        <v>344</v>
      </c>
      <c r="C69" s="115" t="s">
        <v>345</v>
      </c>
      <c r="D69" s="116" t="s">
        <v>107</v>
      </c>
      <c r="E69" s="117">
        <v>88</v>
      </c>
      <c r="F69" s="192"/>
      <c r="G69" s="118">
        <f>E69*F69</f>
        <v>0</v>
      </c>
      <c r="H69" s="119">
        <v>4.8299999999983398E-2</v>
      </c>
      <c r="I69" s="120">
        <f>E69*H69</f>
        <v>4.2503999999985389</v>
      </c>
      <c r="J69" s="119"/>
      <c r="K69" s="120">
        <f>E69*J69</f>
        <v>0</v>
      </c>
      <c r="O69" s="112"/>
      <c r="Z69" s="121"/>
      <c r="AA69" s="121">
        <v>3</v>
      </c>
      <c r="AB69" s="121">
        <v>1</v>
      </c>
      <c r="AC69" s="121">
        <v>59217476</v>
      </c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CA69" s="121">
        <v>3</v>
      </c>
      <c r="CB69" s="121">
        <v>1</v>
      </c>
      <c r="CZ69" s="79">
        <v>1</v>
      </c>
    </row>
    <row r="70" spans="1:104" x14ac:dyDescent="0.2">
      <c r="A70" s="113">
        <v>31</v>
      </c>
      <c r="B70" s="114" t="s">
        <v>356</v>
      </c>
      <c r="C70" s="115" t="s">
        <v>357</v>
      </c>
      <c r="D70" s="116" t="s">
        <v>35</v>
      </c>
      <c r="E70" s="117">
        <v>52.633000000000003</v>
      </c>
      <c r="F70" s="192"/>
      <c r="G70" s="118">
        <f>E70*F70</f>
        <v>0</v>
      </c>
      <c r="H70" s="119">
        <v>0.174999999999955</v>
      </c>
      <c r="I70" s="120">
        <f>E70*H70</f>
        <v>9.2107749999976321</v>
      </c>
      <c r="J70" s="119"/>
      <c r="K70" s="120">
        <f>E70*J70</f>
        <v>0</v>
      </c>
      <c r="O70" s="112"/>
      <c r="Z70" s="121"/>
      <c r="AA70" s="121">
        <v>3</v>
      </c>
      <c r="AB70" s="121">
        <v>1</v>
      </c>
      <c r="AC70" s="121">
        <v>5924511910</v>
      </c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CA70" s="121">
        <v>3</v>
      </c>
      <c r="CB70" s="121">
        <v>1</v>
      </c>
      <c r="CZ70" s="79">
        <v>1</v>
      </c>
    </row>
    <row r="71" spans="1:104" x14ac:dyDescent="0.2">
      <c r="A71" s="122"/>
      <c r="B71" s="123"/>
      <c r="C71" s="208" t="s">
        <v>477</v>
      </c>
      <c r="D71" s="209"/>
      <c r="E71" s="126">
        <v>52.633000000000003</v>
      </c>
      <c r="F71" s="127"/>
      <c r="G71" s="128"/>
      <c r="H71" s="129"/>
      <c r="I71" s="124"/>
      <c r="K71" s="124"/>
      <c r="M71" s="130" t="s">
        <v>477</v>
      </c>
      <c r="O71" s="112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31" t="str">
        <f>C70</f>
        <v>Dlažba betonová 20x20x8 cm, barva přírodní šedá</v>
      </c>
      <c r="BE71" s="121"/>
      <c r="BF71" s="121"/>
      <c r="BG71" s="121"/>
      <c r="BH71" s="121"/>
      <c r="BI71" s="121"/>
      <c r="BJ71" s="121"/>
      <c r="BK71" s="121"/>
    </row>
    <row r="72" spans="1:104" ht="22.5" x14ac:dyDescent="0.2">
      <c r="A72" s="113">
        <v>32</v>
      </c>
      <c r="B72" s="114" t="s">
        <v>359</v>
      </c>
      <c r="C72" s="115" t="s">
        <v>360</v>
      </c>
      <c r="D72" s="116" t="s">
        <v>35</v>
      </c>
      <c r="E72" s="117">
        <v>235.04599999999999</v>
      </c>
      <c r="F72" s="192"/>
      <c r="G72" s="118">
        <f>E72*F72</f>
        <v>0</v>
      </c>
      <c r="H72" s="119">
        <v>0.144999999999982</v>
      </c>
      <c r="I72" s="120">
        <f>E72*H72</f>
        <v>34.081669999995768</v>
      </c>
      <c r="J72" s="119"/>
      <c r="K72" s="120">
        <f>E72*J72</f>
        <v>0</v>
      </c>
      <c r="O72" s="112"/>
      <c r="Z72" s="121"/>
      <c r="AA72" s="121">
        <v>3</v>
      </c>
      <c r="AB72" s="121">
        <v>1</v>
      </c>
      <c r="AC72" s="121" t="s">
        <v>359</v>
      </c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CA72" s="121">
        <v>3</v>
      </c>
      <c r="CB72" s="121">
        <v>1</v>
      </c>
      <c r="CZ72" s="79">
        <v>1</v>
      </c>
    </row>
    <row r="73" spans="1:104" x14ac:dyDescent="0.2">
      <c r="A73" s="122"/>
      <c r="B73" s="123"/>
      <c r="C73" s="208" t="s">
        <v>361</v>
      </c>
      <c r="D73" s="209"/>
      <c r="E73" s="126">
        <v>235.04599999999999</v>
      </c>
      <c r="F73" s="127"/>
      <c r="G73" s="128"/>
      <c r="H73" s="129"/>
      <c r="I73" s="124"/>
      <c r="K73" s="124"/>
      <c r="M73" s="130" t="s">
        <v>361</v>
      </c>
      <c r="O73" s="112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31" t="str">
        <f>C72</f>
        <v>Dlažba drenážní přírodní 17/20 x 17/20 x 8 cm vč. zásypu spar DKfr.2-5</v>
      </c>
      <c r="BE73" s="121"/>
      <c r="BF73" s="121"/>
      <c r="BG73" s="121"/>
      <c r="BH73" s="121"/>
      <c r="BI73" s="121"/>
      <c r="BJ73" s="121"/>
      <c r="BK73" s="121"/>
    </row>
    <row r="74" spans="1:104" x14ac:dyDescent="0.2">
      <c r="A74" s="132" t="s">
        <v>36</v>
      </c>
      <c r="B74" s="133" t="s">
        <v>313</v>
      </c>
      <c r="C74" s="134" t="s">
        <v>314</v>
      </c>
      <c r="D74" s="135"/>
      <c r="E74" s="136"/>
      <c r="F74" s="136"/>
      <c r="G74" s="137">
        <f>SUM(G53:G73)</f>
        <v>0</v>
      </c>
      <c r="H74" s="138"/>
      <c r="I74" s="139">
        <f>SUM(I53:I73)</f>
        <v>112.28660100000027</v>
      </c>
      <c r="J74" s="140"/>
      <c r="K74" s="139">
        <f>SUM(K53:K73)</f>
        <v>0</v>
      </c>
      <c r="O74" s="112"/>
      <c r="X74" s="141">
        <f>K74</f>
        <v>0</v>
      </c>
      <c r="Y74" s="141">
        <f>I74</f>
        <v>112.28660100000027</v>
      </c>
      <c r="Z74" s="142">
        <f>G74</f>
        <v>0</v>
      </c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43"/>
      <c r="BB74" s="143"/>
      <c r="BC74" s="143"/>
      <c r="BD74" s="143"/>
      <c r="BE74" s="143"/>
      <c r="BF74" s="143"/>
      <c r="BG74" s="121"/>
      <c r="BH74" s="121"/>
      <c r="BI74" s="121"/>
      <c r="BJ74" s="121"/>
      <c r="BK74" s="121"/>
    </row>
    <row r="75" spans="1:104" ht="14.25" customHeight="1" x14ac:dyDescent="0.2">
      <c r="A75" s="104" t="s">
        <v>32</v>
      </c>
      <c r="B75" s="105" t="s">
        <v>362</v>
      </c>
      <c r="C75" s="106" t="s">
        <v>363</v>
      </c>
      <c r="D75" s="107"/>
      <c r="E75" s="108"/>
      <c r="F75" s="108"/>
      <c r="G75" s="109"/>
      <c r="H75" s="110"/>
      <c r="I75" s="111"/>
      <c r="J75" s="110"/>
      <c r="K75" s="111"/>
      <c r="O75" s="112"/>
    </row>
    <row r="76" spans="1:104" ht="22.5" x14ac:dyDescent="0.2">
      <c r="A76" s="113">
        <v>33</v>
      </c>
      <c r="B76" s="114" t="s">
        <v>364</v>
      </c>
      <c r="C76" s="115" t="s">
        <v>365</v>
      </c>
      <c r="D76" s="116" t="s">
        <v>88</v>
      </c>
      <c r="E76" s="117">
        <v>87.5</v>
      </c>
      <c r="F76" s="192"/>
      <c r="G76" s="118">
        <f>E76*F76</f>
        <v>0</v>
      </c>
      <c r="H76" s="119">
        <v>0</v>
      </c>
      <c r="I76" s="120">
        <f>E76*H76</f>
        <v>0</v>
      </c>
      <c r="J76" s="119">
        <v>0</v>
      </c>
      <c r="K76" s="120">
        <f>E76*J76</f>
        <v>0</v>
      </c>
      <c r="O76" s="112"/>
      <c r="Z76" s="121"/>
      <c r="AA76" s="121">
        <v>1</v>
      </c>
      <c r="AB76" s="121">
        <v>1</v>
      </c>
      <c r="AC76" s="121">
        <v>1</v>
      </c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CA76" s="121">
        <v>1</v>
      </c>
      <c r="CB76" s="121">
        <v>1</v>
      </c>
      <c r="CZ76" s="79">
        <v>1</v>
      </c>
    </row>
    <row r="77" spans="1:104" ht="22.5" x14ac:dyDescent="0.2">
      <c r="A77" s="113">
        <v>34</v>
      </c>
      <c r="B77" s="114" t="s">
        <v>478</v>
      </c>
      <c r="C77" s="115" t="s">
        <v>479</v>
      </c>
      <c r="D77" s="116" t="s">
        <v>107</v>
      </c>
      <c r="E77" s="117">
        <v>3</v>
      </c>
      <c r="F77" s="192"/>
      <c r="G77" s="118">
        <f>E77*F77</f>
        <v>0</v>
      </c>
      <c r="H77" s="119">
        <v>0.43382000000019599</v>
      </c>
      <c r="I77" s="120">
        <f>E77*H77</f>
        <v>1.301460000000588</v>
      </c>
      <c r="J77" s="119">
        <v>0</v>
      </c>
      <c r="K77" s="120">
        <f>E77*J77</f>
        <v>0</v>
      </c>
      <c r="O77" s="112"/>
      <c r="Z77" s="121"/>
      <c r="AA77" s="121">
        <v>1</v>
      </c>
      <c r="AB77" s="121">
        <v>1</v>
      </c>
      <c r="AC77" s="121">
        <v>1</v>
      </c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CA77" s="121">
        <v>1</v>
      </c>
      <c r="CB77" s="121">
        <v>1</v>
      </c>
      <c r="CZ77" s="79">
        <v>1</v>
      </c>
    </row>
    <row r="78" spans="1:104" x14ac:dyDescent="0.2">
      <c r="A78" s="113">
        <v>35</v>
      </c>
      <c r="B78" s="114" t="s">
        <v>374</v>
      </c>
      <c r="C78" s="115" t="s">
        <v>375</v>
      </c>
      <c r="D78" s="116" t="s">
        <v>88</v>
      </c>
      <c r="E78" s="117">
        <v>87.5</v>
      </c>
      <c r="F78" s="192"/>
      <c r="G78" s="118">
        <f>E78*F78</f>
        <v>0</v>
      </c>
      <c r="H78" s="119">
        <v>9.6000000000007202E-4</v>
      </c>
      <c r="I78" s="120">
        <f>E78*H78</f>
        <v>8.4000000000006306E-2</v>
      </c>
      <c r="J78" s="119"/>
      <c r="K78" s="120">
        <f>E78*J78</f>
        <v>0</v>
      </c>
      <c r="O78" s="112"/>
      <c r="Z78" s="121"/>
      <c r="AA78" s="121">
        <v>3</v>
      </c>
      <c r="AB78" s="121">
        <v>1</v>
      </c>
      <c r="AC78" s="121" t="s">
        <v>374</v>
      </c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CA78" s="121">
        <v>3</v>
      </c>
      <c r="CB78" s="121">
        <v>1</v>
      </c>
      <c r="CZ78" s="79">
        <v>1</v>
      </c>
    </row>
    <row r="79" spans="1:104" x14ac:dyDescent="0.2">
      <c r="A79" s="132" t="s">
        <v>36</v>
      </c>
      <c r="B79" s="133" t="s">
        <v>362</v>
      </c>
      <c r="C79" s="134" t="s">
        <v>363</v>
      </c>
      <c r="D79" s="135"/>
      <c r="E79" s="136"/>
      <c r="F79" s="136"/>
      <c r="G79" s="137">
        <f>SUM(G75:G78)</f>
        <v>0</v>
      </c>
      <c r="H79" s="138"/>
      <c r="I79" s="139">
        <f>SUM(I75:I78)</f>
        <v>1.3854600000005943</v>
      </c>
      <c r="J79" s="140"/>
      <c r="K79" s="139">
        <f>SUM(K75:K78)</f>
        <v>0</v>
      </c>
      <c r="O79" s="112"/>
      <c r="X79" s="141">
        <f>K79</f>
        <v>0</v>
      </c>
      <c r="Y79" s="141">
        <f>I79</f>
        <v>1.3854600000005943</v>
      </c>
      <c r="Z79" s="142">
        <f>G79</f>
        <v>0</v>
      </c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43"/>
      <c r="BB79" s="143"/>
      <c r="BC79" s="143"/>
      <c r="BD79" s="143"/>
      <c r="BE79" s="143"/>
      <c r="BF79" s="143"/>
      <c r="BG79" s="121"/>
      <c r="BH79" s="121"/>
      <c r="BI79" s="121"/>
      <c r="BJ79" s="121"/>
      <c r="BK79" s="121"/>
    </row>
    <row r="80" spans="1:104" ht="14.25" customHeight="1" x14ac:dyDescent="0.2">
      <c r="A80" s="104" t="s">
        <v>32</v>
      </c>
      <c r="B80" s="105" t="s">
        <v>378</v>
      </c>
      <c r="C80" s="106" t="s">
        <v>379</v>
      </c>
      <c r="D80" s="107"/>
      <c r="E80" s="108"/>
      <c r="F80" s="108"/>
      <c r="G80" s="109"/>
      <c r="H80" s="110"/>
      <c r="I80" s="111"/>
      <c r="J80" s="110"/>
      <c r="K80" s="111"/>
      <c r="O80" s="112"/>
    </row>
    <row r="81" spans="1:104" x14ac:dyDescent="0.2">
      <c r="A81" s="113">
        <v>36</v>
      </c>
      <c r="B81" s="114" t="s">
        <v>380</v>
      </c>
      <c r="C81" s="115" t="s">
        <v>381</v>
      </c>
      <c r="D81" s="116" t="s">
        <v>35</v>
      </c>
      <c r="E81" s="117">
        <v>123.6</v>
      </c>
      <c r="F81" s="192"/>
      <c r="G81" s="118">
        <f>E81*F81</f>
        <v>0</v>
      </c>
      <c r="H81" s="119">
        <v>0</v>
      </c>
      <c r="I81" s="120">
        <f>E81*H81</f>
        <v>0</v>
      </c>
      <c r="J81" s="119">
        <v>-0.32999999999992702</v>
      </c>
      <c r="K81" s="120">
        <f>E81*J81</f>
        <v>-40.78799999999098</v>
      </c>
      <c r="O81" s="112"/>
      <c r="Z81" s="121"/>
      <c r="AA81" s="121">
        <v>1</v>
      </c>
      <c r="AB81" s="121">
        <v>1</v>
      </c>
      <c r="AC81" s="121">
        <v>1</v>
      </c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CA81" s="121">
        <v>1</v>
      </c>
      <c r="CB81" s="121">
        <v>1</v>
      </c>
      <c r="CZ81" s="79">
        <v>1</v>
      </c>
    </row>
    <row r="82" spans="1:104" x14ac:dyDescent="0.2">
      <c r="A82" s="113">
        <v>37</v>
      </c>
      <c r="B82" s="114" t="s">
        <v>383</v>
      </c>
      <c r="C82" s="115" t="s">
        <v>384</v>
      </c>
      <c r="D82" s="116" t="s">
        <v>35</v>
      </c>
      <c r="E82" s="117">
        <v>115.4</v>
      </c>
      <c r="F82" s="192"/>
      <c r="G82" s="118">
        <f>E82*F82</f>
        <v>0</v>
      </c>
      <c r="H82" s="119">
        <v>0</v>
      </c>
      <c r="I82" s="120">
        <f>E82*H82</f>
        <v>0</v>
      </c>
      <c r="J82" s="119">
        <v>-0.32999999999992702</v>
      </c>
      <c r="K82" s="120">
        <f>E82*J82</f>
        <v>-38.081999999991581</v>
      </c>
      <c r="O82" s="112"/>
      <c r="Z82" s="121"/>
      <c r="AA82" s="121">
        <v>1</v>
      </c>
      <c r="AB82" s="121">
        <v>1</v>
      </c>
      <c r="AC82" s="121">
        <v>1</v>
      </c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CA82" s="121">
        <v>1</v>
      </c>
      <c r="CB82" s="121">
        <v>1</v>
      </c>
      <c r="CZ82" s="79">
        <v>1</v>
      </c>
    </row>
    <row r="83" spans="1:104" x14ac:dyDescent="0.2">
      <c r="A83" s="113">
        <v>38</v>
      </c>
      <c r="B83" s="114" t="s">
        <v>385</v>
      </c>
      <c r="C83" s="115" t="s">
        <v>386</v>
      </c>
      <c r="D83" s="116" t="s">
        <v>35</v>
      </c>
      <c r="E83" s="117">
        <v>123.6</v>
      </c>
      <c r="F83" s="192"/>
      <c r="G83" s="118">
        <f>E83*F83</f>
        <v>0</v>
      </c>
      <c r="H83" s="119">
        <v>0</v>
      </c>
      <c r="I83" s="120">
        <f>E83*H83</f>
        <v>0</v>
      </c>
      <c r="J83" s="119">
        <v>-0.360000000000127</v>
      </c>
      <c r="K83" s="120">
        <f>E83*J83</f>
        <v>-44.496000000015698</v>
      </c>
      <c r="O83" s="112"/>
      <c r="Z83" s="121"/>
      <c r="AA83" s="121">
        <v>1</v>
      </c>
      <c r="AB83" s="121">
        <v>1</v>
      </c>
      <c r="AC83" s="121">
        <v>1</v>
      </c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CA83" s="121">
        <v>1</v>
      </c>
      <c r="CB83" s="121">
        <v>1</v>
      </c>
      <c r="CZ83" s="79">
        <v>1</v>
      </c>
    </row>
    <row r="84" spans="1:104" x14ac:dyDescent="0.2">
      <c r="A84" s="122"/>
      <c r="B84" s="123"/>
      <c r="C84" s="204" t="s">
        <v>387</v>
      </c>
      <c r="D84" s="205"/>
      <c r="E84" s="205"/>
      <c r="F84" s="205"/>
      <c r="G84" s="206"/>
      <c r="I84" s="124"/>
      <c r="K84" s="124"/>
      <c r="L84" s="125" t="s">
        <v>387</v>
      </c>
      <c r="O84" s="112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</row>
    <row r="85" spans="1:104" x14ac:dyDescent="0.2">
      <c r="A85" s="113">
        <v>39</v>
      </c>
      <c r="B85" s="114" t="s">
        <v>391</v>
      </c>
      <c r="C85" s="115" t="s">
        <v>392</v>
      </c>
      <c r="D85" s="116" t="s">
        <v>88</v>
      </c>
      <c r="E85" s="117">
        <v>98</v>
      </c>
      <c r="F85" s="192"/>
      <c r="G85" s="118">
        <f>E85*F85</f>
        <v>0</v>
      </c>
      <c r="H85" s="119">
        <v>0</v>
      </c>
      <c r="I85" s="120">
        <f>E85*H85</f>
        <v>0</v>
      </c>
      <c r="J85" s="119">
        <v>-0.26999999999998198</v>
      </c>
      <c r="K85" s="120">
        <f>E85*J85</f>
        <v>-26.459999999998235</v>
      </c>
      <c r="O85" s="112"/>
      <c r="Z85" s="121"/>
      <c r="AA85" s="121">
        <v>1</v>
      </c>
      <c r="AB85" s="121">
        <v>1</v>
      </c>
      <c r="AC85" s="121">
        <v>1</v>
      </c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CA85" s="121">
        <v>1</v>
      </c>
      <c r="CB85" s="121">
        <v>1</v>
      </c>
      <c r="CZ85" s="79">
        <v>1</v>
      </c>
    </row>
    <row r="86" spans="1:104" x14ac:dyDescent="0.2">
      <c r="A86" s="113">
        <v>40</v>
      </c>
      <c r="B86" s="114" t="s">
        <v>393</v>
      </c>
      <c r="C86" s="115" t="s">
        <v>394</v>
      </c>
      <c r="D86" s="116" t="s">
        <v>88</v>
      </c>
      <c r="E86" s="117">
        <v>121.5</v>
      </c>
      <c r="F86" s="192"/>
      <c r="G86" s="118">
        <f>E86*F86</f>
        <v>0</v>
      </c>
      <c r="H86" s="119">
        <v>0</v>
      </c>
      <c r="I86" s="120">
        <f>E86*H86</f>
        <v>0</v>
      </c>
      <c r="J86" s="119">
        <v>0</v>
      </c>
      <c r="K86" s="120">
        <f>E86*J86</f>
        <v>0</v>
      </c>
      <c r="O86" s="112"/>
      <c r="Z86" s="121"/>
      <c r="AA86" s="121">
        <v>1</v>
      </c>
      <c r="AB86" s="121">
        <v>1</v>
      </c>
      <c r="AC86" s="121">
        <v>1</v>
      </c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CA86" s="121">
        <v>1</v>
      </c>
      <c r="CB86" s="121">
        <v>1</v>
      </c>
      <c r="CZ86" s="79">
        <v>1</v>
      </c>
    </row>
    <row r="87" spans="1:104" x14ac:dyDescent="0.2">
      <c r="A87" s="113">
        <v>41</v>
      </c>
      <c r="B87" s="114" t="s">
        <v>395</v>
      </c>
      <c r="C87" s="115" t="s">
        <v>396</v>
      </c>
      <c r="D87" s="116" t="s">
        <v>88</v>
      </c>
      <c r="E87" s="117">
        <v>121.5</v>
      </c>
      <c r="F87" s="192"/>
      <c r="G87" s="118">
        <f>E87*F87</f>
        <v>0</v>
      </c>
      <c r="H87" s="119">
        <v>0</v>
      </c>
      <c r="I87" s="120">
        <f>E87*H87</f>
        <v>0</v>
      </c>
      <c r="J87" s="119">
        <v>0</v>
      </c>
      <c r="K87" s="120">
        <f>E87*J87</f>
        <v>0</v>
      </c>
      <c r="O87" s="112"/>
      <c r="Z87" s="121"/>
      <c r="AA87" s="121">
        <v>1</v>
      </c>
      <c r="AB87" s="121">
        <v>1</v>
      </c>
      <c r="AC87" s="121">
        <v>1</v>
      </c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CA87" s="121">
        <v>1</v>
      </c>
      <c r="CB87" s="121">
        <v>1</v>
      </c>
      <c r="CZ87" s="79">
        <v>1</v>
      </c>
    </row>
    <row r="88" spans="1:104" x14ac:dyDescent="0.2">
      <c r="A88" s="113">
        <v>42</v>
      </c>
      <c r="B88" s="114" t="s">
        <v>397</v>
      </c>
      <c r="C88" s="115" t="s">
        <v>398</v>
      </c>
      <c r="D88" s="116" t="s">
        <v>88</v>
      </c>
      <c r="E88" s="117">
        <v>121.5</v>
      </c>
      <c r="F88" s="192"/>
      <c r="G88" s="118">
        <f>E88*F88</f>
        <v>0</v>
      </c>
      <c r="H88" s="119">
        <v>0</v>
      </c>
      <c r="I88" s="120">
        <f>E88*H88</f>
        <v>0</v>
      </c>
      <c r="J88" s="119">
        <v>0</v>
      </c>
      <c r="K88" s="120">
        <f>E88*J88</f>
        <v>0</v>
      </c>
      <c r="O88" s="112"/>
      <c r="Z88" s="121"/>
      <c r="AA88" s="121">
        <v>1</v>
      </c>
      <c r="AB88" s="121">
        <v>1</v>
      </c>
      <c r="AC88" s="121">
        <v>1</v>
      </c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CA88" s="121">
        <v>1</v>
      </c>
      <c r="CB88" s="121">
        <v>1</v>
      </c>
      <c r="CZ88" s="79">
        <v>1</v>
      </c>
    </row>
    <row r="89" spans="1:104" x14ac:dyDescent="0.2">
      <c r="A89" s="113">
        <v>43</v>
      </c>
      <c r="B89" s="114" t="s">
        <v>399</v>
      </c>
      <c r="C89" s="115" t="s">
        <v>400</v>
      </c>
      <c r="D89" s="116" t="s">
        <v>88</v>
      </c>
      <c r="E89" s="117">
        <v>98</v>
      </c>
      <c r="F89" s="192"/>
      <c r="G89" s="118">
        <f>E89*F89</f>
        <v>0</v>
      </c>
      <c r="H89" s="119">
        <v>0</v>
      </c>
      <c r="I89" s="120">
        <f>E89*H89</f>
        <v>0</v>
      </c>
      <c r="J89" s="119">
        <v>0</v>
      </c>
      <c r="K89" s="120">
        <f>E89*J89</f>
        <v>0</v>
      </c>
      <c r="O89" s="112"/>
      <c r="Z89" s="121"/>
      <c r="AA89" s="121">
        <v>1</v>
      </c>
      <c r="AB89" s="121">
        <v>1</v>
      </c>
      <c r="AC89" s="121">
        <v>1</v>
      </c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CA89" s="121">
        <v>1</v>
      </c>
      <c r="CB89" s="121">
        <v>1</v>
      </c>
      <c r="CZ89" s="79">
        <v>1</v>
      </c>
    </row>
    <row r="90" spans="1:104" x14ac:dyDescent="0.2">
      <c r="A90" s="132" t="s">
        <v>36</v>
      </c>
      <c r="B90" s="133" t="s">
        <v>378</v>
      </c>
      <c r="C90" s="134" t="s">
        <v>379</v>
      </c>
      <c r="D90" s="135"/>
      <c r="E90" s="136"/>
      <c r="F90" s="136"/>
      <c r="G90" s="137">
        <f>SUM(G80:G89)</f>
        <v>0</v>
      </c>
      <c r="H90" s="138"/>
      <c r="I90" s="139">
        <f>SUM(I80:I89)</f>
        <v>0</v>
      </c>
      <c r="J90" s="140"/>
      <c r="K90" s="139">
        <f>SUM(K80:K89)</f>
        <v>-149.8259999999965</v>
      </c>
      <c r="O90" s="112"/>
      <c r="X90" s="141">
        <f>K90</f>
        <v>-149.8259999999965</v>
      </c>
      <c r="Y90" s="141">
        <f>I90</f>
        <v>0</v>
      </c>
      <c r="Z90" s="142">
        <f>G90</f>
        <v>0</v>
      </c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43"/>
      <c r="BB90" s="143"/>
      <c r="BC90" s="143"/>
      <c r="BD90" s="143"/>
      <c r="BE90" s="143"/>
      <c r="BF90" s="143"/>
      <c r="BG90" s="121"/>
      <c r="BH90" s="121"/>
      <c r="BI90" s="121"/>
      <c r="BJ90" s="121"/>
      <c r="BK90" s="121"/>
    </row>
    <row r="91" spans="1:104" ht="14.25" customHeight="1" x14ac:dyDescent="0.2">
      <c r="A91" s="104" t="s">
        <v>32</v>
      </c>
      <c r="B91" s="105" t="s">
        <v>103</v>
      </c>
      <c r="C91" s="106" t="s">
        <v>104</v>
      </c>
      <c r="D91" s="107"/>
      <c r="E91" s="108"/>
      <c r="F91" s="108"/>
      <c r="G91" s="109"/>
      <c r="H91" s="110"/>
      <c r="I91" s="111"/>
      <c r="J91" s="110"/>
      <c r="K91" s="111"/>
      <c r="O91" s="112"/>
    </row>
    <row r="92" spans="1:104" ht="22.5" x14ac:dyDescent="0.2">
      <c r="A92" s="113">
        <v>44</v>
      </c>
      <c r="B92" s="114" t="s">
        <v>402</v>
      </c>
      <c r="C92" s="115" t="s">
        <v>403</v>
      </c>
      <c r="D92" s="116" t="s">
        <v>35</v>
      </c>
      <c r="E92" s="117">
        <v>35.64</v>
      </c>
      <c r="F92" s="192"/>
      <c r="G92" s="118">
        <f>E92*F92</f>
        <v>0</v>
      </c>
      <c r="H92" s="119">
        <v>0.65982999999960201</v>
      </c>
      <c r="I92" s="120">
        <f>E92*H92</f>
        <v>23.516341199985817</v>
      </c>
      <c r="J92" s="119">
        <v>-0.58100000000013097</v>
      </c>
      <c r="K92" s="120">
        <f>E92*J92</f>
        <v>-20.706840000004668</v>
      </c>
      <c r="O92" s="112"/>
      <c r="Z92" s="121"/>
      <c r="AA92" s="121">
        <v>2</v>
      </c>
      <c r="AB92" s="121">
        <v>1</v>
      </c>
      <c r="AC92" s="121">
        <v>1</v>
      </c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CA92" s="121">
        <v>2</v>
      </c>
      <c r="CB92" s="121">
        <v>1</v>
      </c>
      <c r="CZ92" s="79">
        <v>1</v>
      </c>
    </row>
    <row r="93" spans="1:104" x14ac:dyDescent="0.2">
      <c r="A93" s="122"/>
      <c r="B93" s="123"/>
      <c r="C93" s="204" t="s">
        <v>404</v>
      </c>
      <c r="D93" s="205"/>
      <c r="E93" s="205"/>
      <c r="F93" s="205"/>
      <c r="G93" s="206"/>
      <c r="I93" s="124"/>
      <c r="K93" s="124"/>
      <c r="L93" s="125" t="s">
        <v>404</v>
      </c>
      <c r="O93" s="112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</row>
    <row r="94" spans="1:104" ht="25.5" x14ac:dyDescent="0.2">
      <c r="A94" s="122"/>
      <c r="B94" s="123"/>
      <c r="C94" s="208" t="s">
        <v>480</v>
      </c>
      <c r="D94" s="209"/>
      <c r="E94" s="126">
        <v>35.64</v>
      </c>
      <c r="F94" s="127"/>
      <c r="G94" s="128"/>
      <c r="H94" s="129"/>
      <c r="I94" s="124"/>
      <c r="K94" s="124"/>
      <c r="M94" s="130" t="s">
        <v>480</v>
      </c>
      <c r="O94" s="112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31" t="str">
        <f>C93</f>
        <v>agreg.položka- obsahuje bourání, odvoz, skládkovné a nový asf. kryt v tl do 10 cm</v>
      </c>
      <c r="BE94" s="121"/>
      <c r="BF94" s="121"/>
      <c r="BG94" s="121"/>
      <c r="BH94" s="121"/>
      <c r="BI94" s="121"/>
      <c r="BJ94" s="121"/>
      <c r="BK94" s="121"/>
    </row>
    <row r="95" spans="1:104" ht="22.5" x14ac:dyDescent="0.2">
      <c r="A95" s="113">
        <v>45</v>
      </c>
      <c r="B95" s="114" t="s">
        <v>406</v>
      </c>
      <c r="C95" s="115" t="s">
        <v>407</v>
      </c>
      <c r="D95" s="116" t="s">
        <v>88</v>
      </c>
      <c r="E95" s="117">
        <v>12</v>
      </c>
      <c r="F95" s="192"/>
      <c r="G95" s="118">
        <f>E95*F95</f>
        <v>0</v>
      </c>
      <c r="H95" s="119">
        <v>0</v>
      </c>
      <c r="I95" s="120">
        <f>E95*H95</f>
        <v>0</v>
      </c>
      <c r="J95" s="119"/>
      <c r="K95" s="120">
        <f>E95*J95</f>
        <v>0</v>
      </c>
      <c r="O95" s="112"/>
      <c r="Z95" s="121"/>
      <c r="AA95" s="121">
        <v>12</v>
      </c>
      <c r="AB95" s="121">
        <v>0</v>
      </c>
      <c r="AC95" s="121">
        <v>1</v>
      </c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CA95" s="121">
        <v>12</v>
      </c>
      <c r="CB95" s="121">
        <v>0</v>
      </c>
      <c r="CZ95" s="79">
        <v>1</v>
      </c>
    </row>
    <row r="96" spans="1:104" x14ac:dyDescent="0.2">
      <c r="A96" s="132" t="s">
        <v>36</v>
      </c>
      <c r="B96" s="133" t="s">
        <v>103</v>
      </c>
      <c r="C96" s="134" t="s">
        <v>104</v>
      </c>
      <c r="D96" s="135"/>
      <c r="E96" s="136"/>
      <c r="F96" s="136"/>
      <c r="G96" s="137">
        <f>SUM(G91:G95)</f>
        <v>0</v>
      </c>
      <c r="H96" s="138"/>
      <c r="I96" s="139">
        <f>SUM(I91:I95)</f>
        <v>23.516341199985817</v>
      </c>
      <c r="J96" s="140"/>
      <c r="K96" s="139">
        <f>SUM(K91:K95)</f>
        <v>-20.706840000004668</v>
      </c>
      <c r="O96" s="112"/>
      <c r="X96" s="141">
        <f>K96</f>
        <v>-20.706840000004668</v>
      </c>
      <c r="Y96" s="141">
        <f>I96</f>
        <v>23.516341199985817</v>
      </c>
      <c r="Z96" s="142">
        <f>G96</f>
        <v>0</v>
      </c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43"/>
      <c r="BB96" s="143"/>
      <c r="BC96" s="143"/>
      <c r="BD96" s="143"/>
      <c r="BE96" s="143"/>
      <c r="BF96" s="143"/>
      <c r="BG96" s="121"/>
      <c r="BH96" s="121"/>
      <c r="BI96" s="121"/>
      <c r="BJ96" s="121"/>
      <c r="BK96" s="121"/>
    </row>
    <row r="97" spans="1:104" ht="14.25" customHeight="1" x14ac:dyDescent="0.2">
      <c r="A97" s="104" t="s">
        <v>32</v>
      </c>
      <c r="B97" s="105" t="s">
        <v>146</v>
      </c>
      <c r="C97" s="106" t="s">
        <v>147</v>
      </c>
      <c r="D97" s="107"/>
      <c r="E97" s="108"/>
      <c r="F97" s="108"/>
      <c r="G97" s="109"/>
      <c r="H97" s="110"/>
      <c r="I97" s="111"/>
      <c r="J97" s="110"/>
      <c r="K97" s="111"/>
      <c r="O97" s="112"/>
    </row>
    <row r="98" spans="1:104" x14ac:dyDescent="0.2">
      <c r="A98" s="113">
        <v>46</v>
      </c>
      <c r="B98" s="114" t="s">
        <v>408</v>
      </c>
      <c r="C98" s="115" t="s">
        <v>409</v>
      </c>
      <c r="D98" s="116" t="s">
        <v>150</v>
      </c>
      <c r="E98" s="117">
        <v>601.14658100019994</v>
      </c>
      <c r="F98" s="192"/>
      <c r="G98" s="118">
        <f>E98*F98</f>
        <v>0</v>
      </c>
      <c r="H98" s="119">
        <v>0</v>
      </c>
      <c r="I98" s="120">
        <f>E98*H98</f>
        <v>0</v>
      </c>
      <c r="J98" s="119"/>
      <c r="K98" s="120">
        <f>E98*J98</f>
        <v>0</v>
      </c>
      <c r="O98" s="112"/>
      <c r="Z98" s="121"/>
      <c r="AA98" s="121">
        <v>7</v>
      </c>
      <c r="AB98" s="121">
        <v>1</v>
      </c>
      <c r="AC98" s="121">
        <v>2</v>
      </c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CA98" s="121">
        <v>7</v>
      </c>
      <c r="CB98" s="121">
        <v>1</v>
      </c>
      <c r="CZ98" s="79">
        <v>1</v>
      </c>
    </row>
    <row r="99" spans="1:104" x14ac:dyDescent="0.2">
      <c r="A99" s="132" t="s">
        <v>36</v>
      </c>
      <c r="B99" s="133" t="s">
        <v>146</v>
      </c>
      <c r="C99" s="134" t="s">
        <v>147</v>
      </c>
      <c r="D99" s="135"/>
      <c r="E99" s="136"/>
      <c r="F99" s="136"/>
      <c r="G99" s="137">
        <f>SUM(G97:G98)</f>
        <v>0</v>
      </c>
      <c r="H99" s="138"/>
      <c r="I99" s="139">
        <f>SUM(I97:I98)</f>
        <v>0</v>
      </c>
      <c r="J99" s="140"/>
      <c r="K99" s="139">
        <f>SUM(K97:K98)</f>
        <v>0</v>
      </c>
      <c r="O99" s="112"/>
      <c r="X99" s="141">
        <f>K99</f>
        <v>0</v>
      </c>
      <c r="Y99" s="141">
        <f>I99</f>
        <v>0</v>
      </c>
      <c r="Z99" s="142">
        <f>G99</f>
        <v>0</v>
      </c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43"/>
      <c r="BB99" s="143"/>
      <c r="BC99" s="143"/>
      <c r="BD99" s="143"/>
      <c r="BE99" s="143"/>
      <c r="BF99" s="143"/>
      <c r="BG99" s="121"/>
      <c r="BH99" s="121"/>
      <c r="BI99" s="121"/>
      <c r="BJ99" s="121"/>
      <c r="BK99" s="121"/>
    </row>
    <row r="100" spans="1:104" ht="14.25" customHeight="1" x14ac:dyDescent="0.2">
      <c r="A100" s="104" t="s">
        <v>32</v>
      </c>
      <c r="B100" s="105" t="s">
        <v>151</v>
      </c>
      <c r="C100" s="106" t="s">
        <v>152</v>
      </c>
      <c r="D100" s="107"/>
      <c r="E100" s="108"/>
      <c r="F100" s="108"/>
      <c r="G100" s="109"/>
      <c r="H100" s="110"/>
      <c r="I100" s="111"/>
      <c r="J100" s="110"/>
      <c r="K100" s="111"/>
      <c r="O100" s="112"/>
    </row>
    <row r="101" spans="1:104" x14ac:dyDescent="0.2">
      <c r="A101" s="113">
        <v>47</v>
      </c>
      <c r="B101" s="114" t="s">
        <v>410</v>
      </c>
      <c r="C101" s="115" t="s">
        <v>411</v>
      </c>
      <c r="D101" s="116" t="s">
        <v>196</v>
      </c>
      <c r="E101" s="117">
        <v>216.88</v>
      </c>
      <c r="F101" s="192"/>
      <c r="G101" s="118">
        <f>E101*F101</f>
        <v>0</v>
      </c>
      <c r="H101" s="119">
        <v>0</v>
      </c>
      <c r="I101" s="120">
        <f>E101*H101</f>
        <v>0</v>
      </c>
      <c r="J101" s="119">
        <v>0</v>
      </c>
      <c r="K101" s="120">
        <f>E101*J101</f>
        <v>0</v>
      </c>
      <c r="O101" s="112"/>
      <c r="Z101" s="121"/>
      <c r="AA101" s="121">
        <v>1</v>
      </c>
      <c r="AB101" s="121">
        <v>1</v>
      </c>
      <c r="AC101" s="121">
        <v>1</v>
      </c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CA101" s="121">
        <v>1</v>
      </c>
      <c r="CB101" s="121">
        <v>1</v>
      </c>
      <c r="CZ101" s="79">
        <v>1</v>
      </c>
    </row>
    <row r="102" spans="1:104" x14ac:dyDescent="0.2">
      <c r="A102" s="113">
        <v>48</v>
      </c>
      <c r="B102" s="114" t="s">
        <v>153</v>
      </c>
      <c r="C102" s="115" t="s">
        <v>154</v>
      </c>
      <c r="D102" s="116" t="s">
        <v>150</v>
      </c>
      <c r="E102" s="117">
        <v>40.787999999999997</v>
      </c>
      <c r="F102" s="192"/>
      <c r="G102" s="118">
        <f>E102*F102</f>
        <v>0</v>
      </c>
      <c r="H102" s="119">
        <v>0</v>
      </c>
      <c r="I102" s="120">
        <f>E102*H102</f>
        <v>0</v>
      </c>
      <c r="J102" s="119">
        <v>0</v>
      </c>
      <c r="K102" s="120">
        <f>E102*J102</f>
        <v>0</v>
      </c>
      <c r="O102" s="112"/>
      <c r="Z102" s="121"/>
      <c r="AA102" s="121">
        <v>1</v>
      </c>
      <c r="AB102" s="121">
        <v>3</v>
      </c>
      <c r="AC102" s="121">
        <v>3</v>
      </c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CA102" s="121">
        <v>1</v>
      </c>
      <c r="CB102" s="121">
        <v>3</v>
      </c>
      <c r="CZ102" s="79">
        <v>1</v>
      </c>
    </row>
    <row r="103" spans="1:104" x14ac:dyDescent="0.2">
      <c r="A103" s="122"/>
      <c r="B103" s="123"/>
      <c r="C103" s="204" t="s">
        <v>412</v>
      </c>
      <c r="D103" s="205"/>
      <c r="E103" s="205"/>
      <c r="F103" s="205"/>
      <c r="G103" s="206"/>
      <c r="I103" s="124"/>
      <c r="K103" s="124"/>
      <c r="L103" s="125" t="s">
        <v>412</v>
      </c>
      <c r="O103" s="112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</row>
    <row r="104" spans="1:104" x14ac:dyDescent="0.2">
      <c r="A104" s="113">
        <v>49</v>
      </c>
      <c r="B104" s="114" t="s">
        <v>413</v>
      </c>
      <c r="C104" s="115" t="s">
        <v>414</v>
      </c>
      <c r="D104" s="116" t="s">
        <v>150</v>
      </c>
      <c r="E104" s="117">
        <v>70.956000000000003</v>
      </c>
      <c r="F104" s="192"/>
      <c r="G104" s="118">
        <f>E104*F104</f>
        <v>0</v>
      </c>
      <c r="H104" s="119">
        <v>0</v>
      </c>
      <c r="I104" s="120">
        <f>E104*H104</f>
        <v>0</v>
      </c>
      <c r="J104" s="119">
        <v>0</v>
      </c>
      <c r="K104" s="120">
        <f>E104*J104</f>
        <v>0</v>
      </c>
      <c r="O104" s="112"/>
      <c r="Z104" s="121"/>
      <c r="AA104" s="121">
        <v>1</v>
      </c>
      <c r="AB104" s="121">
        <v>3</v>
      </c>
      <c r="AC104" s="121">
        <v>3</v>
      </c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CA104" s="121">
        <v>1</v>
      </c>
      <c r="CB104" s="121">
        <v>3</v>
      </c>
      <c r="CZ104" s="79">
        <v>1</v>
      </c>
    </row>
    <row r="105" spans="1:104" x14ac:dyDescent="0.2">
      <c r="A105" s="122"/>
      <c r="B105" s="123"/>
      <c r="C105" s="204" t="s">
        <v>415</v>
      </c>
      <c r="D105" s="205"/>
      <c r="E105" s="205"/>
      <c r="F105" s="205"/>
      <c r="G105" s="206"/>
      <c r="I105" s="124"/>
      <c r="K105" s="124"/>
      <c r="L105" s="125" t="s">
        <v>415</v>
      </c>
      <c r="O105" s="112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</row>
    <row r="106" spans="1:104" x14ac:dyDescent="0.2">
      <c r="A106" s="122"/>
      <c r="B106" s="123"/>
      <c r="C106" s="208" t="s">
        <v>481</v>
      </c>
      <c r="D106" s="209"/>
      <c r="E106" s="126">
        <v>44.496000000000002</v>
      </c>
      <c r="F106" s="127"/>
      <c r="G106" s="128"/>
      <c r="H106" s="129"/>
      <c r="I106" s="124"/>
      <c r="K106" s="124"/>
      <c r="M106" s="130" t="s">
        <v>481</v>
      </c>
      <c r="O106" s="112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31" t="str">
        <f>C105</f>
        <v>určeno k recyklaci</v>
      </c>
      <c r="BE106" s="121"/>
      <c r="BF106" s="121"/>
      <c r="BG106" s="121"/>
      <c r="BH106" s="121"/>
      <c r="BI106" s="121"/>
      <c r="BJ106" s="121"/>
      <c r="BK106" s="121"/>
    </row>
    <row r="107" spans="1:104" x14ac:dyDescent="0.2">
      <c r="A107" s="122"/>
      <c r="B107" s="123"/>
      <c r="C107" s="208" t="s">
        <v>482</v>
      </c>
      <c r="D107" s="209"/>
      <c r="E107" s="126">
        <v>26.46</v>
      </c>
      <c r="F107" s="127"/>
      <c r="G107" s="128"/>
      <c r="H107" s="129"/>
      <c r="I107" s="124"/>
      <c r="K107" s="124"/>
      <c r="M107" s="130" t="s">
        <v>482</v>
      </c>
      <c r="O107" s="112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31" t="str">
        <f>C106</f>
        <v>podklad - beton:44,496</v>
      </c>
      <c r="BE107" s="121"/>
      <c r="BF107" s="121"/>
      <c r="BG107" s="121"/>
      <c r="BH107" s="121"/>
      <c r="BI107" s="121"/>
      <c r="BJ107" s="121"/>
      <c r="BK107" s="121"/>
    </row>
    <row r="108" spans="1:104" x14ac:dyDescent="0.2">
      <c r="A108" s="113">
        <v>50</v>
      </c>
      <c r="B108" s="114" t="s">
        <v>418</v>
      </c>
      <c r="C108" s="115" t="s">
        <v>419</v>
      </c>
      <c r="D108" s="116" t="s">
        <v>150</v>
      </c>
      <c r="E108" s="117">
        <v>38.082000000000001</v>
      </c>
      <c r="F108" s="192"/>
      <c r="G108" s="118">
        <f>E108*F108</f>
        <v>0</v>
      </c>
      <c r="H108" s="119">
        <v>0</v>
      </c>
      <c r="I108" s="120">
        <f>E108*H108</f>
        <v>0</v>
      </c>
      <c r="J108" s="119">
        <v>0</v>
      </c>
      <c r="K108" s="120">
        <f>E108*J108</f>
        <v>0</v>
      </c>
      <c r="O108" s="112"/>
      <c r="Z108" s="121"/>
      <c r="AA108" s="121">
        <v>1</v>
      </c>
      <c r="AB108" s="121">
        <v>3</v>
      </c>
      <c r="AC108" s="121">
        <v>3</v>
      </c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CA108" s="121">
        <v>1</v>
      </c>
      <c r="CB108" s="121">
        <v>3</v>
      </c>
      <c r="CZ108" s="79">
        <v>1</v>
      </c>
    </row>
    <row r="109" spans="1:104" x14ac:dyDescent="0.2">
      <c r="A109" s="122"/>
      <c r="B109" s="123"/>
      <c r="C109" s="204" t="s">
        <v>420</v>
      </c>
      <c r="D109" s="205"/>
      <c r="E109" s="205"/>
      <c r="F109" s="205"/>
      <c r="G109" s="206"/>
      <c r="I109" s="124"/>
      <c r="K109" s="124"/>
      <c r="L109" s="125" t="s">
        <v>420</v>
      </c>
      <c r="O109" s="112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</row>
    <row r="110" spans="1:104" x14ac:dyDescent="0.2">
      <c r="A110" s="132" t="s">
        <v>36</v>
      </c>
      <c r="B110" s="133" t="s">
        <v>151</v>
      </c>
      <c r="C110" s="134" t="s">
        <v>152</v>
      </c>
      <c r="D110" s="135"/>
      <c r="E110" s="136"/>
      <c r="F110" s="136"/>
      <c r="G110" s="137">
        <f>SUM(G100:G109)</f>
        <v>0</v>
      </c>
      <c r="H110" s="138"/>
      <c r="I110" s="139">
        <f>SUM(I100:I109)</f>
        <v>0</v>
      </c>
      <c r="J110" s="140"/>
      <c r="K110" s="139">
        <f>SUM(K100:K109)</f>
        <v>0</v>
      </c>
      <c r="O110" s="112"/>
      <c r="X110" s="141">
        <f>K110</f>
        <v>0</v>
      </c>
      <c r="Y110" s="141">
        <f>I110</f>
        <v>0</v>
      </c>
      <c r="Z110" s="142">
        <f>G110</f>
        <v>0</v>
      </c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43"/>
      <c r="BB110" s="143"/>
      <c r="BC110" s="143"/>
      <c r="BD110" s="143"/>
      <c r="BE110" s="143"/>
      <c r="BF110" s="143"/>
      <c r="BG110" s="121"/>
      <c r="BH110" s="121"/>
      <c r="BI110" s="121"/>
      <c r="BJ110" s="121"/>
      <c r="BK110" s="121"/>
    </row>
    <row r="111" spans="1:104" ht="14.25" customHeight="1" x14ac:dyDescent="0.2">
      <c r="A111" s="104" t="s">
        <v>32</v>
      </c>
      <c r="B111" s="105" t="s">
        <v>155</v>
      </c>
      <c r="C111" s="106" t="s">
        <v>156</v>
      </c>
      <c r="D111" s="107"/>
      <c r="E111" s="108"/>
      <c r="F111" s="108"/>
      <c r="G111" s="109"/>
      <c r="H111" s="110"/>
      <c r="I111" s="111"/>
      <c r="J111" s="110"/>
      <c r="K111" s="111"/>
      <c r="O111" s="112"/>
    </row>
    <row r="112" spans="1:104" x14ac:dyDescent="0.2">
      <c r="A112" s="113">
        <v>51</v>
      </c>
      <c r="B112" s="114" t="s">
        <v>421</v>
      </c>
      <c r="C112" s="115" t="s">
        <v>158</v>
      </c>
      <c r="D112" s="116" t="s">
        <v>150</v>
      </c>
      <c r="E112" s="117">
        <v>149.82599999999999</v>
      </c>
      <c r="F112" s="192"/>
      <c r="G112" s="118">
        <f>E112*F112</f>
        <v>0</v>
      </c>
      <c r="H112" s="119">
        <v>0</v>
      </c>
      <c r="I112" s="120">
        <f>E112*H112</f>
        <v>0</v>
      </c>
      <c r="J112" s="119">
        <v>0</v>
      </c>
      <c r="K112" s="120">
        <f>E112*J112</f>
        <v>0</v>
      </c>
      <c r="O112" s="112"/>
      <c r="Z112" s="121"/>
      <c r="AA112" s="121">
        <v>1</v>
      </c>
      <c r="AB112" s="121">
        <v>3</v>
      </c>
      <c r="AC112" s="121">
        <v>3</v>
      </c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CA112" s="121">
        <v>1</v>
      </c>
      <c r="CB112" s="121">
        <v>3</v>
      </c>
      <c r="CZ112" s="79">
        <v>1</v>
      </c>
    </row>
    <row r="113" spans="1:104" x14ac:dyDescent="0.2">
      <c r="A113" s="122"/>
      <c r="B113" s="123"/>
      <c r="C113" s="208" t="s">
        <v>483</v>
      </c>
      <c r="D113" s="209"/>
      <c r="E113" s="126">
        <v>149.82599999999999</v>
      </c>
      <c r="F113" s="127"/>
      <c r="G113" s="128"/>
      <c r="H113" s="129"/>
      <c r="I113" s="124"/>
      <c r="K113" s="124"/>
      <c r="M113" s="130" t="s">
        <v>483</v>
      </c>
      <c r="O113" s="112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31" t="str">
        <f>C112</f>
        <v>Odvoz suti a vybour. hmot na skládku do 1 km</v>
      </c>
      <c r="BE113" s="121"/>
      <c r="BF113" s="121"/>
      <c r="BG113" s="121"/>
      <c r="BH113" s="121"/>
      <c r="BI113" s="121"/>
      <c r="BJ113" s="121"/>
      <c r="BK113" s="121"/>
    </row>
    <row r="114" spans="1:104" x14ac:dyDescent="0.2">
      <c r="A114" s="113">
        <v>52</v>
      </c>
      <c r="B114" s="114" t="s">
        <v>423</v>
      </c>
      <c r="C114" s="115" t="s">
        <v>424</v>
      </c>
      <c r="D114" s="116" t="s">
        <v>150</v>
      </c>
      <c r="E114" s="117">
        <v>1341.6</v>
      </c>
      <c r="F114" s="192"/>
      <c r="G114" s="118">
        <f>E114*F114</f>
        <v>0</v>
      </c>
      <c r="H114" s="119">
        <v>0</v>
      </c>
      <c r="I114" s="120">
        <f>E114*H114</f>
        <v>0</v>
      </c>
      <c r="J114" s="119">
        <v>0</v>
      </c>
      <c r="K114" s="120">
        <f>E114*J114</f>
        <v>0</v>
      </c>
      <c r="O114" s="112"/>
      <c r="Z114" s="121"/>
      <c r="AA114" s="121">
        <v>1</v>
      </c>
      <c r="AB114" s="121">
        <v>3</v>
      </c>
      <c r="AC114" s="121">
        <v>3</v>
      </c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CA114" s="121">
        <v>1</v>
      </c>
      <c r="CB114" s="121">
        <v>3</v>
      </c>
      <c r="CZ114" s="79">
        <v>1</v>
      </c>
    </row>
    <row r="115" spans="1:104" x14ac:dyDescent="0.2">
      <c r="A115" s="122"/>
      <c r="B115" s="123"/>
      <c r="C115" s="208" t="s">
        <v>484</v>
      </c>
      <c r="D115" s="209"/>
      <c r="E115" s="126">
        <v>212.86799999999999</v>
      </c>
      <c r="F115" s="127"/>
      <c r="G115" s="128"/>
      <c r="H115" s="129"/>
      <c r="I115" s="124"/>
      <c r="K115" s="124"/>
      <c r="M115" s="130" t="s">
        <v>484</v>
      </c>
      <c r="O115" s="112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31" t="str">
        <f>C114</f>
        <v>Příplatek k odvozu za každý další 1 km</v>
      </c>
      <c r="BE115" s="121"/>
      <c r="BF115" s="121"/>
      <c r="BG115" s="121"/>
      <c r="BH115" s="121"/>
      <c r="BI115" s="121"/>
      <c r="BJ115" s="121"/>
      <c r="BK115" s="121"/>
    </row>
    <row r="116" spans="1:104" x14ac:dyDescent="0.2">
      <c r="A116" s="122"/>
      <c r="B116" s="123"/>
      <c r="C116" s="208" t="s">
        <v>485</v>
      </c>
      <c r="D116" s="209"/>
      <c r="E116" s="126">
        <v>367.09199999999998</v>
      </c>
      <c r="F116" s="127"/>
      <c r="G116" s="128"/>
      <c r="H116" s="129"/>
      <c r="I116" s="124"/>
      <c r="K116" s="124"/>
      <c r="M116" s="130" t="s">
        <v>485</v>
      </c>
      <c r="O116" s="112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31" t="str">
        <f>C115</f>
        <v>skládka Lutopecny:3*(44,496+26,46)</v>
      </c>
      <c r="BE116" s="121"/>
      <c r="BF116" s="121"/>
      <c r="BG116" s="121"/>
      <c r="BH116" s="121"/>
      <c r="BI116" s="121"/>
      <c r="BJ116" s="121"/>
      <c r="BK116" s="121"/>
    </row>
    <row r="117" spans="1:104" x14ac:dyDescent="0.2">
      <c r="A117" s="122"/>
      <c r="B117" s="123"/>
      <c r="C117" s="208" t="s">
        <v>486</v>
      </c>
      <c r="D117" s="209"/>
      <c r="E117" s="126">
        <v>761.64</v>
      </c>
      <c r="F117" s="127"/>
      <c r="G117" s="128"/>
      <c r="H117" s="129"/>
      <c r="I117" s="124"/>
      <c r="K117" s="124"/>
      <c r="M117" s="130" t="s">
        <v>486</v>
      </c>
      <c r="O117" s="112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31" t="str">
        <f>C116</f>
        <v>skládka Nětčice:9*40,788</v>
      </c>
      <c r="BE117" s="121"/>
      <c r="BF117" s="121"/>
      <c r="BG117" s="121"/>
      <c r="BH117" s="121"/>
      <c r="BI117" s="121"/>
      <c r="BJ117" s="121"/>
      <c r="BK117" s="121"/>
    </row>
    <row r="118" spans="1:104" x14ac:dyDescent="0.2">
      <c r="A118" s="113">
        <v>53</v>
      </c>
      <c r="B118" s="114" t="s">
        <v>162</v>
      </c>
      <c r="C118" s="115" t="s">
        <v>163</v>
      </c>
      <c r="D118" s="116" t="s">
        <v>150</v>
      </c>
      <c r="E118" s="117">
        <v>149.82599999999999</v>
      </c>
      <c r="F118" s="192"/>
      <c r="G118" s="118">
        <f>E118*F118</f>
        <v>0</v>
      </c>
      <c r="H118" s="119">
        <v>0</v>
      </c>
      <c r="I118" s="120">
        <f>E118*H118</f>
        <v>0</v>
      </c>
      <c r="J118" s="119">
        <v>0</v>
      </c>
      <c r="K118" s="120">
        <f>E118*J118</f>
        <v>0</v>
      </c>
      <c r="O118" s="112"/>
      <c r="Z118" s="121"/>
      <c r="AA118" s="121">
        <v>1</v>
      </c>
      <c r="AB118" s="121">
        <v>3</v>
      </c>
      <c r="AC118" s="121">
        <v>3</v>
      </c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CA118" s="121">
        <v>1</v>
      </c>
      <c r="CB118" s="121">
        <v>3</v>
      </c>
      <c r="CZ118" s="79">
        <v>1</v>
      </c>
    </row>
    <row r="119" spans="1:104" x14ac:dyDescent="0.2">
      <c r="A119" s="132" t="s">
        <v>36</v>
      </c>
      <c r="B119" s="133" t="s">
        <v>155</v>
      </c>
      <c r="C119" s="134" t="s">
        <v>156</v>
      </c>
      <c r="D119" s="135"/>
      <c r="E119" s="136"/>
      <c r="F119" s="136"/>
      <c r="G119" s="137">
        <f>SUM(G111:G118)</f>
        <v>0</v>
      </c>
      <c r="H119" s="138"/>
      <c r="I119" s="139">
        <f>SUM(I111:I118)</f>
        <v>0</v>
      </c>
      <c r="J119" s="140"/>
      <c r="K119" s="139">
        <f>SUM(K111:K118)</f>
        <v>0</v>
      </c>
      <c r="O119" s="112"/>
      <c r="X119" s="141">
        <f>K119</f>
        <v>0</v>
      </c>
      <c r="Y119" s="141">
        <f>I119</f>
        <v>0</v>
      </c>
      <c r="Z119" s="142">
        <f>G119</f>
        <v>0</v>
      </c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43"/>
      <c r="BB119" s="143"/>
      <c r="BC119" s="143"/>
      <c r="BD119" s="143"/>
      <c r="BE119" s="143"/>
      <c r="BF119" s="143"/>
      <c r="BG119" s="121"/>
      <c r="BH119" s="121"/>
      <c r="BI119" s="121"/>
      <c r="BJ119" s="121"/>
      <c r="BK119" s="121"/>
    </row>
    <row r="120" spans="1:104" x14ac:dyDescent="0.2">
      <c r="A120" s="144" t="s">
        <v>37</v>
      </c>
      <c r="B120" s="145" t="s">
        <v>38</v>
      </c>
      <c r="C120" s="146"/>
      <c r="D120" s="147"/>
      <c r="E120" s="148"/>
      <c r="F120" s="148"/>
      <c r="G120" s="149">
        <f>SUM(Z7:Z120)</f>
        <v>0</v>
      </c>
      <c r="H120" s="150"/>
      <c r="I120" s="151">
        <f>SUM(Y7:Y120)</f>
        <v>624.66292220018568</v>
      </c>
      <c r="J120" s="150"/>
      <c r="K120" s="151">
        <f>SUM(X7:X120)</f>
        <v>-170.53284000000116</v>
      </c>
      <c r="O120" s="112"/>
      <c r="BA120" s="152"/>
      <c r="BB120" s="152"/>
      <c r="BC120" s="152"/>
      <c r="BD120" s="152"/>
      <c r="BE120" s="152"/>
      <c r="BF120" s="152"/>
    </row>
    <row r="121" spans="1:104" x14ac:dyDescent="0.2">
      <c r="E121" s="79"/>
    </row>
    <row r="122" spans="1:104" x14ac:dyDescent="0.2">
      <c r="A122" s="153"/>
      <c r="E122" s="79"/>
    </row>
    <row r="123" spans="1:104" x14ac:dyDescent="0.2">
      <c r="A123" s="154"/>
      <c r="B123" s="155"/>
      <c r="C123" s="156" t="s">
        <v>39</v>
      </c>
      <c r="D123" s="155"/>
      <c r="E123" s="155"/>
      <c r="F123" s="155"/>
      <c r="G123" s="157" t="s">
        <v>40</v>
      </c>
    </row>
    <row r="124" spans="1:104" x14ac:dyDescent="0.2">
      <c r="A124" s="158"/>
      <c r="B124" s="159"/>
      <c r="C124" s="160" t="s">
        <v>80</v>
      </c>
      <c r="D124" s="161"/>
      <c r="E124" s="162"/>
      <c r="F124" s="162"/>
      <c r="G124" s="163">
        <v>0</v>
      </c>
    </row>
    <row r="125" spans="1:104" x14ac:dyDescent="0.2">
      <c r="A125" s="158"/>
      <c r="B125" s="159"/>
      <c r="C125" s="160" t="s">
        <v>41</v>
      </c>
      <c r="D125" s="161"/>
      <c r="E125" s="162"/>
      <c r="F125" s="162"/>
      <c r="G125" s="163">
        <v>0</v>
      </c>
    </row>
    <row r="126" spans="1:104" x14ac:dyDescent="0.2">
      <c r="A126" s="158"/>
      <c r="B126" s="159"/>
      <c r="C126" s="160" t="s">
        <v>42</v>
      </c>
      <c r="D126" s="161"/>
      <c r="E126" s="162"/>
      <c r="F126" s="162"/>
      <c r="G126" s="163">
        <v>0</v>
      </c>
    </row>
    <row r="127" spans="1:104" x14ac:dyDescent="0.2">
      <c r="A127" s="158"/>
      <c r="B127" s="159"/>
      <c r="C127" s="160" t="s">
        <v>43</v>
      </c>
      <c r="D127" s="161"/>
      <c r="E127" s="162"/>
      <c r="F127" s="162"/>
      <c r="G127" s="163">
        <v>0</v>
      </c>
    </row>
    <row r="128" spans="1:104" x14ac:dyDescent="0.2">
      <c r="A128" s="158"/>
      <c r="B128" s="159"/>
      <c r="C128" s="160" t="s">
        <v>44</v>
      </c>
      <c r="D128" s="161"/>
      <c r="E128" s="162"/>
      <c r="F128" s="162"/>
      <c r="G128" s="163">
        <v>0</v>
      </c>
    </row>
    <row r="129" spans="1:7" x14ac:dyDescent="0.2">
      <c r="A129" s="158"/>
      <c r="B129" s="159"/>
      <c r="C129" s="160" t="s">
        <v>45</v>
      </c>
      <c r="D129" s="161"/>
      <c r="E129" s="162"/>
      <c r="F129" s="162"/>
      <c r="G129" s="163">
        <v>0</v>
      </c>
    </row>
    <row r="130" spans="1:7" x14ac:dyDescent="0.2">
      <c r="A130" s="158"/>
      <c r="B130" s="159"/>
      <c r="C130" s="160" t="s">
        <v>46</v>
      </c>
      <c r="D130" s="161"/>
      <c r="E130" s="162"/>
      <c r="F130" s="162"/>
      <c r="G130" s="163">
        <v>0</v>
      </c>
    </row>
    <row r="131" spans="1:7" x14ac:dyDescent="0.2">
      <c r="A131" s="158"/>
      <c r="B131" s="159"/>
      <c r="C131" s="160" t="s">
        <v>47</v>
      </c>
      <c r="D131" s="161"/>
      <c r="E131" s="162"/>
      <c r="F131" s="162"/>
      <c r="G131" s="163">
        <v>0</v>
      </c>
    </row>
    <row r="132" spans="1:7" x14ac:dyDescent="0.2">
      <c r="A132" s="164"/>
      <c r="B132" s="165" t="s">
        <v>40</v>
      </c>
      <c r="C132" s="166"/>
      <c r="D132" s="167"/>
      <c r="E132" s="168"/>
      <c r="F132" s="168"/>
      <c r="G132" s="169">
        <f>SUM(G124:G131)</f>
        <v>0</v>
      </c>
    </row>
    <row r="133" spans="1:7" x14ac:dyDescent="0.2">
      <c r="E133" s="79"/>
    </row>
    <row r="134" spans="1:7" x14ac:dyDescent="0.2">
      <c r="E134" s="79"/>
    </row>
    <row r="135" spans="1:7" x14ac:dyDescent="0.2">
      <c r="E135" s="79"/>
    </row>
    <row r="136" spans="1:7" x14ac:dyDescent="0.2">
      <c r="E136" s="79"/>
    </row>
    <row r="137" spans="1:7" x14ac:dyDescent="0.2">
      <c r="E137" s="79"/>
    </row>
    <row r="138" spans="1:7" x14ac:dyDescent="0.2">
      <c r="E138" s="79"/>
    </row>
    <row r="139" spans="1:7" x14ac:dyDescent="0.2">
      <c r="E139" s="79"/>
    </row>
    <row r="140" spans="1:7" x14ac:dyDescent="0.2">
      <c r="E140" s="79"/>
    </row>
    <row r="141" spans="1:7" x14ac:dyDescent="0.2">
      <c r="E141" s="79"/>
    </row>
    <row r="142" spans="1:7" x14ac:dyDescent="0.2">
      <c r="E142" s="79"/>
    </row>
    <row r="143" spans="1:7" x14ac:dyDescent="0.2">
      <c r="E143" s="79"/>
    </row>
    <row r="144" spans="1:7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1:7" x14ac:dyDescent="0.2">
      <c r="E177" s="79"/>
    </row>
    <row r="178" spans="1:7" x14ac:dyDescent="0.2">
      <c r="E178" s="79"/>
    </row>
    <row r="179" spans="1:7" x14ac:dyDescent="0.2">
      <c r="E179" s="79"/>
    </row>
    <row r="180" spans="1:7" x14ac:dyDescent="0.2">
      <c r="E180" s="79"/>
    </row>
    <row r="181" spans="1:7" x14ac:dyDescent="0.2">
      <c r="E181" s="79"/>
    </row>
    <row r="182" spans="1:7" x14ac:dyDescent="0.2">
      <c r="E182" s="79"/>
    </row>
    <row r="183" spans="1:7" x14ac:dyDescent="0.2">
      <c r="E183" s="79"/>
    </row>
    <row r="184" spans="1:7" x14ac:dyDescent="0.2">
      <c r="E184" s="79"/>
    </row>
    <row r="185" spans="1:7" x14ac:dyDescent="0.2">
      <c r="A185" s="170"/>
      <c r="B185" s="170"/>
    </row>
    <row r="186" spans="1:7" x14ac:dyDescent="0.2">
      <c r="C186" s="171"/>
      <c r="D186" s="171"/>
      <c r="E186" s="172"/>
      <c r="F186" s="171"/>
      <c r="G186" s="173"/>
    </row>
    <row r="187" spans="1:7" x14ac:dyDescent="0.2">
      <c r="A187" s="170"/>
      <c r="B187" s="170"/>
    </row>
    <row r="1104" spans="1:7" x14ac:dyDescent="0.2">
      <c r="A1104" s="174"/>
      <c r="B1104" s="175"/>
      <c r="C1104" s="176" t="s">
        <v>41</v>
      </c>
      <c r="D1104" s="177"/>
      <c r="F1104" s="98"/>
      <c r="G1104" s="124">
        <v>100000</v>
      </c>
    </row>
    <row r="1105" spans="1:7" x14ac:dyDescent="0.2">
      <c r="A1105" s="174"/>
      <c r="B1105" s="175"/>
      <c r="C1105" s="176" t="s">
        <v>42</v>
      </c>
      <c r="D1105" s="177"/>
      <c r="F1105" s="98"/>
      <c r="G1105" s="124">
        <v>100000</v>
      </c>
    </row>
    <row r="1106" spans="1:7" x14ac:dyDescent="0.2">
      <c r="A1106" s="174"/>
      <c r="B1106" s="175"/>
      <c r="C1106" s="176" t="s">
        <v>43</v>
      </c>
      <c r="D1106" s="177"/>
      <c r="F1106" s="98"/>
      <c r="G1106" s="124">
        <v>100000</v>
      </c>
    </row>
    <row r="1107" spans="1:7" x14ac:dyDescent="0.2">
      <c r="A1107" s="174"/>
      <c r="B1107" s="175"/>
      <c r="C1107" s="176" t="s">
        <v>44</v>
      </c>
      <c r="D1107" s="177"/>
      <c r="F1107" s="98"/>
      <c r="G1107" s="124">
        <v>100000</v>
      </c>
    </row>
    <row r="1108" spans="1:7" x14ac:dyDescent="0.2">
      <c r="A1108" s="174"/>
      <c r="B1108" s="175"/>
      <c r="C1108" s="176" t="s">
        <v>45</v>
      </c>
      <c r="D1108" s="177"/>
      <c r="F1108" s="98"/>
      <c r="G1108" s="124">
        <v>100000</v>
      </c>
    </row>
    <row r="1109" spans="1:7" x14ac:dyDescent="0.2">
      <c r="A1109" s="174"/>
      <c r="B1109" s="175"/>
      <c r="C1109" s="176" t="s">
        <v>46</v>
      </c>
      <c r="D1109" s="177"/>
      <c r="F1109" s="98"/>
      <c r="G1109" s="124">
        <v>100000</v>
      </c>
    </row>
    <row r="1110" spans="1:7" x14ac:dyDescent="0.2">
      <c r="A1110" s="174"/>
      <c r="B1110" s="175"/>
      <c r="C1110" s="176" t="s">
        <v>47</v>
      </c>
      <c r="D1110" s="177"/>
      <c r="F1110" s="98"/>
      <c r="G1110" s="124">
        <v>100000</v>
      </c>
    </row>
  </sheetData>
  <sheetProtection algorithmName="SHA-512" hashValue="mDWXbNJ3fgOEi8WBLfbrysFBHlDm8/i9P6MsvSrB6N5kZAJ+iO7o7OitkZS5WMVV/6x4DKkOJci0sNlG5pEfJg==" saltValue="JCdFW0DBXCJmCcZ0tetxdA==" spinCount="100000" sheet="1" objects="1" scenarios="1"/>
  <mergeCells count="41">
    <mergeCell ref="C25:D25"/>
    <mergeCell ref="C32:D32"/>
    <mergeCell ref="C33:D33"/>
    <mergeCell ref="A1:G1"/>
    <mergeCell ref="C9:D9"/>
    <mergeCell ref="C10:D10"/>
    <mergeCell ref="C14:D14"/>
    <mergeCell ref="C15:D15"/>
    <mergeCell ref="C17:D17"/>
    <mergeCell ref="C19:D19"/>
    <mergeCell ref="C21:D21"/>
    <mergeCell ref="C64:D64"/>
    <mergeCell ref="C66:G66"/>
    <mergeCell ref="C67:D67"/>
    <mergeCell ref="C38:G38"/>
    <mergeCell ref="C39:G39"/>
    <mergeCell ref="C40:D40"/>
    <mergeCell ref="C41:D41"/>
    <mergeCell ref="C43:G43"/>
    <mergeCell ref="C45:G45"/>
    <mergeCell ref="C47:G47"/>
    <mergeCell ref="C51:D51"/>
    <mergeCell ref="C56:G56"/>
    <mergeCell ref="C57:D57"/>
    <mergeCell ref="C59:G59"/>
    <mergeCell ref="C60:D60"/>
    <mergeCell ref="C61:D61"/>
    <mergeCell ref="C93:G93"/>
    <mergeCell ref="C94:D94"/>
    <mergeCell ref="C71:D71"/>
    <mergeCell ref="C73:D73"/>
    <mergeCell ref="C84:G84"/>
    <mergeCell ref="C113:D113"/>
    <mergeCell ref="C115:D115"/>
    <mergeCell ref="C116:D116"/>
    <mergeCell ref="C117:D117"/>
    <mergeCell ref="C103:G103"/>
    <mergeCell ref="C105:G105"/>
    <mergeCell ref="C106:D106"/>
    <mergeCell ref="C107:D107"/>
    <mergeCell ref="C109:G109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2A3F3-2CB0-407D-A50E-69561C13B333}">
  <sheetPr codeName="List8"/>
  <dimension ref="A1:CZ1058"/>
  <sheetViews>
    <sheetView showGridLines="0" showZeros="0" tabSelected="1" topLeftCell="A37" zoomScaleNormal="100" workbookViewId="0">
      <selection activeCell="C53" sqref="C53:G53"/>
    </sheetView>
  </sheetViews>
  <sheetFormatPr defaultRowHeight="12.75" x14ac:dyDescent="0.2"/>
  <cols>
    <col min="1" max="1" width="4.42578125" style="79" customWidth="1"/>
    <col min="2" max="2" width="11.5703125" style="79" customWidth="1"/>
    <col min="3" max="3" width="40.42578125" style="79" customWidth="1"/>
    <col min="4" max="4" width="5.5703125" style="79" customWidth="1"/>
    <col min="5" max="5" width="8.5703125" style="98" customWidth="1"/>
    <col min="6" max="6" width="9.85546875" style="79" customWidth="1"/>
    <col min="7" max="7" width="13.85546875" style="79" customWidth="1"/>
    <col min="8" max="8" width="11" style="79" hidden="1" customWidth="1"/>
    <col min="9" max="9" width="9.7109375" style="79" hidden="1" customWidth="1"/>
    <col min="10" max="10" width="11.28515625" style="79" hidden="1" customWidth="1"/>
    <col min="11" max="11" width="10.42578125" style="79" hidden="1" customWidth="1"/>
    <col min="12" max="12" width="75.42578125" style="79" customWidth="1"/>
    <col min="13" max="13" width="45.28515625" style="79" customWidth="1"/>
    <col min="14" max="55" width="9.140625" style="79"/>
    <col min="56" max="56" width="62.28515625" style="79" customWidth="1"/>
    <col min="57" max="256" width="9.140625" style="79"/>
    <col min="257" max="257" width="4.42578125" style="79" customWidth="1"/>
    <col min="258" max="258" width="11.5703125" style="79" customWidth="1"/>
    <col min="259" max="259" width="40.42578125" style="79" customWidth="1"/>
    <col min="260" max="260" width="5.5703125" style="79" customWidth="1"/>
    <col min="261" max="261" width="8.5703125" style="79" customWidth="1"/>
    <col min="262" max="262" width="9.85546875" style="79" customWidth="1"/>
    <col min="263" max="263" width="13.85546875" style="79" customWidth="1"/>
    <col min="264" max="264" width="11" style="79" customWidth="1"/>
    <col min="265" max="265" width="9.7109375" style="79" customWidth="1"/>
    <col min="266" max="266" width="11.28515625" style="79" customWidth="1"/>
    <col min="267" max="267" width="10.42578125" style="79" customWidth="1"/>
    <col min="268" max="268" width="75.42578125" style="79" customWidth="1"/>
    <col min="269" max="269" width="45.28515625" style="79" customWidth="1"/>
    <col min="270" max="311" width="9.140625" style="79"/>
    <col min="312" max="312" width="62.28515625" style="79" customWidth="1"/>
    <col min="313" max="512" width="9.140625" style="79"/>
    <col min="513" max="513" width="4.42578125" style="79" customWidth="1"/>
    <col min="514" max="514" width="11.5703125" style="79" customWidth="1"/>
    <col min="515" max="515" width="40.42578125" style="79" customWidth="1"/>
    <col min="516" max="516" width="5.5703125" style="79" customWidth="1"/>
    <col min="517" max="517" width="8.5703125" style="79" customWidth="1"/>
    <col min="518" max="518" width="9.85546875" style="79" customWidth="1"/>
    <col min="519" max="519" width="13.85546875" style="79" customWidth="1"/>
    <col min="520" max="520" width="11" style="79" customWidth="1"/>
    <col min="521" max="521" width="9.7109375" style="79" customWidth="1"/>
    <col min="522" max="522" width="11.28515625" style="79" customWidth="1"/>
    <col min="523" max="523" width="10.42578125" style="79" customWidth="1"/>
    <col min="524" max="524" width="75.42578125" style="79" customWidth="1"/>
    <col min="525" max="525" width="45.28515625" style="79" customWidth="1"/>
    <col min="526" max="567" width="9.140625" style="79"/>
    <col min="568" max="568" width="62.28515625" style="79" customWidth="1"/>
    <col min="569" max="768" width="9.140625" style="79"/>
    <col min="769" max="769" width="4.42578125" style="79" customWidth="1"/>
    <col min="770" max="770" width="11.5703125" style="79" customWidth="1"/>
    <col min="771" max="771" width="40.42578125" style="79" customWidth="1"/>
    <col min="772" max="772" width="5.5703125" style="79" customWidth="1"/>
    <col min="773" max="773" width="8.5703125" style="79" customWidth="1"/>
    <col min="774" max="774" width="9.85546875" style="79" customWidth="1"/>
    <col min="775" max="775" width="13.85546875" style="79" customWidth="1"/>
    <col min="776" max="776" width="11" style="79" customWidth="1"/>
    <col min="777" max="777" width="9.7109375" style="79" customWidth="1"/>
    <col min="778" max="778" width="11.28515625" style="79" customWidth="1"/>
    <col min="779" max="779" width="10.42578125" style="79" customWidth="1"/>
    <col min="780" max="780" width="75.42578125" style="79" customWidth="1"/>
    <col min="781" max="781" width="45.28515625" style="79" customWidth="1"/>
    <col min="782" max="823" width="9.140625" style="79"/>
    <col min="824" max="824" width="62.28515625" style="79" customWidth="1"/>
    <col min="825" max="1024" width="9.140625" style="79"/>
    <col min="1025" max="1025" width="4.42578125" style="79" customWidth="1"/>
    <col min="1026" max="1026" width="11.5703125" style="79" customWidth="1"/>
    <col min="1027" max="1027" width="40.42578125" style="79" customWidth="1"/>
    <col min="1028" max="1028" width="5.5703125" style="79" customWidth="1"/>
    <col min="1029" max="1029" width="8.5703125" style="79" customWidth="1"/>
    <col min="1030" max="1030" width="9.85546875" style="79" customWidth="1"/>
    <col min="1031" max="1031" width="13.85546875" style="79" customWidth="1"/>
    <col min="1032" max="1032" width="11" style="79" customWidth="1"/>
    <col min="1033" max="1033" width="9.7109375" style="79" customWidth="1"/>
    <col min="1034" max="1034" width="11.28515625" style="79" customWidth="1"/>
    <col min="1035" max="1035" width="10.42578125" style="79" customWidth="1"/>
    <col min="1036" max="1036" width="75.42578125" style="79" customWidth="1"/>
    <col min="1037" max="1037" width="45.28515625" style="79" customWidth="1"/>
    <col min="1038" max="1079" width="9.140625" style="79"/>
    <col min="1080" max="1080" width="62.28515625" style="79" customWidth="1"/>
    <col min="1081" max="1280" width="9.140625" style="79"/>
    <col min="1281" max="1281" width="4.42578125" style="79" customWidth="1"/>
    <col min="1282" max="1282" width="11.5703125" style="79" customWidth="1"/>
    <col min="1283" max="1283" width="40.42578125" style="79" customWidth="1"/>
    <col min="1284" max="1284" width="5.5703125" style="79" customWidth="1"/>
    <col min="1285" max="1285" width="8.5703125" style="79" customWidth="1"/>
    <col min="1286" max="1286" width="9.85546875" style="79" customWidth="1"/>
    <col min="1287" max="1287" width="13.85546875" style="79" customWidth="1"/>
    <col min="1288" max="1288" width="11" style="79" customWidth="1"/>
    <col min="1289" max="1289" width="9.7109375" style="79" customWidth="1"/>
    <col min="1290" max="1290" width="11.28515625" style="79" customWidth="1"/>
    <col min="1291" max="1291" width="10.42578125" style="79" customWidth="1"/>
    <col min="1292" max="1292" width="75.42578125" style="79" customWidth="1"/>
    <col min="1293" max="1293" width="45.28515625" style="79" customWidth="1"/>
    <col min="1294" max="1335" width="9.140625" style="79"/>
    <col min="1336" max="1336" width="62.28515625" style="79" customWidth="1"/>
    <col min="1337" max="1536" width="9.140625" style="79"/>
    <col min="1537" max="1537" width="4.42578125" style="79" customWidth="1"/>
    <col min="1538" max="1538" width="11.5703125" style="79" customWidth="1"/>
    <col min="1539" max="1539" width="40.42578125" style="79" customWidth="1"/>
    <col min="1540" max="1540" width="5.5703125" style="79" customWidth="1"/>
    <col min="1541" max="1541" width="8.5703125" style="79" customWidth="1"/>
    <col min="1542" max="1542" width="9.85546875" style="79" customWidth="1"/>
    <col min="1543" max="1543" width="13.85546875" style="79" customWidth="1"/>
    <col min="1544" max="1544" width="11" style="79" customWidth="1"/>
    <col min="1545" max="1545" width="9.7109375" style="79" customWidth="1"/>
    <col min="1546" max="1546" width="11.28515625" style="79" customWidth="1"/>
    <col min="1547" max="1547" width="10.42578125" style="79" customWidth="1"/>
    <col min="1548" max="1548" width="75.42578125" style="79" customWidth="1"/>
    <col min="1549" max="1549" width="45.28515625" style="79" customWidth="1"/>
    <col min="1550" max="1591" width="9.140625" style="79"/>
    <col min="1592" max="1592" width="62.28515625" style="79" customWidth="1"/>
    <col min="1593" max="1792" width="9.140625" style="79"/>
    <col min="1793" max="1793" width="4.42578125" style="79" customWidth="1"/>
    <col min="1794" max="1794" width="11.5703125" style="79" customWidth="1"/>
    <col min="1795" max="1795" width="40.42578125" style="79" customWidth="1"/>
    <col min="1796" max="1796" width="5.5703125" style="79" customWidth="1"/>
    <col min="1797" max="1797" width="8.5703125" style="79" customWidth="1"/>
    <col min="1798" max="1798" width="9.85546875" style="79" customWidth="1"/>
    <col min="1799" max="1799" width="13.85546875" style="79" customWidth="1"/>
    <col min="1800" max="1800" width="11" style="79" customWidth="1"/>
    <col min="1801" max="1801" width="9.7109375" style="79" customWidth="1"/>
    <col min="1802" max="1802" width="11.28515625" style="79" customWidth="1"/>
    <col min="1803" max="1803" width="10.42578125" style="79" customWidth="1"/>
    <col min="1804" max="1804" width="75.42578125" style="79" customWidth="1"/>
    <col min="1805" max="1805" width="45.28515625" style="79" customWidth="1"/>
    <col min="1806" max="1847" width="9.140625" style="79"/>
    <col min="1848" max="1848" width="62.28515625" style="79" customWidth="1"/>
    <col min="1849" max="2048" width="9.140625" style="79"/>
    <col min="2049" max="2049" width="4.42578125" style="79" customWidth="1"/>
    <col min="2050" max="2050" width="11.5703125" style="79" customWidth="1"/>
    <col min="2051" max="2051" width="40.42578125" style="79" customWidth="1"/>
    <col min="2052" max="2052" width="5.5703125" style="79" customWidth="1"/>
    <col min="2053" max="2053" width="8.5703125" style="79" customWidth="1"/>
    <col min="2054" max="2054" width="9.85546875" style="79" customWidth="1"/>
    <col min="2055" max="2055" width="13.85546875" style="79" customWidth="1"/>
    <col min="2056" max="2056" width="11" style="79" customWidth="1"/>
    <col min="2057" max="2057" width="9.7109375" style="79" customWidth="1"/>
    <col min="2058" max="2058" width="11.28515625" style="79" customWidth="1"/>
    <col min="2059" max="2059" width="10.42578125" style="79" customWidth="1"/>
    <col min="2060" max="2060" width="75.42578125" style="79" customWidth="1"/>
    <col min="2061" max="2061" width="45.28515625" style="79" customWidth="1"/>
    <col min="2062" max="2103" width="9.140625" style="79"/>
    <col min="2104" max="2104" width="62.28515625" style="79" customWidth="1"/>
    <col min="2105" max="2304" width="9.140625" style="79"/>
    <col min="2305" max="2305" width="4.42578125" style="79" customWidth="1"/>
    <col min="2306" max="2306" width="11.5703125" style="79" customWidth="1"/>
    <col min="2307" max="2307" width="40.42578125" style="79" customWidth="1"/>
    <col min="2308" max="2308" width="5.5703125" style="79" customWidth="1"/>
    <col min="2309" max="2309" width="8.5703125" style="79" customWidth="1"/>
    <col min="2310" max="2310" width="9.85546875" style="79" customWidth="1"/>
    <col min="2311" max="2311" width="13.85546875" style="79" customWidth="1"/>
    <col min="2312" max="2312" width="11" style="79" customWidth="1"/>
    <col min="2313" max="2313" width="9.7109375" style="79" customWidth="1"/>
    <col min="2314" max="2314" width="11.28515625" style="79" customWidth="1"/>
    <col min="2315" max="2315" width="10.42578125" style="79" customWidth="1"/>
    <col min="2316" max="2316" width="75.42578125" style="79" customWidth="1"/>
    <col min="2317" max="2317" width="45.28515625" style="79" customWidth="1"/>
    <col min="2318" max="2359" width="9.140625" style="79"/>
    <col min="2360" max="2360" width="62.28515625" style="79" customWidth="1"/>
    <col min="2361" max="2560" width="9.140625" style="79"/>
    <col min="2561" max="2561" width="4.42578125" style="79" customWidth="1"/>
    <col min="2562" max="2562" width="11.5703125" style="79" customWidth="1"/>
    <col min="2563" max="2563" width="40.42578125" style="79" customWidth="1"/>
    <col min="2564" max="2564" width="5.5703125" style="79" customWidth="1"/>
    <col min="2565" max="2565" width="8.5703125" style="79" customWidth="1"/>
    <col min="2566" max="2566" width="9.85546875" style="79" customWidth="1"/>
    <col min="2567" max="2567" width="13.85546875" style="79" customWidth="1"/>
    <col min="2568" max="2568" width="11" style="79" customWidth="1"/>
    <col min="2569" max="2569" width="9.7109375" style="79" customWidth="1"/>
    <col min="2570" max="2570" width="11.28515625" style="79" customWidth="1"/>
    <col min="2571" max="2571" width="10.42578125" style="79" customWidth="1"/>
    <col min="2572" max="2572" width="75.42578125" style="79" customWidth="1"/>
    <col min="2573" max="2573" width="45.28515625" style="79" customWidth="1"/>
    <col min="2574" max="2615" width="9.140625" style="79"/>
    <col min="2616" max="2616" width="62.28515625" style="79" customWidth="1"/>
    <col min="2617" max="2816" width="9.140625" style="79"/>
    <col min="2817" max="2817" width="4.42578125" style="79" customWidth="1"/>
    <col min="2818" max="2818" width="11.5703125" style="79" customWidth="1"/>
    <col min="2819" max="2819" width="40.42578125" style="79" customWidth="1"/>
    <col min="2820" max="2820" width="5.5703125" style="79" customWidth="1"/>
    <col min="2821" max="2821" width="8.5703125" style="79" customWidth="1"/>
    <col min="2822" max="2822" width="9.85546875" style="79" customWidth="1"/>
    <col min="2823" max="2823" width="13.85546875" style="79" customWidth="1"/>
    <col min="2824" max="2824" width="11" style="79" customWidth="1"/>
    <col min="2825" max="2825" width="9.7109375" style="79" customWidth="1"/>
    <col min="2826" max="2826" width="11.28515625" style="79" customWidth="1"/>
    <col min="2827" max="2827" width="10.42578125" style="79" customWidth="1"/>
    <col min="2828" max="2828" width="75.42578125" style="79" customWidth="1"/>
    <col min="2829" max="2829" width="45.28515625" style="79" customWidth="1"/>
    <col min="2830" max="2871" width="9.140625" style="79"/>
    <col min="2872" max="2872" width="62.28515625" style="79" customWidth="1"/>
    <col min="2873" max="3072" width="9.140625" style="79"/>
    <col min="3073" max="3073" width="4.42578125" style="79" customWidth="1"/>
    <col min="3074" max="3074" width="11.5703125" style="79" customWidth="1"/>
    <col min="3075" max="3075" width="40.42578125" style="79" customWidth="1"/>
    <col min="3076" max="3076" width="5.5703125" style="79" customWidth="1"/>
    <col min="3077" max="3077" width="8.5703125" style="79" customWidth="1"/>
    <col min="3078" max="3078" width="9.85546875" style="79" customWidth="1"/>
    <col min="3079" max="3079" width="13.85546875" style="79" customWidth="1"/>
    <col min="3080" max="3080" width="11" style="79" customWidth="1"/>
    <col min="3081" max="3081" width="9.7109375" style="79" customWidth="1"/>
    <col min="3082" max="3082" width="11.28515625" style="79" customWidth="1"/>
    <col min="3083" max="3083" width="10.42578125" style="79" customWidth="1"/>
    <col min="3084" max="3084" width="75.42578125" style="79" customWidth="1"/>
    <col min="3085" max="3085" width="45.28515625" style="79" customWidth="1"/>
    <col min="3086" max="3127" width="9.140625" style="79"/>
    <col min="3128" max="3128" width="62.28515625" style="79" customWidth="1"/>
    <col min="3129" max="3328" width="9.140625" style="79"/>
    <col min="3329" max="3329" width="4.42578125" style="79" customWidth="1"/>
    <col min="3330" max="3330" width="11.5703125" style="79" customWidth="1"/>
    <col min="3331" max="3331" width="40.42578125" style="79" customWidth="1"/>
    <col min="3332" max="3332" width="5.5703125" style="79" customWidth="1"/>
    <col min="3333" max="3333" width="8.5703125" style="79" customWidth="1"/>
    <col min="3334" max="3334" width="9.85546875" style="79" customWidth="1"/>
    <col min="3335" max="3335" width="13.85546875" style="79" customWidth="1"/>
    <col min="3336" max="3336" width="11" style="79" customWidth="1"/>
    <col min="3337" max="3337" width="9.7109375" style="79" customWidth="1"/>
    <col min="3338" max="3338" width="11.28515625" style="79" customWidth="1"/>
    <col min="3339" max="3339" width="10.42578125" style="79" customWidth="1"/>
    <col min="3340" max="3340" width="75.42578125" style="79" customWidth="1"/>
    <col min="3341" max="3341" width="45.28515625" style="79" customWidth="1"/>
    <col min="3342" max="3383" width="9.140625" style="79"/>
    <col min="3384" max="3384" width="62.28515625" style="79" customWidth="1"/>
    <col min="3385" max="3584" width="9.140625" style="79"/>
    <col min="3585" max="3585" width="4.42578125" style="79" customWidth="1"/>
    <col min="3586" max="3586" width="11.5703125" style="79" customWidth="1"/>
    <col min="3587" max="3587" width="40.42578125" style="79" customWidth="1"/>
    <col min="3588" max="3588" width="5.5703125" style="79" customWidth="1"/>
    <col min="3589" max="3589" width="8.5703125" style="79" customWidth="1"/>
    <col min="3590" max="3590" width="9.85546875" style="79" customWidth="1"/>
    <col min="3591" max="3591" width="13.85546875" style="79" customWidth="1"/>
    <col min="3592" max="3592" width="11" style="79" customWidth="1"/>
    <col min="3593" max="3593" width="9.7109375" style="79" customWidth="1"/>
    <col min="3594" max="3594" width="11.28515625" style="79" customWidth="1"/>
    <col min="3595" max="3595" width="10.42578125" style="79" customWidth="1"/>
    <col min="3596" max="3596" width="75.42578125" style="79" customWidth="1"/>
    <col min="3597" max="3597" width="45.28515625" style="79" customWidth="1"/>
    <col min="3598" max="3639" width="9.140625" style="79"/>
    <col min="3640" max="3640" width="62.28515625" style="79" customWidth="1"/>
    <col min="3641" max="3840" width="9.140625" style="79"/>
    <col min="3841" max="3841" width="4.42578125" style="79" customWidth="1"/>
    <col min="3842" max="3842" width="11.5703125" style="79" customWidth="1"/>
    <col min="3843" max="3843" width="40.42578125" style="79" customWidth="1"/>
    <col min="3844" max="3844" width="5.5703125" style="79" customWidth="1"/>
    <col min="3845" max="3845" width="8.5703125" style="79" customWidth="1"/>
    <col min="3846" max="3846" width="9.85546875" style="79" customWidth="1"/>
    <col min="3847" max="3847" width="13.85546875" style="79" customWidth="1"/>
    <col min="3848" max="3848" width="11" style="79" customWidth="1"/>
    <col min="3849" max="3849" width="9.7109375" style="79" customWidth="1"/>
    <col min="3850" max="3850" width="11.28515625" style="79" customWidth="1"/>
    <col min="3851" max="3851" width="10.42578125" style="79" customWidth="1"/>
    <col min="3852" max="3852" width="75.42578125" style="79" customWidth="1"/>
    <col min="3853" max="3853" width="45.28515625" style="79" customWidth="1"/>
    <col min="3854" max="3895" width="9.140625" style="79"/>
    <col min="3896" max="3896" width="62.28515625" style="79" customWidth="1"/>
    <col min="3897" max="4096" width="9.140625" style="79"/>
    <col min="4097" max="4097" width="4.42578125" style="79" customWidth="1"/>
    <col min="4098" max="4098" width="11.5703125" style="79" customWidth="1"/>
    <col min="4099" max="4099" width="40.42578125" style="79" customWidth="1"/>
    <col min="4100" max="4100" width="5.5703125" style="79" customWidth="1"/>
    <col min="4101" max="4101" width="8.5703125" style="79" customWidth="1"/>
    <col min="4102" max="4102" width="9.85546875" style="79" customWidth="1"/>
    <col min="4103" max="4103" width="13.85546875" style="79" customWidth="1"/>
    <col min="4104" max="4104" width="11" style="79" customWidth="1"/>
    <col min="4105" max="4105" width="9.7109375" style="79" customWidth="1"/>
    <col min="4106" max="4106" width="11.28515625" style="79" customWidth="1"/>
    <col min="4107" max="4107" width="10.42578125" style="79" customWidth="1"/>
    <col min="4108" max="4108" width="75.42578125" style="79" customWidth="1"/>
    <col min="4109" max="4109" width="45.28515625" style="79" customWidth="1"/>
    <col min="4110" max="4151" width="9.140625" style="79"/>
    <col min="4152" max="4152" width="62.28515625" style="79" customWidth="1"/>
    <col min="4153" max="4352" width="9.140625" style="79"/>
    <col min="4353" max="4353" width="4.42578125" style="79" customWidth="1"/>
    <col min="4354" max="4354" width="11.5703125" style="79" customWidth="1"/>
    <col min="4355" max="4355" width="40.42578125" style="79" customWidth="1"/>
    <col min="4356" max="4356" width="5.5703125" style="79" customWidth="1"/>
    <col min="4357" max="4357" width="8.5703125" style="79" customWidth="1"/>
    <col min="4358" max="4358" width="9.85546875" style="79" customWidth="1"/>
    <col min="4359" max="4359" width="13.85546875" style="79" customWidth="1"/>
    <col min="4360" max="4360" width="11" style="79" customWidth="1"/>
    <col min="4361" max="4361" width="9.7109375" style="79" customWidth="1"/>
    <col min="4362" max="4362" width="11.28515625" style="79" customWidth="1"/>
    <col min="4363" max="4363" width="10.42578125" style="79" customWidth="1"/>
    <col min="4364" max="4364" width="75.42578125" style="79" customWidth="1"/>
    <col min="4365" max="4365" width="45.28515625" style="79" customWidth="1"/>
    <col min="4366" max="4407" width="9.140625" style="79"/>
    <col min="4408" max="4408" width="62.28515625" style="79" customWidth="1"/>
    <col min="4409" max="4608" width="9.140625" style="79"/>
    <col min="4609" max="4609" width="4.42578125" style="79" customWidth="1"/>
    <col min="4610" max="4610" width="11.5703125" style="79" customWidth="1"/>
    <col min="4611" max="4611" width="40.42578125" style="79" customWidth="1"/>
    <col min="4612" max="4612" width="5.5703125" style="79" customWidth="1"/>
    <col min="4613" max="4613" width="8.5703125" style="79" customWidth="1"/>
    <col min="4614" max="4614" width="9.85546875" style="79" customWidth="1"/>
    <col min="4615" max="4615" width="13.85546875" style="79" customWidth="1"/>
    <col min="4616" max="4616" width="11" style="79" customWidth="1"/>
    <col min="4617" max="4617" width="9.7109375" style="79" customWidth="1"/>
    <col min="4618" max="4618" width="11.28515625" style="79" customWidth="1"/>
    <col min="4619" max="4619" width="10.42578125" style="79" customWidth="1"/>
    <col min="4620" max="4620" width="75.42578125" style="79" customWidth="1"/>
    <col min="4621" max="4621" width="45.28515625" style="79" customWidth="1"/>
    <col min="4622" max="4663" width="9.140625" style="79"/>
    <col min="4664" max="4664" width="62.28515625" style="79" customWidth="1"/>
    <col min="4665" max="4864" width="9.140625" style="79"/>
    <col min="4865" max="4865" width="4.42578125" style="79" customWidth="1"/>
    <col min="4866" max="4866" width="11.5703125" style="79" customWidth="1"/>
    <col min="4867" max="4867" width="40.42578125" style="79" customWidth="1"/>
    <col min="4868" max="4868" width="5.5703125" style="79" customWidth="1"/>
    <col min="4869" max="4869" width="8.5703125" style="79" customWidth="1"/>
    <col min="4870" max="4870" width="9.85546875" style="79" customWidth="1"/>
    <col min="4871" max="4871" width="13.85546875" style="79" customWidth="1"/>
    <col min="4872" max="4872" width="11" style="79" customWidth="1"/>
    <col min="4873" max="4873" width="9.7109375" style="79" customWidth="1"/>
    <col min="4874" max="4874" width="11.28515625" style="79" customWidth="1"/>
    <col min="4875" max="4875" width="10.42578125" style="79" customWidth="1"/>
    <col min="4876" max="4876" width="75.42578125" style="79" customWidth="1"/>
    <col min="4877" max="4877" width="45.28515625" style="79" customWidth="1"/>
    <col min="4878" max="4919" width="9.140625" style="79"/>
    <col min="4920" max="4920" width="62.28515625" style="79" customWidth="1"/>
    <col min="4921" max="5120" width="9.140625" style="79"/>
    <col min="5121" max="5121" width="4.42578125" style="79" customWidth="1"/>
    <col min="5122" max="5122" width="11.5703125" style="79" customWidth="1"/>
    <col min="5123" max="5123" width="40.42578125" style="79" customWidth="1"/>
    <col min="5124" max="5124" width="5.5703125" style="79" customWidth="1"/>
    <col min="5125" max="5125" width="8.5703125" style="79" customWidth="1"/>
    <col min="5126" max="5126" width="9.85546875" style="79" customWidth="1"/>
    <col min="5127" max="5127" width="13.85546875" style="79" customWidth="1"/>
    <col min="5128" max="5128" width="11" style="79" customWidth="1"/>
    <col min="5129" max="5129" width="9.7109375" style="79" customWidth="1"/>
    <col min="5130" max="5130" width="11.28515625" style="79" customWidth="1"/>
    <col min="5131" max="5131" width="10.42578125" style="79" customWidth="1"/>
    <col min="5132" max="5132" width="75.42578125" style="79" customWidth="1"/>
    <col min="5133" max="5133" width="45.28515625" style="79" customWidth="1"/>
    <col min="5134" max="5175" width="9.140625" style="79"/>
    <col min="5176" max="5176" width="62.28515625" style="79" customWidth="1"/>
    <col min="5177" max="5376" width="9.140625" style="79"/>
    <col min="5377" max="5377" width="4.42578125" style="79" customWidth="1"/>
    <col min="5378" max="5378" width="11.5703125" style="79" customWidth="1"/>
    <col min="5379" max="5379" width="40.42578125" style="79" customWidth="1"/>
    <col min="5380" max="5380" width="5.5703125" style="79" customWidth="1"/>
    <col min="5381" max="5381" width="8.5703125" style="79" customWidth="1"/>
    <col min="5382" max="5382" width="9.85546875" style="79" customWidth="1"/>
    <col min="5383" max="5383" width="13.85546875" style="79" customWidth="1"/>
    <col min="5384" max="5384" width="11" style="79" customWidth="1"/>
    <col min="5385" max="5385" width="9.7109375" style="79" customWidth="1"/>
    <col min="5386" max="5386" width="11.28515625" style="79" customWidth="1"/>
    <col min="5387" max="5387" width="10.42578125" style="79" customWidth="1"/>
    <col min="5388" max="5388" width="75.42578125" style="79" customWidth="1"/>
    <col min="5389" max="5389" width="45.28515625" style="79" customWidth="1"/>
    <col min="5390" max="5431" width="9.140625" style="79"/>
    <col min="5432" max="5432" width="62.28515625" style="79" customWidth="1"/>
    <col min="5433" max="5632" width="9.140625" style="79"/>
    <col min="5633" max="5633" width="4.42578125" style="79" customWidth="1"/>
    <col min="5634" max="5634" width="11.5703125" style="79" customWidth="1"/>
    <col min="5635" max="5635" width="40.42578125" style="79" customWidth="1"/>
    <col min="5636" max="5636" width="5.5703125" style="79" customWidth="1"/>
    <col min="5637" max="5637" width="8.5703125" style="79" customWidth="1"/>
    <col min="5638" max="5638" width="9.85546875" style="79" customWidth="1"/>
    <col min="5639" max="5639" width="13.85546875" style="79" customWidth="1"/>
    <col min="5640" max="5640" width="11" style="79" customWidth="1"/>
    <col min="5641" max="5641" width="9.7109375" style="79" customWidth="1"/>
    <col min="5642" max="5642" width="11.28515625" style="79" customWidth="1"/>
    <col min="5643" max="5643" width="10.42578125" style="79" customWidth="1"/>
    <col min="5644" max="5644" width="75.42578125" style="79" customWidth="1"/>
    <col min="5645" max="5645" width="45.28515625" style="79" customWidth="1"/>
    <col min="5646" max="5687" width="9.140625" style="79"/>
    <col min="5688" max="5688" width="62.28515625" style="79" customWidth="1"/>
    <col min="5689" max="5888" width="9.140625" style="79"/>
    <col min="5889" max="5889" width="4.42578125" style="79" customWidth="1"/>
    <col min="5890" max="5890" width="11.5703125" style="79" customWidth="1"/>
    <col min="5891" max="5891" width="40.42578125" style="79" customWidth="1"/>
    <col min="5892" max="5892" width="5.5703125" style="79" customWidth="1"/>
    <col min="5893" max="5893" width="8.5703125" style="79" customWidth="1"/>
    <col min="5894" max="5894" width="9.85546875" style="79" customWidth="1"/>
    <col min="5895" max="5895" width="13.85546875" style="79" customWidth="1"/>
    <col min="5896" max="5896" width="11" style="79" customWidth="1"/>
    <col min="5897" max="5897" width="9.7109375" style="79" customWidth="1"/>
    <col min="5898" max="5898" width="11.28515625" style="79" customWidth="1"/>
    <col min="5899" max="5899" width="10.42578125" style="79" customWidth="1"/>
    <col min="5900" max="5900" width="75.42578125" style="79" customWidth="1"/>
    <col min="5901" max="5901" width="45.28515625" style="79" customWidth="1"/>
    <col min="5902" max="5943" width="9.140625" style="79"/>
    <col min="5944" max="5944" width="62.28515625" style="79" customWidth="1"/>
    <col min="5945" max="6144" width="9.140625" style="79"/>
    <col min="6145" max="6145" width="4.42578125" style="79" customWidth="1"/>
    <col min="6146" max="6146" width="11.5703125" style="79" customWidth="1"/>
    <col min="6147" max="6147" width="40.42578125" style="79" customWidth="1"/>
    <col min="6148" max="6148" width="5.5703125" style="79" customWidth="1"/>
    <col min="6149" max="6149" width="8.5703125" style="79" customWidth="1"/>
    <col min="6150" max="6150" width="9.85546875" style="79" customWidth="1"/>
    <col min="6151" max="6151" width="13.85546875" style="79" customWidth="1"/>
    <col min="6152" max="6152" width="11" style="79" customWidth="1"/>
    <col min="6153" max="6153" width="9.7109375" style="79" customWidth="1"/>
    <col min="6154" max="6154" width="11.28515625" style="79" customWidth="1"/>
    <col min="6155" max="6155" width="10.42578125" style="79" customWidth="1"/>
    <col min="6156" max="6156" width="75.42578125" style="79" customWidth="1"/>
    <col min="6157" max="6157" width="45.28515625" style="79" customWidth="1"/>
    <col min="6158" max="6199" width="9.140625" style="79"/>
    <col min="6200" max="6200" width="62.28515625" style="79" customWidth="1"/>
    <col min="6201" max="6400" width="9.140625" style="79"/>
    <col min="6401" max="6401" width="4.42578125" style="79" customWidth="1"/>
    <col min="6402" max="6402" width="11.5703125" style="79" customWidth="1"/>
    <col min="6403" max="6403" width="40.42578125" style="79" customWidth="1"/>
    <col min="6404" max="6404" width="5.5703125" style="79" customWidth="1"/>
    <col min="6405" max="6405" width="8.5703125" style="79" customWidth="1"/>
    <col min="6406" max="6406" width="9.85546875" style="79" customWidth="1"/>
    <col min="6407" max="6407" width="13.85546875" style="79" customWidth="1"/>
    <col min="6408" max="6408" width="11" style="79" customWidth="1"/>
    <col min="6409" max="6409" width="9.7109375" style="79" customWidth="1"/>
    <col min="6410" max="6410" width="11.28515625" style="79" customWidth="1"/>
    <col min="6411" max="6411" width="10.42578125" style="79" customWidth="1"/>
    <col min="6412" max="6412" width="75.42578125" style="79" customWidth="1"/>
    <col min="6413" max="6413" width="45.28515625" style="79" customWidth="1"/>
    <col min="6414" max="6455" width="9.140625" style="79"/>
    <col min="6456" max="6456" width="62.28515625" style="79" customWidth="1"/>
    <col min="6457" max="6656" width="9.140625" style="79"/>
    <col min="6657" max="6657" width="4.42578125" style="79" customWidth="1"/>
    <col min="6658" max="6658" width="11.5703125" style="79" customWidth="1"/>
    <col min="6659" max="6659" width="40.42578125" style="79" customWidth="1"/>
    <col min="6660" max="6660" width="5.5703125" style="79" customWidth="1"/>
    <col min="6661" max="6661" width="8.5703125" style="79" customWidth="1"/>
    <col min="6662" max="6662" width="9.85546875" style="79" customWidth="1"/>
    <col min="6663" max="6663" width="13.85546875" style="79" customWidth="1"/>
    <col min="6664" max="6664" width="11" style="79" customWidth="1"/>
    <col min="6665" max="6665" width="9.7109375" style="79" customWidth="1"/>
    <col min="6666" max="6666" width="11.28515625" style="79" customWidth="1"/>
    <col min="6667" max="6667" width="10.42578125" style="79" customWidth="1"/>
    <col min="6668" max="6668" width="75.42578125" style="79" customWidth="1"/>
    <col min="6669" max="6669" width="45.28515625" style="79" customWidth="1"/>
    <col min="6670" max="6711" width="9.140625" style="79"/>
    <col min="6712" max="6712" width="62.28515625" style="79" customWidth="1"/>
    <col min="6713" max="6912" width="9.140625" style="79"/>
    <col min="6913" max="6913" width="4.42578125" style="79" customWidth="1"/>
    <col min="6914" max="6914" width="11.5703125" style="79" customWidth="1"/>
    <col min="6915" max="6915" width="40.42578125" style="79" customWidth="1"/>
    <col min="6916" max="6916" width="5.5703125" style="79" customWidth="1"/>
    <col min="6917" max="6917" width="8.5703125" style="79" customWidth="1"/>
    <col min="6918" max="6918" width="9.85546875" style="79" customWidth="1"/>
    <col min="6919" max="6919" width="13.85546875" style="79" customWidth="1"/>
    <col min="6920" max="6920" width="11" style="79" customWidth="1"/>
    <col min="6921" max="6921" width="9.7109375" style="79" customWidth="1"/>
    <col min="6922" max="6922" width="11.28515625" style="79" customWidth="1"/>
    <col min="6923" max="6923" width="10.42578125" style="79" customWidth="1"/>
    <col min="6924" max="6924" width="75.42578125" style="79" customWidth="1"/>
    <col min="6925" max="6925" width="45.28515625" style="79" customWidth="1"/>
    <col min="6926" max="6967" width="9.140625" style="79"/>
    <col min="6968" max="6968" width="62.28515625" style="79" customWidth="1"/>
    <col min="6969" max="7168" width="9.140625" style="79"/>
    <col min="7169" max="7169" width="4.42578125" style="79" customWidth="1"/>
    <col min="7170" max="7170" width="11.5703125" style="79" customWidth="1"/>
    <col min="7171" max="7171" width="40.42578125" style="79" customWidth="1"/>
    <col min="7172" max="7172" width="5.5703125" style="79" customWidth="1"/>
    <col min="7173" max="7173" width="8.5703125" style="79" customWidth="1"/>
    <col min="7174" max="7174" width="9.85546875" style="79" customWidth="1"/>
    <col min="7175" max="7175" width="13.85546875" style="79" customWidth="1"/>
    <col min="7176" max="7176" width="11" style="79" customWidth="1"/>
    <col min="7177" max="7177" width="9.7109375" style="79" customWidth="1"/>
    <col min="7178" max="7178" width="11.28515625" style="79" customWidth="1"/>
    <col min="7179" max="7179" width="10.42578125" style="79" customWidth="1"/>
    <col min="7180" max="7180" width="75.42578125" style="79" customWidth="1"/>
    <col min="7181" max="7181" width="45.28515625" style="79" customWidth="1"/>
    <col min="7182" max="7223" width="9.140625" style="79"/>
    <col min="7224" max="7224" width="62.28515625" style="79" customWidth="1"/>
    <col min="7225" max="7424" width="9.140625" style="79"/>
    <col min="7425" max="7425" width="4.42578125" style="79" customWidth="1"/>
    <col min="7426" max="7426" width="11.5703125" style="79" customWidth="1"/>
    <col min="7427" max="7427" width="40.42578125" style="79" customWidth="1"/>
    <col min="7428" max="7428" width="5.5703125" style="79" customWidth="1"/>
    <col min="7429" max="7429" width="8.5703125" style="79" customWidth="1"/>
    <col min="7430" max="7430" width="9.85546875" style="79" customWidth="1"/>
    <col min="7431" max="7431" width="13.85546875" style="79" customWidth="1"/>
    <col min="7432" max="7432" width="11" style="79" customWidth="1"/>
    <col min="7433" max="7433" width="9.7109375" style="79" customWidth="1"/>
    <col min="7434" max="7434" width="11.28515625" style="79" customWidth="1"/>
    <col min="7435" max="7435" width="10.42578125" style="79" customWidth="1"/>
    <col min="7436" max="7436" width="75.42578125" style="79" customWidth="1"/>
    <col min="7437" max="7437" width="45.28515625" style="79" customWidth="1"/>
    <col min="7438" max="7479" width="9.140625" style="79"/>
    <col min="7480" max="7480" width="62.28515625" style="79" customWidth="1"/>
    <col min="7481" max="7680" width="9.140625" style="79"/>
    <col min="7681" max="7681" width="4.42578125" style="79" customWidth="1"/>
    <col min="7682" max="7682" width="11.5703125" style="79" customWidth="1"/>
    <col min="7683" max="7683" width="40.42578125" style="79" customWidth="1"/>
    <col min="7684" max="7684" width="5.5703125" style="79" customWidth="1"/>
    <col min="7685" max="7685" width="8.5703125" style="79" customWidth="1"/>
    <col min="7686" max="7686" width="9.85546875" style="79" customWidth="1"/>
    <col min="7687" max="7687" width="13.85546875" style="79" customWidth="1"/>
    <col min="7688" max="7688" width="11" style="79" customWidth="1"/>
    <col min="7689" max="7689" width="9.7109375" style="79" customWidth="1"/>
    <col min="7690" max="7690" width="11.28515625" style="79" customWidth="1"/>
    <col min="7691" max="7691" width="10.42578125" style="79" customWidth="1"/>
    <col min="7692" max="7692" width="75.42578125" style="79" customWidth="1"/>
    <col min="7693" max="7693" width="45.28515625" style="79" customWidth="1"/>
    <col min="7694" max="7735" width="9.140625" style="79"/>
    <col min="7736" max="7736" width="62.28515625" style="79" customWidth="1"/>
    <col min="7737" max="7936" width="9.140625" style="79"/>
    <col min="7937" max="7937" width="4.42578125" style="79" customWidth="1"/>
    <col min="7938" max="7938" width="11.5703125" style="79" customWidth="1"/>
    <col min="7939" max="7939" width="40.42578125" style="79" customWidth="1"/>
    <col min="7940" max="7940" width="5.5703125" style="79" customWidth="1"/>
    <col min="7941" max="7941" width="8.5703125" style="79" customWidth="1"/>
    <col min="7942" max="7942" width="9.85546875" style="79" customWidth="1"/>
    <col min="7943" max="7943" width="13.85546875" style="79" customWidth="1"/>
    <col min="7944" max="7944" width="11" style="79" customWidth="1"/>
    <col min="7945" max="7945" width="9.7109375" style="79" customWidth="1"/>
    <col min="7946" max="7946" width="11.28515625" style="79" customWidth="1"/>
    <col min="7947" max="7947" width="10.42578125" style="79" customWidth="1"/>
    <col min="7948" max="7948" width="75.42578125" style="79" customWidth="1"/>
    <col min="7949" max="7949" width="45.28515625" style="79" customWidth="1"/>
    <col min="7950" max="7991" width="9.140625" style="79"/>
    <col min="7992" max="7992" width="62.28515625" style="79" customWidth="1"/>
    <col min="7993" max="8192" width="9.140625" style="79"/>
    <col min="8193" max="8193" width="4.42578125" style="79" customWidth="1"/>
    <col min="8194" max="8194" width="11.5703125" style="79" customWidth="1"/>
    <col min="8195" max="8195" width="40.42578125" style="79" customWidth="1"/>
    <col min="8196" max="8196" width="5.5703125" style="79" customWidth="1"/>
    <col min="8197" max="8197" width="8.5703125" style="79" customWidth="1"/>
    <col min="8198" max="8198" width="9.85546875" style="79" customWidth="1"/>
    <col min="8199" max="8199" width="13.85546875" style="79" customWidth="1"/>
    <col min="8200" max="8200" width="11" style="79" customWidth="1"/>
    <col min="8201" max="8201" width="9.7109375" style="79" customWidth="1"/>
    <col min="8202" max="8202" width="11.28515625" style="79" customWidth="1"/>
    <col min="8203" max="8203" width="10.42578125" style="79" customWidth="1"/>
    <col min="8204" max="8204" width="75.42578125" style="79" customWidth="1"/>
    <col min="8205" max="8205" width="45.28515625" style="79" customWidth="1"/>
    <col min="8206" max="8247" width="9.140625" style="79"/>
    <col min="8248" max="8248" width="62.28515625" style="79" customWidth="1"/>
    <col min="8249" max="8448" width="9.140625" style="79"/>
    <col min="8449" max="8449" width="4.42578125" style="79" customWidth="1"/>
    <col min="8450" max="8450" width="11.5703125" style="79" customWidth="1"/>
    <col min="8451" max="8451" width="40.42578125" style="79" customWidth="1"/>
    <col min="8452" max="8452" width="5.5703125" style="79" customWidth="1"/>
    <col min="8453" max="8453" width="8.5703125" style="79" customWidth="1"/>
    <col min="8454" max="8454" width="9.85546875" style="79" customWidth="1"/>
    <col min="8455" max="8455" width="13.85546875" style="79" customWidth="1"/>
    <col min="8456" max="8456" width="11" style="79" customWidth="1"/>
    <col min="8457" max="8457" width="9.7109375" style="79" customWidth="1"/>
    <col min="8458" max="8458" width="11.28515625" style="79" customWidth="1"/>
    <col min="8459" max="8459" width="10.42578125" style="79" customWidth="1"/>
    <col min="8460" max="8460" width="75.42578125" style="79" customWidth="1"/>
    <col min="8461" max="8461" width="45.28515625" style="79" customWidth="1"/>
    <col min="8462" max="8503" width="9.140625" style="79"/>
    <col min="8504" max="8504" width="62.28515625" style="79" customWidth="1"/>
    <col min="8505" max="8704" width="9.140625" style="79"/>
    <col min="8705" max="8705" width="4.42578125" style="79" customWidth="1"/>
    <col min="8706" max="8706" width="11.5703125" style="79" customWidth="1"/>
    <col min="8707" max="8707" width="40.42578125" style="79" customWidth="1"/>
    <col min="8708" max="8708" width="5.5703125" style="79" customWidth="1"/>
    <col min="8709" max="8709" width="8.5703125" style="79" customWidth="1"/>
    <col min="8710" max="8710" width="9.85546875" style="79" customWidth="1"/>
    <col min="8711" max="8711" width="13.85546875" style="79" customWidth="1"/>
    <col min="8712" max="8712" width="11" style="79" customWidth="1"/>
    <col min="8713" max="8713" width="9.7109375" style="79" customWidth="1"/>
    <col min="8714" max="8714" width="11.28515625" style="79" customWidth="1"/>
    <col min="8715" max="8715" width="10.42578125" style="79" customWidth="1"/>
    <col min="8716" max="8716" width="75.42578125" style="79" customWidth="1"/>
    <col min="8717" max="8717" width="45.28515625" style="79" customWidth="1"/>
    <col min="8718" max="8759" width="9.140625" style="79"/>
    <col min="8760" max="8760" width="62.28515625" style="79" customWidth="1"/>
    <col min="8761" max="8960" width="9.140625" style="79"/>
    <col min="8961" max="8961" width="4.42578125" style="79" customWidth="1"/>
    <col min="8962" max="8962" width="11.5703125" style="79" customWidth="1"/>
    <col min="8963" max="8963" width="40.42578125" style="79" customWidth="1"/>
    <col min="8964" max="8964" width="5.5703125" style="79" customWidth="1"/>
    <col min="8965" max="8965" width="8.5703125" style="79" customWidth="1"/>
    <col min="8966" max="8966" width="9.85546875" style="79" customWidth="1"/>
    <col min="8967" max="8967" width="13.85546875" style="79" customWidth="1"/>
    <col min="8968" max="8968" width="11" style="79" customWidth="1"/>
    <col min="8969" max="8969" width="9.7109375" style="79" customWidth="1"/>
    <col min="8970" max="8970" width="11.28515625" style="79" customWidth="1"/>
    <col min="8971" max="8971" width="10.42578125" style="79" customWidth="1"/>
    <col min="8972" max="8972" width="75.42578125" style="79" customWidth="1"/>
    <col min="8973" max="8973" width="45.28515625" style="79" customWidth="1"/>
    <col min="8974" max="9015" width="9.140625" style="79"/>
    <col min="9016" max="9016" width="62.28515625" style="79" customWidth="1"/>
    <col min="9017" max="9216" width="9.140625" style="79"/>
    <col min="9217" max="9217" width="4.42578125" style="79" customWidth="1"/>
    <col min="9218" max="9218" width="11.5703125" style="79" customWidth="1"/>
    <col min="9219" max="9219" width="40.42578125" style="79" customWidth="1"/>
    <col min="9220" max="9220" width="5.5703125" style="79" customWidth="1"/>
    <col min="9221" max="9221" width="8.5703125" style="79" customWidth="1"/>
    <col min="9222" max="9222" width="9.85546875" style="79" customWidth="1"/>
    <col min="9223" max="9223" width="13.85546875" style="79" customWidth="1"/>
    <col min="9224" max="9224" width="11" style="79" customWidth="1"/>
    <col min="9225" max="9225" width="9.7109375" style="79" customWidth="1"/>
    <col min="9226" max="9226" width="11.28515625" style="79" customWidth="1"/>
    <col min="9227" max="9227" width="10.42578125" style="79" customWidth="1"/>
    <col min="9228" max="9228" width="75.42578125" style="79" customWidth="1"/>
    <col min="9229" max="9229" width="45.28515625" style="79" customWidth="1"/>
    <col min="9230" max="9271" width="9.140625" style="79"/>
    <col min="9272" max="9272" width="62.28515625" style="79" customWidth="1"/>
    <col min="9273" max="9472" width="9.140625" style="79"/>
    <col min="9473" max="9473" width="4.42578125" style="79" customWidth="1"/>
    <col min="9474" max="9474" width="11.5703125" style="79" customWidth="1"/>
    <col min="9475" max="9475" width="40.42578125" style="79" customWidth="1"/>
    <col min="9476" max="9476" width="5.5703125" style="79" customWidth="1"/>
    <col min="9477" max="9477" width="8.5703125" style="79" customWidth="1"/>
    <col min="9478" max="9478" width="9.85546875" style="79" customWidth="1"/>
    <col min="9479" max="9479" width="13.85546875" style="79" customWidth="1"/>
    <col min="9480" max="9480" width="11" style="79" customWidth="1"/>
    <col min="9481" max="9481" width="9.7109375" style="79" customWidth="1"/>
    <col min="9482" max="9482" width="11.28515625" style="79" customWidth="1"/>
    <col min="9483" max="9483" width="10.42578125" style="79" customWidth="1"/>
    <col min="9484" max="9484" width="75.42578125" style="79" customWidth="1"/>
    <col min="9485" max="9485" width="45.28515625" style="79" customWidth="1"/>
    <col min="9486" max="9527" width="9.140625" style="79"/>
    <col min="9528" max="9528" width="62.28515625" style="79" customWidth="1"/>
    <col min="9529" max="9728" width="9.140625" style="79"/>
    <col min="9729" max="9729" width="4.42578125" style="79" customWidth="1"/>
    <col min="9730" max="9730" width="11.5703125" style="79" customWidth="1"/>
    <col min="9731" max="9731" width="40.42578125" style="79" customWidth="1"/>
    <col min="9732" max="9732" width="5.5703125" style="79" customWidth="1"/>
    <col min="9733" max="9733" width="8.5703125" style="79" customWidth="1"/>
    <col min="9734" max="9734" width="9.85546875" style="79" customWidth="1"/>
    <col min="9735" max="9735" width="13.85546875" style="79" customWidth="1"/>
    <col min="9736" max="9736" width="11" style="79" customWidth="1"/>
    <col min="9737" max="9737" width="9.7109375" style="79" customWidth="1"/>
    <col min="9738" max="9738" width="11.28515625" style="79" customWidth="1"/>
    <col min="9739" max="9739" width="10.42578125" style="79" customWidth="1"/>
    <col min="9740" max="9740" width="75.42578125" style="79" customWidth="1"/>
    <col min="9741" max="9741" width="45.28515625" style="79" customWidth="1"/>
    <col min="9742" max="9783" width="9.140625" style="79"/>
    <col min="9784" max="9784" width="62.28515625" style="79" customWidth="1"/>
    <col min="9785" max="9984" width="9.140625" style="79"/>
    <col min="9985" max="9985" width="4.42578125" style="79" customWidth="1"/>
    <col min="9986" max="9986" width="11.5703125" style="79" customWidth="1"/>
    <col min="9987" max="9987" width="40.42578125" style="79" customWidth="1"/>
    <col min="9988" max="9988" width="5.5703125" style="79" customWidth="1"/>
    <col min="9989" max="9989" width="8.5703125" style="79" customWidth="1"/>
    <col min="9990" max="9990" width="9.85546875" style="79" customWidth="1"/>
    <col min="9991" max="9991" width="13.85546875" style="79" customWidth="1"/>
    <col min="9992" max="9992" width="11" style="79" customWidth="1"/>
    <col min="9993" max="9993" width="9.7109375" style="79" customWidth="1"/>
    <col min="9994" max="9994" width="11.28515625" style="79" customWidth="1"/>
    <col min="9995" max="9995" width="10.42578125" style="79" customWidth="1"/>
    <col min="9996" max="9996" width="75.42578125" style="79" customWidth="1"/>
    <col min="9997" max="9997" width="45.28515625" style="79" customWidth="1"/>
    <col min="9998" max="10039" width="9.140625" style="79"/>
    <col min="10040" max="10040" width="62.28515625" style="79" customWidth="1"/>
    <col min="10041" max="10240" width="9.140625" style="79"/>
    <col min="10241" max="10241" width="4.42578125" style="79" customWidth="1"/>
    <col min="10242" max="10242" width="11.5703125" style="79" customWidth="1"/>
    <col min="10243" max="10243" width="40.42578125" style="79" customWidth="1"/>
    <col min="10244" max="10244" width="5.5703125" style="79" customWidth="1"/>
    <col min="10245" max="10245" width="8.5703125" style="79" customWidth="1"/>
    <col min="10246" max="10246" width="9.85546875" style="79" customWidth="1"/>
    <col min="10247" max="10247" width="13.85546875" style="79" customWidth="1"/>
    <col min="10248" max="10248" width="11" style="79" customWidth="1"/>
    <col min="10249" max="10249" width="9.7109375" style="79" customWidth="1"/>
    <col min="10250" max="10250" width="11.28515625" style="79" customWidth="1"/>
    <col min="10251" max="10251" width="10.42578125" style="79" customWidth="1"/>
    <col min="10252" max="10252" width="75.42578125" style="79" customWidth="1"/>
    <col min="10253" max="10253" width="45.28515625" style="79" customWidth="1"/>
    <col min="10254" max="10295" width="9.140625" style="79"/>
    <col min="10296" max="10296" width="62.28515625" style="79" customWidth="1"/>
    <col min="10297" max="10496" width="9.140625" style="79"/>
    <col min="10497" max="10497" width="4.42578125" style="79" customWidth="1"/>
    <col min="10498" max="10498" width="11.5703125" style="79" customWidth="1"/>
    <col min="10499" max="10499" width="40.42578125" style="79" customWidth="1"/>
    <col min="10500" max="10500" width="5.5703125" style="79" customWidth="1"/>
    <col min="10501" max="10501" width="8.5703125" style="79" customWidth="1"/>
    <col min="10502" max="10502" width="9.85546875" style="79" customWidth="1"/>
    <col min="10503" max="10503" width="13.85546875" style="79" customWidth="1"/>
    <col min="10504" max="10504" width="11" style="79" customWidth="1"/>
    <col min="10505" max="10505" width="9.7109375" style="79" customWidth="1"/>
    <col min="10506" max="10506" width="11.28515625" style="79" customWidth="1"/>
    <col min="10507" max="10507" width="10.42578125" style="79" customWidth="1"/>
    <col min="10508" max="10508" width="75.42578125" style="79" customWidth="1"/>
    <col min="10509" max="10509" width="45.28515625" style="79" customWidth="1"/>
    <col min="10510" max="10551" width="9.140625" style="79"/>
    <col min="10552" max="10552" width="62.28515625" style="79" customWidth="1"/>
    <col min="10553" max="10752" width="9.140625" style="79"/>
    <col min="10753" max="10753" width="4.42578125" style="79" customWidth="1"/>
    <col min="10754" max="10754" width="11.5703125" style="79" customWidth="1"/>
    <col min="10755" max="10755" width="40.42578125" style="79" customWidth="1"/>
    <col min="10756" max="10756" width="5.5703125" style="79" customWidth="1"/>
    <col min="10757" max="10757" width="8.5703125" style="79" customWidth="1"/>
    <col min="10758" max="10758" width="9.85546875" style="79" customWidth="1"/>
    <col min="10759" max="10759" width="13.85546875" style="79" customWidth="1"/>
    <col min="10760" max="10760" width="11" style="79" customWidth="1"/>
    <col min="10761" max="10761" width="9.7109375" style="79" customWidth="1"/>
    <col min="10762" max="10762" width="11.28515625" style="79" customWidth="1"/>
    <col min="10763" max="10763" width="10.42578125" style="79" customWidth="1"/>
    <col min="10764" max="10764" width="75.42578125" style="79" customWidth="1"/>
    <col min="10765" max="10765" width="45.28515625" style="79" customWidth="1"/>
    <col min="10766" max="10807" width="9.140625" style="79"/>
    <col min="10808" max="10808" width="62.28515625" style="79" customWidth="1"/>
    <col min="10809" max="11008" width="9.140625" style="79"/>
    <col min="11009" max="11009" width="4.42578125" style="79" customWidth="1"/>
    <col min="11010" max="11010" width="11.5703125" style="79" customWidth="1"/>
    <col min="11011" max="11011" width="40.42578125" style="79" customWidth="1"/>
    <col min="11012" max="11012" width="5.5703125" style="79" customWidth="1"/>
    <col min="11013" max="11013" width="8.5703125" style="79" customWidth="1"/>
    <col min="11014" max="11014" width="9.85546875" style="79" customWidth="1"/>
    <col min="11015" max="11015" width="13.85546875" style="79" customWidth="1"/>
    <col min="11016" max="11016" width="11" style="79" customWidth="1"/>
    <col min="11017" max="11017" width="9.7109375" style="79" customWidth="1"/>
    <col min="11018" max="11018" width="11.28515625" style="79" customWidth="1"/>
    <col min="11019" max="11019" width="10.42578125" style="79" customWidth="1"/>
    <col min="11020" max="11020" width="75.42578125" style="79" customWidth="1"/>
    <col min="11021" max="11021" width="45.28515625" style="79" customWidth="1"/>
    <col min="11022" max="11063" width="9.140625" style="79"/>
    <col min="11064" max="11064" width="62.28515625" style="79" customWidth="1"/>
    <col min="11065" max="11264" width="9.140625" style="79"/>
    <col min="11265" max="11265" width="4.42578125" style="79" customWidth="1"/>
    <col min="11266" max="11266" width="11.5703125" style="79" customWidth="1"/>
    <col min="11267" max="11267" width="40.42578125" style="79" customWidth="1"/>
    <col min="11268" max="11268" width="5.5703125" style="79" customWidth="1"/>
    <col min="11269" max="11269" width="8.5703125" style="79" customWidth="1"/>
    <col min="11270" max="11270" width="9.85546875" style="79" customWidth="1"/>
    <col min="11271" max="11271" width="13.85546875" style="79" customWidth="1"/>
    <col min="11272" max="11272" width="11" style="79" customWidth="1"/>
    <col min="11273" max="11273" width="9.7109375" style="79" customWidth="1"/>
    <col min="11274" max="11274" width="11.28515625" style="79" customWidth="1"/>
    <col min="11275" max="11275" width="10.42578125" style="79" customWidth="1"/>
    <col min="11276" max="11276" width="75.42578125" style="79" customWidth="1"/>
    <col min="11277" max="11277" width="45.28515625" style="79" customWidth="1"/>
    <col min="11278" max="11319" width="9.140625" style="79"/>
    <col min="11320" max="11320" width="62.28515625" style="79" customWidth="1"/>
    <col min="11321" max="11520" width="9.140625" style="79"/>
    <col min="11521" max="11521" width="4.42578125" style="79" customWidth="1"/>
    <col min="11522" max="11522" width="11.5703125" style="79" customWidth="1"/>
    <col min="11523" max="11523" width="40.42578125" style="79" customWidth="1"/>
    <col min="11524" max="11524" width="5.5703125" style="79" customWidth="1"/>
    <col min="11525" max="11525" width="8.5703125" style="79" customWidth="1"/>
    <col min="11526" max="11526" width="9.85546875" style="79" customWidth="1"/>
    <col min="11527" max="11527" width="13.85546875" style="79" customWidth="1"/>
    <col min="11528" max="11528" width="11" style="79" customWidth="1"/>
    <col min="11529" max="11529" width="9.7109375" style="79" customWidth="1"/>
    <col min="11530" max="11530" width="11.28515625" style="79" customWidth="1"/>
    <col min="11531" max="11531" width="10.42578125" style="79" customWidth="1"/>
    <col min="11532" max="11532" width="75.42578125" style="79" customWidth="1"/>
    <col min="11533" max="11533" width="45.28515625" style="79" customWidth="1"/>
    <col min="11534" max="11575" width="9.140625" style="79"/>
    <col min="11576" max="11576" width="62.28515625" style="79" customWidth="1"/>
    <col min="11577" max="11776" width="9.140625" style="79"/>
    <col min="11777" max="11777" width="4.42578125" style="79" customWidth="1"/>
    <col min="11778" max="11778" width="11.5703125" style="79" customWidth="1"/>
    <col min="11779" max="11779" width="40.42578125" style="79" customWidth="1"/>
    <col min="11780" max="11780" width="5.5703125" style="79" customWidth="1"/>
    <col min="11781" max="11781" width="8.5703125" style="79" customWidth="1"/>
    <col min="11782" max="11782" width="9.85546875" style="79" customWidth="1"/>
    <col min="11783" max="11783" width="13.85546875" style="79" customWidth="1"/>
    <col min="11784" max="11784" width="11" style="79" customWidth="1"/>
    <col min="11785" max="11785" width="9.7109375" style="79" customWidth="1"/>
    <col min="11786" max="11786" width="11.28515625" style="79" customWidth="1"/>
    <col min="11787" max="11787" width="10.42578125" style="79" customWidth="1"/>
    <col min="11788" max="11788" width="75.42578125" style="79" customWidth="1"/>
    <col min="11789" max="11789" width="45.28515625" style="79" customWidth="1"/>
    <col min="11790" max="11831" width="9.140625" style="79"/>
    <col min="11832" max="11832" width="62.28515625" style="79" customWidth="1"/>
    <col min="11833" max="12032" width="9.140625" style="79"/>
    <col min="12033" max="12033" width="4.42578125" style="79" customWidth="1"/>
    <col min="12034" max="12034" width="11.5703125" style="79" customWidth="1"/>
    <col min="12035" max="12035" width="40.42578125" style="79" customWidth="1"/>
    <col min="12036" max="12036" width="5.5703125" style="79" customWidth="1"/>
    <col min="12037" max="12037" width="8.5703125" style="79" customWidth="1"/>
    <col min="12038" max="12038" width="9.85546875" style="79" customWidth="1"/>
    <col min="12039" max="12039" width="13.85546875" style="79" customWidth="1"/>
    <col min="12040" max="12040" width="11" style="79" customWidth="1"/>
    <col min="12041" max="12041" width="9.7109375" style="79" customWidth="1"/>
    <col min="12042" max="12042" width="11.28515625" style="79" customWidth="1"/>
    <col min="12043" max="12043" width="10.42578125" style="79" customWidth="1"/>
    <col min="12044" max="12044" width="75.42578125" style="79" customWidth="1"/>
    <col min="12045" max="12045" width="45.28515625" style="79" customWidth="1"/>
    <col min="12046" max="12087" width="9.140625" style="79"/>
    <col min="12088" max="12088" width="62.28515625" style="79" customWidth="1"/>
    <col min="12089" max="12288" width="9.140625" style="79"/>
    <col min="12289" max="12289" width="4.42578125" style="79" customWidth="1"/>
    <col min="12290" max="12290" width="11.5703125" style="79" customWidth="1"/>
    <col min="12291" max="12291" width="40.42578125" style="79" customWidth="1"/>
    <col min="12292" max="12292" width="5.5703125" style="79" customWidth="1"/>
    <col min="12293" max="12293" width="8.5703125" style="79" customWidth="1"/>
    <col min="12294" max="12294" width="9.85546875" style="79" customWidth="1"/>
    <col min="12295" max="12295" width="13.85546875" style="79" customWidth="1"/>
    <col min="12296" max="12296" width="11" style="79" customWidth="1"/>
    <col min="12297" max="12297" width="9.7109375" style="79" customWidth="1"/>
    <col min="12298" max="12298" width="11.28515625" style="79" customWidth="1"/>
    <col min="12299" max="12299" width="10.42578125" style="79" customWidth="1"/>
    <col min="12300" max="12300" width="75.42578125" style="79" customWidth="1"/>
    <col min="12301" max="12301" width="45.28515625" style="79" customWidth="1"/>
    <col min="12302" max="12343" width="9.140625" style="79"/>
    <col min="12344" max="12344" width="62.28515625" style="79" customWidth="1"/>
    <col min="12345" max="12544" width="9.140625" style="79"/>
    <col min="12545" max="12545" width="4.42578125" style="79" customWidth="1"/>
    <col min="12546" max="12546" width="11.5703125" style="79" customWidth="1"/>
    <col min="12547" max="12547" width="40.42578125" style="79" customWidth="1"/>
    <col min="12548" max="12548" width="5.5703125" style="79" customWidth="1"/>
    <col min="12549" max="12549" width="8.5703125" style="79" customWidth="1"/>
    <col min="12550" max="12550" width="9.85546875" style="79" customWidth="1"/>
    <col min="12551" max="12551" width="13.85546875" style="79" customWidth="1"/>
    <col min="12552" max="12552" width="11" style="79" customWidth="1"/>
    <col min="12553" max="12553" width="9.7109375" style="79" customWidth="1"/>
    <col min="12554" max="12554" width="11.28515625" style="79" customWidth="1"/>
    <col min="12555" max="12555" width="10.42578125" style="79" customWidth="1"/>
    <col min="12556" max="12556" width="75.42578125" style="79" customWidth="1"/>
    <col min="12557" max="12557" width="45.28515625" style="79" customWidth="1"/>
    <col min="12558" max="12599" width="9.140625" style="79"/>
    <col min="12600" max="12600" width="62.28515625" style="79" customWidth="1"/>
    <col min="12601" max="12800" width="9.140625" style="79"/>
    <col min="12801" max="12801" width="4.42578125" style="79" customWidth="1"/>
    <col min="12802" max="12802" width="11.5703125" style="79" customWidth="1"/>
    <col min="12803" max="12803" width="40.42578125" style="79" customWidth="1"/>
    <col min="12804" max="12804" width="5.5703125" style="79" customWidth="1"/>
    <col min="12805" max="12805" width="8.5703125" style="79" customWidth="1"/>
    <col min="12806" max="12806" width="9.85546875" style="79" customWidth="1"/>
    <col min="12807" max="12807" width="13.85546875" style="79" customWidth="1"/>
    <col min="12808" max="12808" width="11" style="79" customWidth="1"/>
    <col min="12809" max="12809" width="9.7109375" style="79" customWidth="1"/>
    <col min="12810" max="12810" width="11.28515625" style="79" customWidth="1"/>
    <col min="12811" max="12811" width="10.42578125" style="79" customWidth="1"/>
    <col min="12812" max="12812" width="75.42578125" style="79" customWidth="1"/>
    <col min="12813" max="12813" width="45.28515625" style="79" customWidth="1"/>
    <col min="12814" max="12855" width="9.140625" style="79"/>
    <col min="12856" max="12856" width="62.28515625" style="79" customWidth="1"/>
    <col min="12857" max="13056" width="9.140625" style="79"/>
    <col min="13057" max="13057" width="4.42578125" style="79" customWidth="1"/>
    <col min="13058" max="13058" width="11.5703125" style="79" customWidth="1"/>
    <col min="13059" max="13059" width="40.42578125" style="79" customWidth="1"/>
    <col min="13060" max="13060" width="5.5703125" style="79" customWidth="1"/>
    <col min="13061" max="13061" width="8.5703125" style="79" customWidth="1"/>
    <col min="13062" max="13062" width="9.85546875" style="79" customWidth="1"/>
    <col min="13063" max="13063" width="13.85546875" style="79" customWidth="1"/>
    <col min="13064" max="13064" width="11" style="79" customWidth="1"/>
    <col min="13065" max="13065" width="9.7109375" style="79" customWidth="1"/>
    <col min="13066" max="13066" width="11.28515625" style="79" customWidth="1"/>
    <col min="13067" max="13067" width="10.42578125" style="79" customWidth="1"/>
    <col min="13068" max="13068" width="75.42578125" style="79" customWidth="1"/>
    <col min="13069" max="13069" width="45.28515625" style="79" customWidth="1"/>
    <col min="13070" max="13111" width="9.140625" style="79"/>
    <col min="13112" max="13112" width="62.28515625" style="79" customWidth="1"/>
    <col min="13113" max="13312" width="9.140625" style="79"/>
    <col min="13313" max="13313" width="4.42578125" style="79" customWidth="1"/>
    <col min="13314" max="13314" width="11.5703125" style="79" customWidth="1"/>
    <col min="13315" max="13315" width="40.42578125" style="79" customWidth="1"/>
    <col min="13316" max="13316" width="5.5703125" style="79" customWidth="1"/>
    <col min="13317" max="13317" width="8.5703125" style="79" customWidth="1"/>
    <col min="13318" max="13318" width="9.85546875" style="79" customWidth="1"/>
    <col min="13319" max="13319" width="13.85546875" style="79" customWidth="1"/>
    <col min="13320" max="13320" width="11" style="79" customWidth="1"/>
    <col min="13321" max="13321" width="9.7109375" style="79" customWidth="1"/>
    <col min="13322" max="13322" width="11.28515625" style="79" customWidth="1"/>
    <col min="13323" max="13323" width="10.42578125" style="79" customWidth="1"/>
    <col min="13324" max="13324" width="75.42578125" style="79" customWidth="1"/>
    <col min="13325" max="13325" width="45.28515625" style="79" customWidth="1"/>
    <col min="13326" max="13367" width="9.140625" style="79"/>
    <col min="13368" max="13368" width="62.28515625" style="79" customWidth="1"/>
    <col min="13369" max="13568" width="9.140625" style="79"/>
    <col min="13569" max="13569" width="4.42578125" style="79" customWidth="1"/>
    <col min="13570" max="13570" width="11.5703125" style="79" customWidth="1"/>
    <col min="13571" max="13571" width="40.42578125" style="79" customWidth="1"/>
    <col min="13572" max="13572" width="5.5703125" style="79" customWidth="1"/>
    <col min="13573" max="13573" width="8.5703125" style="79" customWidth="1"/>
    <col min="13574" max="13574" width="9.85546875" style="79" customWidth="1"/>
    <col min="13575" max="13575" width="13.85546875" style="79" customWidth="1"/>
    <col min="13576" max="13576" width="11" style="79" customWidth="1"/>
    <col min="13577" max="13577" width="9.7109375" style="79" customWidth="1"/>
    <col min="13578" max="13578" width="11.28515625" style="79" customWidth="1"/>
    <col min="13579" max="13579" width="10.42578125" style="79" customWidth="1"/>
    <col min="13580" max="13580" width="75.42578125" style="79" customWidth="1"/>
    <col min="13581" max="13581" width="45.28515625" style="79" customWidth="1"/>
    <col min="13582" max="13623" width="9.140625" style="79"/>
    <col min="13624" max="13624" width="62.28515625" style="79" customWidth="1"/>
    <col min="13625" max="13824" width="9.140625" style="79"/>
    <col min="13825" max="13825" width="4.42578125" style="79" customWidth="1"/>
    <col min="13826" max="13826" width="11.5703125" style="79" customWidth="1"/>
    <col min="13827" max="13827" width="40.42578125" style="79" customWidth="1"/>
    <col min="13828" max="13828" width="5.5703125" style="79" customWidth="1"/>
    <col min="13829" max="13829" width="8.5703125" style="79" customWidth="1"/>
    <col min="13830" max="13830" width="9.85546875" style="79" customWidth="1"/>
    <col min="13831" max="13831" width="13.85546875" style="79" customWidth="1"/>
    <col min="13832" max="13832" width="11" style="79" customWidth="1"/>
    <col min="13833" max="13833" width="9.7109375" style="79" customWidth="1"/>
    <col min="13834" max="13834" width="11.28515625" style="79" customWidth="1"/>
    <col min="13835" max="13835" width="10.42578125" style="79" customWidth="1"/>
    <col min="13836" max="13836" width="75.42578125" style="79" customWidth="1"/>
    <col min="13837" max="13837" width="45.28515625" style="79" customWidth="1"/>
    <col min="13838" max="13879" width="9.140625" style="79"/>
    <col min="13880" max="13880" width="62.28515625" style="79" customWidth="1"/>
    <col min="13881" max="14080" width="9.140625" style="79"/>
    <col min="14081" max="14081" width="4.42578125" style="79" customWidth="1"/>
    <col min="14082" max="14082" width="11.5703125" style="79" customWidth="1"/>
    <col min="14083" max="14083" width="40.42578125" style="79" customWidth="1"/>
    <col min="14084" max="14084" width="5.5703125" style="79" customWidth="1"/>
    <col min="14085" max="14085" width="8.5703125" style="79" customWidth="1"/>
    <col min="14086" max="14086" width="9.85546875" style="79" customWidth="1"/>
    <col min="14087" max="14087" width="13.85546875" style="79" customWidth="1"/>
    <col min="14088" max="14088" width="11" style="79" customWidth="1"/>
    <col min="14089" max="14089" width="9.7109375" style="79" customWidth="1"/>
    <col min="14090" max="14090" width="11.28515625" style="79" customWidth="1"/>
    <col min="14091" max="14091" width="10.42578125" style="79" customWidth="1"/>
    <col min="14092" max="14092" width="75.42578125" style="79" customWidth="1"/>
    <col min="14093" max="14093" width="45.28515625" style="79" customWidth="1"/>
    <col min="14094" max="14135" width="9.140625" style="79"/>
    <col min="14136" max="14136" width="62.28515625" style="79" customWidth="1"/>
    <col min="14137" max="14336" width="9.140625" style="79"/>
    <col min="14337" max="14337" width="4.42578125" style="79" customWidth="1"/>
    <col min="14338" max="14338" width="11.5703125" style="79" customWidth="1"/>
    <col min="14339" max="14339" width="40.42578125" style="79" customWidth="1"/>
    <col min="14340" max="14340" width="5.5703125" style="79" customWidth="1"/>
    <col min="14341" max="14341" width="8.5703125" style="79" customWidth="1"/>
    <col min="14342" max="14342" width="9.85546875" style="79" customWidth="1"/>
    <col min="14343" max="14343" width="13.85546875" style="79" customWidth="1"/>
    <col min="14344" max="14344" width="11" style="79" customWidth="1"/>
    <col min="14345" max="14345" width="9.7109375" style="79" customWidth="1"/>
    <col min="14346" max="14346" width="11.28515625" style="79" customWidth="1"/>
    <col min="14347" max="14347" width="10.42578125" style="79" customWidth="1"/>
    <col min="14348" max="14348" width="75.42578125" style="79" customWidth="1"/>
    <col min="14349" max="14349" width="45.28515625" style="79" customWidth="1"/>
    <col min="14350" max="14391" width="9.140625" style="79"/>
    <col min="14392" max="14392" width="62.28515625" style="79" customWidth="1"/>
    <col min="14393" max="14592" width="9.140625" style="79"/>
    <col min="14593" max="14593" width="4.42578125" style="79" customWidth="1"/>
    <col min="14594" max="14594" width="11.5703125" style="79" customWidth="1"/>
    <col min="14595" max="14595" width="40.42578125" style="79" customWidth="1"/>
    <col min="14596" max="14596" width="5.5703125" style="79" customWidth="1"/>
    <col min="14597" max="14597" width="8.5703125" style="79" customWidth="1"/>
    <col min="14598" max="14598" width="9.85546875" style="79" customWidth="1"/>
    <col min="14599" max="14599" width="13.85546875" style="79" customWidth="1"/>
    <col min="14600" max="14600" width="11" style="79" customWidth="1"/>
    <col min="14601" max="14601" width="9.7109375" style="79" customWidth="1"/>
    <col min="14602" max="14602" width="11.28515625" style="79" customWidth="1"/>
    <col min="14603" max="14603" width="10.42578125" style="79" customWidth="1"/>
    <col min="14604" max="14604" width="75.42578125" style="79" customWidth="1"/>
    <col min="14605" max="14605" width="45.28515625" style="79" customWidth="1"/>
    <col min="14606" max="14647" width="9.140625" style="79"/>
    <col min="14648" max="14648" width="62.28515625" style="79" customWidth="1"/>
    <col min="14649" max="14848" width="9.140625" style="79"/>
    <col min="14849" max="14849" width="4.42578125" style="79" customWidth="1"/>
    <col min="14850" max="14850" width="11.5703125" style="79" customWidth="1"/>
    <col min="14851" max="14851" width="40.42578125" style="79" customWidth="1"/>
    <col min="14852" max="14852" width="5.5703125" style="79" customWidth="1"/>
    <col min="14853" max="14853" width="8.5703125" style="79" customWidth="1"/>
    <col min="14854" max="14854" width="9.85546875" style="79" customWidth="1"/>
    <col min="14855" max="14855" width="13.85546875" style="79" customWidth="1"/>
    <col min="14856" max="14856" width="11" style="79" customWidth="1"/>
    <col min="14857" max="14857" width="9.7109375" style="79" customWidth="1"/>
    <col min="14858" max="14858" width="11.28515625" style="79" customWidth="1"/>
    <col min="14859" max="14859" width="10.42578125" style="79" customWidth="1"/>
    <col min="14860" max="14860" width="75.42578125" style="79" customWidth="1"/>
    <col min="14861" max="14861" width="45.28515625" style="79" customWidth="1"/>
    <col min="14862" max="14903" width="9.140625" style="79"/>
    <col min="14904" max="14904" width="62.28515625" style="79" customWidth="1"/>
    <col min="14905" max="15104" width="9.140625" style="79"/>
    <col min="15105" max="15105" width="4.42578125" style="79" customWidth="1"/>
    <col min="15106" max="15106" width="11.5703125" style="79" customWidth="1"/>
    <col min="15107" max="15107" width="40.42578125" style="79" customWidth="1"/>
    <col min="15108" max="15108" width="5.5703125" style="79" customWidth="1"/>
    <col min="15109" max="15109" width="8.5703125" style="79" customWidth="1"/>
    <col min="15110" max="15110" width="9.85546875" style="79" customWidth="1"/>
    <col min="15111" max="15111" width="13.85546875" style="79" customWidth="1"/>
    <col min="15112" max="15112" width="11" style="79" customWidth="1"/>
    <col min="15113" max="15113" width="9.7109375" style="79" customWidth="1"/>
    <col min="15114" max="15114" width="11.28515625" style="79" customWidth="1"/>
    <col min="15115" max="15115" width="10.42578125" style="79" customWidth="1"/>
    <col min="15116" max="15116" width="75.42578125" style="79" customWidth="1"/>
    <col min="15117" max="15117" width="45.28515625" style="79" customWidth="1"/>
    <col min="15118" max="15159" width="9.140625" style="79"/>
    <col min="15160" max="15160" width="62.28515625" style="79" customWidth="1"/>
    <col min="15161" max="15360" width="9.140625" style="79"/>
    <col min="15361" max="15361" width="4.42578125" style="79" customWidth="1"/>
    <col min="15362" max="15362" width="11.5703125" style="79" customWidth="1"/>
    <col min="15363" max="15363" width="40.42578125" style="79" customWidth="1"/>
    <col min="15364" max="15364" width="5.5703125" style="79" customWidth="1"/>
    <col min="15365" max="15365" width="8.5703125" style="79" customWidth="1"/>
    <col min="15366" max="15366" width="9.85546875" style="79" customWidth="1"/>
    <col min="15367" max="15367" width="13.85546875" style="79" customWidth="1"/>
    <col min="15368" max="15368" width="11" style="79" customWidth="1"/>
    <col min="15369" max="15369" width="9.7109375" style="79" customWidth="1"/>
    <col min="15370" max="15370" width="11.28515625" style="79" customWidth="1"/>
    <col min="15371" max="15371" width="10.42578125" style="79" customWidth="1"/>
    <col min="15372" max="15372" width="75.42578125" style="79" customWidth="1"/>
    <col min="15373" max="15373" width="45.28515625" style="79" customWidth="1"/>
    <col min="15374" max="15415" width="9.140625" style="79"/>
    <col min="15416" max="15416" width="62.28515625" style="79" customWidth="1"/>
    <col min="15417" max="15616" width="9.140625" style="79"/>
    <col min="15617" max="15617" width="4.42578125" style="79" customWidth="1"/>
    <col min="15618" max="15618" width="11.5703125" style="79" customWidth="1"/>
    <col min="15619" max="15619" width="40.42578125" style="79" customWidth="1"/>
    <col min="15620" max="15620" width="5.5703125" style="79" customWidth="1"/>
    <col min="15621" max="15621" width="8.5703125" style="79" customWidth="1"/>
    <col min="15622" max="15622" width="9.85546875" style="79" customWidth="1"/>
    <col min="15623" max="15623" width="13.85546875" style="79" customWidth="1"/>
    <col min="15624" max="15624" width="11" style="79" customWidth="1"/>
    <col min="15625" max="15625" width="9.7109375" style="79" customWidth="1"/>
    <col min="15626" max="15626" width="11.28515625" style="79" customWidth="1"/>
    <col min="15627" max="15627" width="10.42578125" style="79" customWidth="1"/>
    <col min="15628" max="15628" width="75.42578125" style="79" customWidth="1"/>
    <col min="15629" max="15629" width="45.28515625" style="79" customWidth="1"/>
    <col min="15630" max="15671" width="9.140625" style="79"/>
    <col min="15672" max="15672" width="62.28515625" style="79" customWidth="1"/>
    <col min="15673" max="15872" width="9.140625" style="79"/>
    <col min="15873" max="15873" width="4.42578125" style="79" customWidth="1"/>
    <col min="15874" max="15874" width="11.5703125" style="79" customWidth="1"/>
    <col min="15875" max="15875" width="40.42578125" style="79" customWidth="1"/>
    <col min="15876" max="15876" width="5.5703125" style="79" customWidth="1"/>
    <col min="15877" max="15877" width="8.5703125" style="79" customWidth="1"/>
    <col min="15878" max="15878" width="9.85546875" style="79" customWidth="1"/>
    <col min="15879" max="15879" width="13.85546875" style="79" customWidth="1"/>
    <col min="15880" max="15880" width="11" style="79" customWidth="1"/>
    <col min="15881" max="15881" width="9.7109375" style="79" customWidth="1"/>
    <col min="15882" max="15882" width="11.28515625" style="79" customWidth="1"/>
    <col min="15883" max="15883" width="10.42578125" style="79" customWidth="1"/>
    <col min="15884" max="15884" width="75.42578125" style="79" customWidth="1"/>
    <col min="15885" max="15885" width="45.28515625" style="79" customWidth="1"/>
    <col min="15886" max="15927" width="9.140625" style="79"/>
    <col min="15928" max="15928" width="62.28515625" style="79" customWidth="1"/>
    <col min="15929" max="16128" width="9.140625" style="79"/>
    <col min="16129" max="16129" width="4.42578125" style="79" customWidth="1"/>
    <col min="16130" max="16130" width="11.5703125" style="79" customWidth="1"/>
    <col min="16131" max="16131" width="40.42578125" style="79" customWidth="1"/>
    <col min="16132" max="16132" width="5.5703125" style="79" customWidth="1"/>
    <col min="16133" max="16133" width="8.5703125" style="79" customWidth="1"/>
    <col min="16134" max="16134" width="9.85546875" style="79" customWidth="1"/>
    <col min="16135" max="16135" width="13.85546875" style="79" customWidth="1"/>
    <col min="16136" max="16136" width="11" style="79" customWidth="1"/>
    <col min="16137" max="16137" width="9.7109375" style="79" customWidth="1"/>
    <col min="16138" max="16138" width="11.28515625" style="79" customWidth="1"/>
    <col min="16139" max="16139" width="10.42578125" style="79" customWidth="1"/>
    <col min="16140" max="16140" width="75.42578125" style="79" customWidth="1"/>
    <col min="16141" max="16141" width="45.28515625" style="79" customWidth="1"/>
    <col min="16142" max="16183" width="9.140625" style="79"/>
    <col min="16184" max="16184" width="62.28515625" style="79" customWidth="1"/>
    <col min="16185" max="16384" width="9.140625" style="79"/>
  </cols>
  <sheetData>
    <row r="1" spans="1:104" ht="15" customHeight="1" x14ac:dyDescent="0.25">
      <c r="A1" s="207" t="s">
        <v>611</v>
      </c>
      <c r="B1" s="207"/>
      <c r="C1" s="207"/>
      <c r="D1" s="207"/>
      <c r="E1" s="207"/>
      <c r="F1" s="207"/>
      <c r="G1" s="207"/>
    </row>
    <row r="2" spans="1:104" ht="3" customHeight="1" thickBot="1" x14ac:dyDescent="0.25">
      <c r="B2" s="80"/>
      <c r="C2" s="81"/>
      <c r="D2" s="81"/>
      <c r="E2" s="82"/>
      <c r="F2" s="81"/>
      <c r="G2" s="81"/>
    </row>
    <row r="3" spans="1:104" ht="13.5" customHeight="1" thickTop="1" x14ac:dyDescent="0.2">
      <c r="A3" s="83" t="s">
        <v>19</v>
      </c>
      <c r="B3" s="84"/>
      <c r="C3" s="85"/>
      <c r="D3" s="86" t="s">
        <v>570</v>
      </c>
      <c r="E3" s="87"/>
      <c r="F3" s="88"/>
      <c r="G3" s="89"/>
    </row>
    <row r="4" spans="1:104" ht="13.5" customHeight="1" thickBot="1" x14ac:dyDescent="0.25">
      <c r="A4" s="90" t="s">
        <v>20</v>
      </c>
      <c r="B4" s="91"/>
      <c r="C4" s="92"/>
      <c r="D4" s="93" t="s">
        <v>571</v>
      </c>
      <c r="E4" s="94"/>
      <c r="F4" s="95"/>
      <c r="G4" s="96"/>
    </row>
    <row r="5" spans="1:104" ht="13.5" thickTop="1" x14ac:dyDescent="0.2">
      <c r="A5" s="97"/>
    </row>
    <row r="6" spans="1:104" s="103" customFormat="1" ht="26.25" customHeight="1" x14ac:dyDescent="0.2">
      <c r="A6" s="99" t="s">
        <v>21</v>
      </c>
      <c r="B6" s="100" t="s">
        <v>22</v>
      </c>
      <c r="C6" s="100" t="s">
        <v>23</v>
      </c>
      <c r="D6" s="100" t="s">
        <v>24</v>
      </c>
      <c r="E6" s="100" t="s">
        <v>25</v>
      </c>
      <c r="F6" s="100" t="s">
        <v>26</v>
      </c>
      <c r="G6" s="101" t="s">
        <v>27</v>
      </c>
      <c r="H6" s="102" t="s">
        <v>28</v>
      </c>
      <c r="I6" s="102" t="s">
        <v>29</v>
      </c>
      <c r="J6" s="102" t="s">
        <v>30</v>
      </c>
      <c r="K6" s="102" t="s">
        <v>31</v>
      </c>
    </row>
    <row r="7" spans="1:104" ht="14.25" customHeight="1" x14ac:dyDescent="0.2">
      <c r="A7" s="104" t="s">
        <v>32</v>
      </c>
      <c r="B7" s="105" t="s">
        <v>33</v>
      </c>
      <c r="C7" s="106" t="s">
        <v>34</v>
      </c>
      <c r="D7" s="107"/>
      <c r="E7" s="108"/>
      <c r="F7" s="108"/>
      <c r="G7" s="109"/>
      <c r="H7" s="110"/>
      <c r="I7" s="111"/>
      <c r="J7" s="110"/>
      <c r="K7" s="111"/>
      <c r="O7" s="112"/>
    </row>
    <row r="8" spans="1:104" x14ac:dyDescent="0.2">
      <c r="A8" s="113">
        <v>1</v>
      </c>
      <c r="B8" s="114" t="s">
        <v>488</v>
      </c>
      <c r="C8" s="115" t="s">
        <v>489</v>
      </c>
      <c r="D8" s="116" t="s">
        <v>196</v>
      </c>
      <c r="E8" s="117">
        <v>73.150000000000006</v>
      </c>
      <c r="F8" s="192"/>
      <c r="G8" s="118">
        <f>E8*F8</f>
        <v>0</v>
      </c>
      <c r="H8" s="119">
        <v>0</v>
      </c>
      <c r="I8" s="120">
        <f>E8*H8</f>
        <v>0</v>
      </c>
      <c r="J8" s="119">
        <v>0</v>
      </c>
      <c r="K8" s="120">
        <f>E8*J8</f>
        <v>0</v>
      </c>
      <c r="O8" s="112"/>
      <c r="Z8" s="121"/>
      <c r="AA8" s="121">
        <v>1</v>
      </c>
      <c r="AB8" s="121">
        <v>1</v>
      </c>
      <c r="AC8" s="121">
        <v>1</v>
      </c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CA8" s="121">
        <v>1</v>
      </c>
      <c r="CB8" s="121">
        <v>1</v>
      </c>
      <c r="CZ8" s="79">
        <v>1</v>
      </c>
    </row>
    <row r="9" spans="1:104" x14ac:dyDescent="0.2">
      <c r="A9" s="122"/>
      <c r="B9" s="123"/>
      <c r="C9" s="208" t="s">
        <v>490</v>
      </c>
      <c r="D9" s="209"/>
      <c r="E9" s="126">
        <v>73.150000000000006</v>
      </c>
      <c r="F9" s="127"/>
      <c r="G9" s="128"/>
      <c r="H9" s="129"/>
      <c r="I9" s="124"/>
      <c r="K9" s="124"/>
      <c r="M9" s="130" t="s">
        <v>490</v>
      </c>
      <c r="O9" s="112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31" t="str">
        <f>C8</f>
        <v>Hloubení rýh š.do 60 cm v hor.3 do 50 m3</v>
      </c>
      <c r="BE9" s="121"/>
      <c r="BF9" s="121"/>
      <c r="BG9" s="121"/>
      <c r="BH9" s="121"/>
      <c r="BI9" s="121"/>
      <c r="BJ9" s="121"/>
      <c r="BK9" s="121"/>
    </row>
    <row r="10" spans="1:104" x14ac:dyDescent="0.2">
      <c r="A10" s="113">
        <v>2</v>
      </c>
      <c r="B10" s="114" t="s">
        <v>491</v>
      </c>
      <c r="C10" s="115" t="s">
        <v>492</v>
      </c>
      <c r="D10" s="116" t="s">
        <v>196</v>
      </c>
      <c r="E10" s="117">
        <v>73.150000000000006</v>
      </c>
      <c r="F10" s="192"/>
      <c r="G10" s="118">
        <f>E10*F10</f>
        <v>0</v>
      </c>
      <c r="H10" s="119">
        <v>0</v>
      </c>
      <c r="I10" s="120">
        <f>E10*H10</f>
        <v>0</v>
      </c>
      <c r="J10" s="119">
        <v>0</v>
      </c>
      <c r="K10" s="120">
        <f>E10*J10</f>
        <v>0</v>
      </c>
      <c r="O10" s="112"/>
      <c r="Z10" s="121"/>
      <c r="AA10" s="121">
        <v>1</v>
      </c>
      <c r="AB10" s="121">
        <v>1</v>
      </c>
      <c r="AC10" s="121">
        <v>1</v>
      </c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CA10" s="121">
        <v>1</v>
      </c>
      <c r="CB10" s="121">
        <v>1</v>
      </c>
      <c r="CZ10" s="79">
        <v>1</v>
      </c>
    </row>
    <row r="11" spans="1:104" x14ac:dyDescent="0.2">
      <c r="A11" s="113">
        <v>3</v>
      </c>
      <c r="B11" s="114" t="s">
        <v>493</v>
      </c>
      <c r="C11" s="115" t="s">
        <v>494</v>
      </c>
      <c r="D11" s="116" t="s">
        <v>196</v>
      </c>
      <c r="E11" s="117">
        <v>6.1440000000000001</v>
      </c>
      <c r="F11" s="192"/>
      <c r="G11" s="118">
        <f>E11*F11</f>
        <v>0</v>
      </c>
      <c r="H11" s="119">
        <v>0</v>
      </c>
      <c r="I11" s="120">
        <f>E11*H11</f>
        <v>0</v>
      </c>
      <c r="J11" s="119">
        <v>0</v>
      </c>
      <c r="K11" s="120">
        <f>E11*J11</f>
        <v>0</v>
      </c>
      <c r="O11" s="112"/>
      <c r="Z11" s="121"/>
      <c r="AA11" s="121">
        <v>1</v>
      </c>
      <c r="AB11" s="121">
        <v>1</v>
      </c>
      <c r="AC11" s="121">
        <v>1</v>
      </c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CA11" s="121">
        <v>1</v>
      </c>
      <c r="CB11" s="121">
        <v>1</v>
      </c>
      <c r="CZ11" s="79">
        <v>1</v>
      </c>
    </row>
    <row r="12" spans="1:104" x14ac:dyDescent="0.2">
      <c r="A12" s="122"/>
      <c r="B12" s="123"/>
      <c r="C12" s="208" t="s">
        <v>495</v>
      </c>
      <c r="D12" s="209"/>
      <c r="E12" s="126">
        <v>6.1440000000000001</v>
      </c>
      <c r="F12" s="127"/>
      <c r="G12" s="128"/>
      <c r="H12" s="129"/>
      <c r="I12" s="124"/>
      <c r="K12" s="124"/>
      <c r="M12" s="130" t="s">
        <v>495</v>
      </c>
      <c r="O12" s="112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31" t="str">
        <f>C11</f>
        <v>Ruční výkop jam, rýh a šachet v hornině tř. 3</v>
      </c>
      <c r="BE12" s="121"/>
      <c r="BF12" s="121"/>
      <c r="BG12" s="121"/>
      <c r="BH12" s="121"/>
      <c r="BI12" s="121"/>
      <c r="BJ12" s="121"/>
      <c r="BK12" s="121"/>
    </row>
    <row r="13" spans="1:104" x14ac:dyDescent="0.2">
      <c r="A13" s="113">
        <v>4</v>
      </c>
      <c r="B13" s="114" t="s">
        <v>496</v>
      </c>
      <c r="C13" s="115" t="s">
        <v>497</v>
      </c>
      <c r="D13" s="116" t="s">
        <v>196</v>
      </c>
      <c r="E13" s="117">
        <v>79.293999999999997</v>
      </c>
      <c r="F13" s="192"/>
      <c r="G13" s="118">
        <f>E13*F13</f>
        <v>0</v>
      </c>
      <c r="H13" s="119">
        <v>0</v>
      </c>
      <c r="I13" s="120">
        <f>E13*H13</f>
        <v>0</v>
      </c>
      <c r="J13" s="119">
        <v>0</v>
      </c>
      <c r="K13" s="120">
        <f>E13*J13</f>
        <v>0</v>
      </c>
      <c r="O13" s="112"/>
      <c r="Z13" s="121"/>
      <c r="AA13" s="121">
        <v>1</v>
      </c>
      <c r="AB13" s="121">
        <v>1</v>
      </c>
      <c r="AC13" s="121">
        <v>1</v>
      </c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CA13" s="121">
        <v>1</v>
      </c>
      <c r="CB13" s="121">
        <v>1</v>
      </c>
      <c r="CZ13" s="79">
        <v>1</v>
      </c>
    </row>
    <row r="14" spans="1:104" x14ac:dyDescent="0.2">
      <c r="A14" s="122"/>
      <c r="B14" s="123"/>
      <c r="C14" s="208" t="s">
        <v>498</v>
      </c>
      <c r="D14" s="209"/>
      <c r="E14" s="126">
        <v>79.293999999999997</v>
      </c>
      <c r="F14" s="127"/>
      <c r="G14" s="128"/>
      <c r="H14" s="129"/>
      <c r="I14" s="124"/>
      <c r="K14" s="124"/>
      <c r="M14" s="130" t="s">
        <v>498</v>
      </c>
      <c r="O14" s="112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31" t="str">
        <f>C13</f>
        <v>Svislé přemístění výkopku z hor.1-4 do 2,5 m</v>
      </c>
      <c r="BE14" s="121"/>
      <c r="BF14" s="121"/>
      <c r="BG14" s="121"/>
      <c r="BH14" s="121"/>
      <c r="BI14" s="121"/>
      <c r="BJ14" s="121"/>
      <c r="BK14" s="121"/>
    </row>
    <row r="15" spans="1:104" x14ac:dyDescent="0.2">
      <c r="A15" s="113">
        <v>5</v>
      </c>
      <c r="B15" s="114" t="s">
        <v>258</v>
      </c>
      <c r="C15" s="115" t="s">
        <v>499</v>
      </c>
      <c r="D15" s="116" t="s">
        <v>196</v>
      </c>
      <c r="E15" s="117">
        <v>79.293999999999997</v>
      </c>
      <c r="F15" s="192"/>
      <c r="G15" s="118">
        <f>E15*F15</f>
        <v>0</v>
      </c>
      <c r="H15" s="119">
        <v>0</v>
      </c>
      <c r="I15" s="120">
        <f>E15*H15</f>
        <v>0</v>
      </c>
      <c r="J15" s="119">
        <v>0</v>
      </c>
      <c r="K15" s="120">
        <f>E15*J15</f>
        <v>0</v>
      </c>
      <c r="O15" s="112"/>
      <c r="Z15" s="121"/>
      <c r="AA15" s="121">
        <v>1</v>
      </c>
      <c r="AB15" s="121">
        <v>1</v>
      </c>
      <c r="AC15" s="121">
        <v>1</v>
      </c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CA15" s="121">
        <v>1</v>
      </c>
      <c r="CB15" s="121">
        <v>1</v>
      </c>
      <c r="CZ15" s="79">
        <v>1</v>
      </c>
    </row>
    <row r="16" spans="1:104" x14ac:dyDescent="0.2">
      <c r="A16" s="132" t="s">
        <v>36</v>
      </c>
      <c r="B16" s="133" t="s">
        <v>33</v>
      </c>
      <c r="C16" s="134" t="s">
        <v>34</v>
      </c>
      <c r="D16" s="135"/>
      <c r="E16" s="136"/>
      <c r="F16" s="136"/>
      <c r="G16" s="137">
        <f>SUM(G7:G15)</f>
        <v>0</v>
      </c>
      <c r="H16" s="138"/>
      <c r="I16" s="139">
        <f>SUM(I7:I15)</f>
        <v>0</v>
      </c>
      <c r="J16" s="140"/>
      <c r="K16" s="139">
        <f>SUM(K7:K15)</f>
        <v>0</v>
      </c>
      <c r="O16" s="112"/>
      <c r="X16" s="141">
        <f>K16</f>
        <v>0</v>
      </c>
      <c r="Y16" s="141">
        <f>I16</f>
        <v>0</v>
      </c>
      <c r="Z16" s="142">
        <f>G16</f>
        <v>0</v>
      </c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43"/>
      <c r="BB16" s="143"/>
      <c r="BC16" s="143"/>
      <c r="BD16" s="143"/>
      <c r="BE16" s="143"/>
      <c r="BF16" s="143"/>
      <c r="BG16" s="121"/>
      <c r="BH16" s="121"/>
      <c r="BI16" s="121"/>
      <c r="BJ16" s="121"/>
      <c r="BK16" s="121"/>
    </row>
    <row r="17" spans="1:104" ht="14.25" customHeight="1" x14ac:dyDescent="0.2">
      <c r="A17" s="104" t="s">
        <v>32</v>
      </c>
      <c r="B17" s="105" t="s">
        <v>500</v>
      </c>
      <c r="C17" s="106" t="s">
        <v>501</v>
      </c>
      <c r="D17" s="107"/>
      <c r="E17" s="108"/>
      <c r="F17" s="108"/>
      <c r="G17" s="109"/>
      <c r="H17" s="110"/>
      <c r="I17" s="111"/>
      <c r="J17" s="110"/>
      <c r="K17" s="111"/>
      <c r="O17" s="112"/>
    </row>
    <row r="18" spans="1:104" x14ac:dyDescent="0.2">
      <c r="A18" s="113">
        <v>6</v>
      </c>
      <c r="B18" s="114" t="s">
        <v>502</v>
      </c>
      <c r="C18" s="115" t="s">
        <v>503</v>
      </c>
      <c r="D18" s="116" t="s">
        <v>196</v>
      </c>
      <c r="E18" s="117">
        <v>0.32400000000000001</v>
      </c>
      <c r="F18" s="192"/>
      <c r="G18" s="118">
        <f>E18*F18</f>
        <v>0</v>
      </c>
      <c r="H18" s="119">
        <v>2.2563399999999101</v>
      </c>
      <c r="I18" s="120">
        <f>E18*H18</f>
        <v>0.73105415999997092</v>
      </c>
      <c r="J18" s="119">
        <v>0</v>
      </c>
      <c r="K18" s="120">
        <f>E18*J18</f>
        <v>0</v>
      </c>
      <c r="O18" s="112"/>
      <c r="Z18" s="121"/>
      <c r="AA18" s="121">
        <v>1</v>
      </c>
      <c r="AB18" s="121">
        <v>1</v>
      </c>
      <c r="AC18" s="121">
        <v>1</v>
      </c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CA18" s="121">
        <v>1</v>
      </c>
      <c r="CB18" s="121">
        <v>1</v>
      </c>
      <c r="CZ18" s="79">
        <v>1</v>
      </c>
    </row>
    <row r="19" spans="1:104" x14ac:dyDescent="0.2">
      <c r="A19" s="122"/>
      <c r="B19" s="123"/>
      <c r="C19" s="208" t="s">
        <v>504</v>
      </c>
      <c r="D19" s="209"/>
      <c r="E19" s="126">
        <v>0.32400000000000001</v>
      </c>
      <c r="F19" s="127"/>
      <c r="G19" s="128"/>
      <c r="H19" s="129"/>
      <c r="I19" s="124"/>
      <c r="K19" s="124"/>
      <c r="M19" s="130" t="s">
        <v>504</v>
      </c>
      <c r="O19" s="112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31" t="str">
        <f>C18</f>
        <v>Základová kce beton C16/20-bednění límec sloupu</v>
      </c>
      <c r="BE19" s="121"/>
      <c r="BF19" s="121"/>
      <c r="BG19" s="121"/>
      <c r="BH19" s="121"/>
      <c r="BI19" s="121"/>
      <c r="BJ19" s="121"/>
      <c r="BK19" s="121"/>
    </row>
    <row r="20" spans="1:104" ht="22.5" x14ac:dyDescent="0.2">
      <c r="A20" s="113">
        <v>7</v>
      </c>
      <c r="B20" s="114" t="s">
        <v>505</v>
      </c>
      <c r="C20" s="115" t="s">
        <v>506</v>
      </c>
      <c r="D20" s="116" t="s">
        <v>72</v>
      </c>
      <c r="E20" s="117">
        <v>8</v>
      </c>
      <c r="F20" s="192"/>
      <c r="G20" s="118">
        <f>E20*F20</f>
        <v>0</v>
      </c>
      <c r="H20" s="119">
        <v>2.53596000000107</v>
      </c>
      <c r="I20" s="120">
        <f>E20*H20</f>
        <v>20.28768000000856</v>
      </c>
      <c r="J20" s="119"/>
      <c r="K20" s="120">
        <f>E20*J20</f>
        <v>0</v>
      </c>
      <c r="O20" s="112"/>
      <c r="Z20" s="121"/>
      <c r="AA20" s="121">
        <v>12</v>
      </c>
      <c r="AB20" s="121">
        <v>0</v>
      </c>
      <c r="AC20" s="121">
        <v>1</v>
      </c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CA20" s="121">
        <v>12</v>
      </c>
      <c r="CB20" s="121">
        <v>0</v>
      </c>
      <c r="CZ20" s="79">
        <v>1</v>
      </c>
    </row>
    <row r="21" spans="1:104" x14ac:dyDescent="0.2">
      <c r="A21" s="132" t="s">
        <v>36</v>
      </c>
      <c r="B21" s="133" t="s">
        <v>500</v>
      </c>
      <c r="C21" s="134" t="s">
        <v>501</v>
      </c>
      <c r="D21" s="135"/>
      <c r="E21" s="136"/>
      <c r="F21" s="136"/>
      <c r="G21" s="137">
        <f>SUM(G17:G20)</f>
        <v>0</v>
      </c>
      <c r="H21" s="138"/>
      <c r="I21" s="139">
        <f>SUM(I17:I20)</f>
        <v>21.018734160008531</v>
      </c>
      <c r="J21" s="140"/>
      <c r="K21" s="139">
        <f>SUM(K17:K20)</f>
        <v>0</v>
      </c>
      <c r="O21" s="112"/>
      <c r="X21" s="141">
        <f>K21</f>
        <v>0</v>
      </c>
      <c r="Y21" s="141">
        <f>I21</f>
        <v>21.018734160008531</v>
      </c>
      <c r="Z21" s="142">
        <f>G21</f>
        <v>0</v>
      </c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43"/>
      <c r="BB21" s="143"/>
      <c r="BC21" s="143"/>
      <c r="BD21" s="143"/>
      <c r="BE21" s="143"/>
      <c r="BF21" s="143"/>
      <c r="BG21" s="121"/>
      <c r="BH21" s="121"/>
      <c r="BI21" s="121"/>
      <c r="BJ21" s="121"/>
      <c r="BK21" s="121"/>
    </row>
    <row r="22" spans="1:104" ht="14.25" customHeight="1" x14ac:dyDescent="0.2">
      <c r="A22" s="104" t="s">
        <v>32</v>
      </c>
      <c r="B22" s="105" t="s">
        <v>378</v>
      </c>
      <c r="C22" s="106" t="s">
        <v>379</v>
      </c>
      <c r="D22" s="107"/>
      <c r="E22" s="108"/>
      <c r="F22" s="108"/>
      <c r="G22" s="109"/>
      <c r="H22" s="110"/>
      <c r="I22" s="111"/>
      <c r="J22" s="110"/>
      <c r="K22" s="111"/>
      <c r="O22" s="112"/>
    </row>
    <row r="23" spans="1:104" x14ac:dyDescent="0.2">
      <c r="A23" s="113">
        <v>8</v>
      </c>
      <c r="B23" s="114" t="s">
        <v>507</v>
      </c>
      <c r="C23" s="115" t="s">
        <v>508</v>
      </c>
      <c r="D23" s="116" t="s">
        <v>72</v>
      </c>
      <c r="E23" s="117">
        <v>8</v>
      </c>
      <c r="F23" s="192"/>
      <c r="G23" s="118">
        <f>E23*F23</f>
        <v>0</v>
      </c>
      <c r="H23" s="119">
        <v>0</v>
      </c>
      <c r="I23" s="120">
        <f>E23*H23</f>
        <v>0</v>
      </c>
      <c r="J23" s="119"/>
      <c r="K23" s="120">
        <f>E23*J23</f>
        <v>0</v>
      </c>
      <c r="O23" s="112"/>
      <c r="Z23" s="121"/>
      <c r="AA23" s="121">
        <v>12</v>
      </c>
      <c r="AB23" s="121">
        <v>0</v>
      </c>
      <c r="AC23" s="121">
        <v>2</v>
      </c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CA23" s="121">
        <v>12</v>
      </c>
      <c r="CB23" s="121">
        <v>0</v>
      </c>
      <c r="CZ23" s="79">
        <v>1</v>
      </c>
    </row>
    <row r="24" spans="1:104" x14ac:dyDescent="0.2">
      <c r="A24" s="113">
        <v>9</v>
      </c>
      <c r="B24" s="114" t="s">
        <v>509</v>
      </c>
      <c r="C24" s="115" t="s">
        <v>510</v>
      </c>
      <c r="D24" s="116" t="s">
        <v>72</v>
      </c>
      <c r="E24" s="117">
        <v>8</v>
      </c>
      <c r="F24" s="192"/>
      <c r="G24" s="118">
        <f>E24*F24</f>
        <v>0</v>
      </c>
      <c r="H24" s="119">
        <v>0</v>
      </c>
      <c r="I24" s="120">
        <f>E24*H24</f>
        <v>0</v>
      </c>
      <c r="J24" s="119"/>
      <c r="K24" s="120">
        <f>E24*J24</f>
        <v>0</v>
      </c>
      <c r="O24" s="112"/>
      <c r="Z24" s="121"/>
      <c r="AA24" s="121">
        <v>12</v>
      </c>
      <c r="AB24" s="121">
        <v>0</v>
      </c>
      <c r="AC24" s="121">
        <v>3</v>
      </c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CA24" s="121">
        <v>12</v>
      </c>
      <c r="CB24" s="121">
        <v>0</v>
      </c>
      <c r="CZ24" s="79">
        <v>1</v>
      </c>
    </row>
    <row r="25" spans="1:104" x14ac:dyDescent="0.2">
      <c r="A25" s="132" t="s">
        <v>36</v>
      </c>
      <c r="B25" s="133" t="s">
        <v>378</v>
      </c>
      <c r="C25" s="134" t="s">
        <v>379</v>
      </c>
      <c r="D25" s="135"/>
      <c r="E25" s="136"/>
      <c r="F25" s="136"/>
      <c r="G25" s="137">
        <f>SUM(G22:G24)</f>
        <v>0</v>
      </c>
      <c r="H25" s="138"/>
      <c r="I25" s="139">
        <f>SUM(I22:I24)</f>
        <v>0</v>
      </c>
      <c r="J25" s="140"/>
      <c r="K25" s="139">
        <f>SUM(K22:K24)</f>
        <v>0</v>
      </c>
      <c r="O25" s="112"/>
      <c r="X25" s="141">
        <f>K25</f>
        <v>0</v>
      </c>
      <c r="Y25" s="141">
        <f>I25</f>
        <v>0</v>
      </c>
      <c r="Z25" s="142">
        <f>G25</f>
        <v>0</v>
      </c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43"/>
      <c r="BB25" s="143"/>
      <c r="BC25" s="143"/>
      <c r="BD25" s="143"/>
      <c r="BE25" s="143"/>
      <c r="BF25" s="143"/>
      <c r="BG25" s="121"/>
      <c r="BH25" s="121"/>
      <c r="BI25" s="121"/>
      <c r="BJ25" s="121"/>
      <c r="BK25" s="121"/>
    </row>
    <row r="26" spans="1:104" ht="14.25" customHeight="1" x14ac:dyDescent="0.2">
      <c r="A26" s="104" t="s">
        <v>32</v>
      </c>
      <c r="B26" s="105" t="s">
        <v>146</v>
      </c>
      <c r="C26" s="106" t="s">
        <v>147</v>
      </c>
      <c r="D26" s="107"/>
      <c r="E26" s="108"/>
      <c r="F26" s="108"/>
      <c r="G26" s="109"/>
      <c r="H26" s="110"/>
      <c r="I26" s="111"/>
      <c r="J26" s="110"/>
      <c r="K26" s="111"/>
      <c r="O26" s="112"/>
    </row>
    <row r="27" spans="1:104" x14ac:dyDescent="0.2">
      <c r="A27" s="113">
        <v>10</v>
      </c>
      <c r="B27" s="114" t="s">
        <v>511</v>
      </c>
      <c r="C27" s="115" t="s">
        <v>512</v>
      </c>
      <c r="D27" s="116" t="s">
        <v>150</v>
      </c>
      <c r="E27" s="117">
        <v>21.018734160008499</v>
      </c>
      <c r="F27" s="192"/>
      <c r="G27" s="118">
        <f>E27*F27</f>
        <v>0</v>
      </c>
      <c r="H27" s="119">
        <v>0</v>
      </c>
      <c r="I27" s="120">
        <f>E27*H27</f>
        <v>0</v>
      </c>
      <c r="J27" s="119"/>
      <c r="K27" s="120">
        <f>E27*J27</f>
        <v>0</v>
      </c>
      <c r="O27" s="112"/>
      <c r="Z27" s="121"/>
      <c r="AA27" s="121">
        <v>7</v>
      </c>
      <c r="AB27" s="121">
        <v>1</v>
      </c>
      <c r="AC27" s="121">
        <v>2</v>
      </c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CA27" s="121">
        <v>7</v>
      </c>
      <c r="CB27" s="121">
        <v>1</v>
      </c>
      <c r="CZ27" s="79">
        <v>1</v>
      </c>
    </row>
    <row r="28" spans="1:104" x14ac:dyDescent="0.2">
      <c r="A28" s="132" t="s">
        <v>36</v>
      </c>
      <c r="B28" s="133" t="s">
        <v>146</v>
      </c>
      <c r="C28" s="134" t="s">
        <v>147</v>
      </c>
      <c r="D28" s="135"/>
      <c r="E28" s="136"/>
      <c r="F28" s="136"/>
      <c r="G28" s="137">
        <f>SUM(G26:G27)</f>
        <v>0</v>
      </c>
      <c r="H28" s="138"/>
      <c r="I28" s="139">
        <f>SUM(I26:I27)</f>
        <v>0</v>
      </c>
      <c r="J28" s="140"/>
      <c r="K28" s="139">
        <f>SUM(K26:K27)</f>
        <v>0</v>
      </c>
      <c r="O28" s="112"/>
      <c r="X28" s="141">
        <f>K28</f>
        <v>0</v>
      </c>
      <c r="Y28" s="141">
        <f>I28</f>
        <v>0</v>
      </c>
      <c r="Z28" s="142">
        <f>G28</f>
        <v>0</v>
      </c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43"/>
      <c r="BB28" s="143"/>
      <c r="BC28" s="143"/>
      <c r="BD28" s="143"/>
      <c r="BE28" s="143"/>
      <c r="BF28" s="143"/>
      <c r="BG28" s="121"/>
      <c r="BH28" s="121"/>
      <c r="BI28" s="121"/>
      <c r="BJ28" s="121"/>
      <c r="BK28" s="121"/>
    </row>
    <row r="29" spans="1:104" ht="14.25" customHeight="1" x14ac:dyDescent="0.2">
      <c r="A29" s="104" t="s">
        <v>32</v>
      </c>
      <c r="B29" s="105" t="s">
        <v>513</v>
      </c>
      <c r="C29" s="106" t="s">
        <v>514</v>
      </c>
      <c r="D29" s="107"/>
      <c r="E29" s="108"/>
      <c r="F29" s="108"/>
      <c r="G29" s="109"/>
      <c r="H29" s="110"/>
      <c r="I29" s="111"/>
      <c r="J29" s="110"/>
      <c r="K29" s="111"/>
      <c r="O29" s="112"/>
    </row>
    <row r="30" spans="1:104" ht="22.5" x14ac:dyDescent="0.2">
      <c r="A30" s="113">
        <v>11</v>
      </c>
      <c r="B30" s="114" t="s">
        <v>515</v>
      </c>
      <c r="C30" s="115" t="s">
        <v>516</v>
      </c>
      <c r="D30" s="116" t="s">
        <v>107</v>
      </c>
      <c r="E30" s="117">
        <v>8</v>
      </c>
      <c r="F30" s="192"/>
      <c r="G30" s="118">
        <f>E30*F30</f>
        <v>0</v>
      </c>
      <c r="H30" s="119">
        <v>0</v>
      </c>
      <c r="I30" s="120">
        <f>E30*H30</f>
        <v>0</v>
      </c>
      <c r="J30" s="119">
        <v>0</v>
      </c>
      <c r="K30" s="120">
        <f>E30*J30</f>
        <v>0</v>
      </c>
      <c r="O30" s="112"/>
      <c r="Z30" s="121"/>
      <c r="AA30" s="121">
        <v>1</v>
      </c>
      <c r="AB30" s="121">
        <v>9</v>
      </c>
      <c r="AC30" s="121">
        <v>9</v>
      </c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CA30" s="121">
        <v>1</v>
      </c>
      <c r="CB30" s="121">
        <v>9</v>
      </c>
      <c r="CZ30" s="79">
        <v>4</v>
      </c>
    </row>
    <row r="31" spans="1:104" x14ac:dyDescent="0.2">
      <c r="A31" s="113">
        <v>12</v>
      </c>
      <c r="B31" s="114" t="s">
        <v>517</v>
      </c>
      <c r="C31" s="115" t="s">
        <v>518</v>
      </c>
      <c r="D31" s="116" t="s">
        <v>72</v>
      </c>
      <c r="E31" s="117">
        <v>8</v>
      </c>
      <c r="F31" s="192"/>
      <c r="G31" s="118">
        <f>E31*F31</f>
        <v>0</v>
      </c>
      <c r="H31" s="119">
        <v>0</v>
      </c>
      <c r="I31" s="120">
        <f>E31*H31</f>
        <v>0</v>
      </c>
      <c r="J31" s="119">
        <v>0</v>
      </c>
      <c r="K31" s="120">
        <f>E31*J31</f>
        <v>0</v>
      </c>
      <c r="O31" s="112"/>
      <c r="Z31" s="121"/>
      <c r="AA31" s="121">
        <v>1</v>
      </c>
      <c r="AB31" s="121">
        <v>0</v>
      </c>
      <c r="AC31" s="121">
        <v>0</v>
      </c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CA31" s="121">
        <v>1</v>
      </c>
      <c r="CB31" s="121">
        <v>0</v>
      </c>
      <c r="CZ31" s="79">
        <v>4</v>
      </c>
    </row>
    <row r="32" spans="1:104" ht="33.75" x14ac:dyDescent="0.2">
      <c r="A32" s="122"/>
      <c r="B32" s="123"/>
      <c r="C32" s="204" t="s">
        <v>519</v>
      </c>
      <c r="D32" s="205"/>
      <c r="E32" s="205"/>
      <c r="F32" s="205"/>
      <c r="G32" s="206"/>
      <c r="I32" s="124"/>
      <c r="K32" s="124"/>
      <c r="L32" s="125" t="s">
        <v>519</v>
      </c>
      <c r="O32" s="112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</row>
    <row r="33" spans="1:104" ht="22.5" x14ac:dyDescent="0.2">
      <c r="A33" s="113">
        <v>13</v>
      </c>
      <c r="B33" s="114" t="s">
        <v>520</v>
      </c>
      <c r="C33" s="115" t="s">
        <v>521</v>
      </c>
      <c r="D33" s="116" t="s">
        <v>107</v>
      </c>
      <c r="E33" s="117">
        <v>8</v>
      </c>
      <c r="F33" s="192"/>
      <c r="G33" s="118">
        <f>E33*F33</f>
        <v>0</v>
      </c>
      <c r="H33" s="119">
        <v>0</v>
      </c>
      <c r="I33" s="120">
        <f>E33*H33</f>
        <v>0</v>
      </c>
      <c r="J33" s="119">
        <v>0</v>
      </c>
      <c r="K33" s="120">
        <f>E33*J33</f>
        <v>0</v>
      </c>
      <c r="O33" s="112"/>
      <c r="Z33" s="121"/>
      <c r="AA33" s="121">
        <v>1</v>
      </c>
      <c r="AB33" s="121">
        <v>9</v>
      </c>
      <c r="AC33" s="121">
        <v>9</v>
      </c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CA33" s="121">
        <v>1</v>
      </c>
      <c r="CB33" s="121">
        <v>9</v>
      </c>
      <c r="CZ33" s="79">
        <v>4</v>
      </c>
    </row>
    <row r="34" spans="1:104" ht="22.5" x14ac:dyDescent="0.2">
      <c r="A34" s="113">
        <v>14</v>
      </c>
      <c r="B34" s="114" t="s">
        <v>522</v>
      </c>
      <c r="C34" s="115" t="s">
        <v>523</v>
      </c>
      <c r="D34" s="116" t="s">
        <v>107</v>
      </c>
      <c r="E34" s="117">
        <v>8</v>
      </c>
      <c r="F34" s="192"/>
      <c r="G34" s="118">
        <f>E34*F34</f>
        <v>0</v>
      </c>
      <c r="H34" s="119">
        <v>0</v>
      </c>
      <c r="I34" s="120">
        <f>E34*H34</f>
        <v>0</v>
      </c>
      <c r="J34" s="119">
        <v>0</v>
      </c>
      <c r="K34" s="120">
        <f>E34*J34</f>
        <v>0</v>
      </c>
      <c r="O34" s="112"/>
      <c r="Z34" s="121"/>
      <c r="AA34" s="121">
        <v>1</v>
      </c>
      <c r="AB34" s="121">
        <v>9</v>
      </c>
      <c r="AC34" s="121">
        <v>9</v>
      </c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CA34" s="121">
        <v>1</v>
      </c>
      <c r="CB34" s="121">
        <v>9</v>
      </c>
      <c r="CZ34" s="79">
        <v>4</v>
      </c>
    </row>
    <row r="35" spans="1:104" x14ac:dyDescent="0.2">
      <c r="A35" s="113">
        <v>15</v>
      </c>
      <c r="B35" s="114" t="s">
        <v>524</v>
      </c>
      <c r="C35" s="115" t="s">
        <v>525</v>
      </c>
      <c r="D35" s="116" t="s">
        <v>107</v>
      </c>
      <c r="E35" s="117">
        <v>8</v>
      </c>
      <c r="F35" s="192"/>
      <c r="G35" s="118">
        <f>E35*F35</f>
        <v>0</v>
      </c>
      <c r="H35" s="119">
        <v>0</v>
      </c>
      <c r="I35" s="120">
        <f>E35*H35</f>
        <v>0</v>
      </c>
      <c r="J35" s="119">
        <v>0</v>
      </c>
      <c r="K35" s="120">
        <f>E35*J35</f>
        <v>0</v>
      </c>
      <c r="O35" s="112"/>
      <c r="Z35" s="121"/>
      <c r="AA35" s="121">
        <v>1</v>
      </c>
      <c r="AB35" s="121">
        <v>9</v>
      </c>
      <c r="AC35" s="121">
        <v>9</v>
      </c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CA35" s="121">
        <v>1</v>
      </c>
      <c r="CB35" s="121">
        <v>9</v>
      </c>
      <c r="CZ35" s="79">
        <v>4</v>
      </c>
    </row>
    <row r="36" spans="1:104" x14ac:dyDescent="0.2">
      <c r="A36" s="113">
        <v>16</v>
      </c>
      <c r="B36" s="114" t="s">
        <v>526</v>
      </c>
      <c r="C36" s="115" t="s">
        <v>527</v>
      </c>
      <c r="D36" s="116" t="s">
        <v>88</v>
      </c>
      <c r="E36" s="117">
        <v>214</v>
      </c>
      <c r="F36" s="192"/>
      <c r="G36" s="118">
        <f>E36*F36</f>
        <v>0</v>
      </c>
      <c r="H36" s="119">
        <v>0</v>
      </c>
      <c r="I36" s="120">
        <f>E36*H36</f>
        <v>0</v>
      </c>
      <c r="J36" s="119">
        <v>0</v>
      </c>
      <c r="K36" s="120">
        <f>E36*J36</f>
        <v>0</v>
      </c>
      <c r="O36" s="112"/>
      <c r="Z36" s="121"/>
      <c r="AA36" s="121">
        <v>1</v>
      </c>
      <c r="AB36" s="121">
        <v>9</v>
      </c>
      <c r="AC36" s="121">
        <v>9</v>
      </c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CA36" s="121">
        <v>1</v>
      </c>
      <c r="CB36" s="121">
        <v>9</v>
      </c>
      <c r="CZ36" s="79">
        <v>4</v>
      </c>
    </row>
    <row r="37" spans="1:104" x14ac:dyDescent="0.2">
      <c r="A37" s="122"/>
      <c r="B37" s="123"/>
      <c r="C37" s="208" t="s">
        <v>528</v>
      </c>
      <c r="D37" s="209"/>
      <c r="E37" s="126">
        <v>190</v>
      </c>
      <c r="F37" s="127"/>
      <c r="G37" s="128"/>
      <c r="H37" s="129"/>
      <c r="I37" s="124"/>
      <c r="K37" s="124"/>
      <c r="M37" s="130" t="s">
        <v>528</v>
      </c>
      <c r="O37" s="112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31" t="str">
        <f>C36</f>
        <v>Vedení uzemňovací v zemi FeZn do 120 mm2 vč.svorek</v>
      </c>
      <c r="BE37" s="121"/>
      <c r="BF37" s="121"/>
      <c r="BG37" s="121"/>
      <c r="BH37" s="121"/>
      <c r="BI37" s="121"/>
      <c r="BJ37" s="121"/>
      <c r="BK37" s="121"/>
    </row>
    <row r="38" spans="1:104" x14ac:dyDescent="0.2">
      <c r="A38" s="122"/>
      <c r="B38" s="123"/>
      <c r="C38" s="208" t="s">
        <v>529</v>
      </c>
      <c r="D38" s="209"/>
      <c r="E38" s="126">
        <v>24</v>
      </c>
      <c r="F38" s="127"/>
      <c r="G38" s="128"/>
      <c r="H38" s="129"/>
      <c r="I38" s="124"/>
      <c r="K38" s="124"/>
      <c r="M38" s="130" t="s">
        <v>529</v>
      </c>
      <c r="O38" s="112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31" t="str">
        <f>C37</f>
        <v>30/4:190</v>
      </c>
      <c r="BE38" s="121"/>
      <c r="BF38" s="121"/>
      <c r="BG38" s="121"/>
      <c r="BH38" s="121"/>
      <c r="BI38" s="121"/>
      <c r="BJ38" s="121"/>
      <c r="BK38" s="121"/>
    </row>
    <row r="39" spans="1:104" x14ac:dyDescent="0.2">
      <c r="A39" s="113">
        <v>17</v>
      </c>
      <c r="B39" s="114" t="s">
        <v>530</v>
      </c>
      <c r="C39" s="115" t="s">
        <v>531</v>
      </c>
      <c r="D39" s="116" t="s">
        <v>88</v>
      </c>
      <c r="E39" s="117">
        <v>190</v>
      </c>
      <c r="F39" s="192"/>
      <c r="G39" s="118">
        <f>E39*F39</f>
        <v>0</v>
      </c>
      <c r="H39" s="119">
        <v>0</v>
      </c>
      <c r="I39" s="120">
        <f>E39*H39</f>
        <v>0</v>
      </c>
      <c r="J39" s="119">
        <v>0</v>
      </c>
      <c r="K39" s="120">
        <f>E39*J39</f>
        <v>0</v>
      </c>
      <c r="O39" s="112"/>
      <c r="Z39" s="121"/>
      <c r="AA39" s="121">
        <v>1</v>
      </c>
      <c r="AB39" s="121">
        <v>9</v>
      </c>
      <c r="AC39" s="121">
        <v>9</v>
      </c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CA39" s="121">
        <v>1</v>
      </c>
      <c r="CB39" s="121">
        <v>9</v>
      </c>
      <c r="CZ39" s="79">
        <v>4</v>
      </c>
    </row>
    <row r="40" spans="1:104" x14ac:dyDescent="0.2">
      <c r="A40" s="113">
        <v>18</v>
      </c>
      <c r="B40" s="114" t="s">
        <v>532</v>
      </c>
      <c r="C40" s="115" t="s">
        <v>533</v>
      </c>
      <c r="D40" s="116" t="s">
        <v>88</v>
      </c>
      <c r="E40" s="117">
        <v>190</v>
      </c>
      <c r="F40" s="192"/>
      <c r="G40" s="118">
        <f>E40*F40</f>
        <v>0</v>
      </c>
      <c r="H40" s="119">
        <v>3.0999999999980999E-4</v>
      </c>
      <c r="I40" s="120">
        <f>E40*H40</f>
        <v>5.8899999999963898E-2</v>
      </c>
      <c r="J40" s="119">
        <v>0</v>
      </c>
      <c r="K40" s="120">
        <f>E40*J40</f>
        <v>0</v>
      </c>
      <c r="O40" s="112"/>
      <c r="Z40" s="121"/>
      <c r="AA40" s="121">
        <v>1</v>
      </c>
      <c r="AB40" s="121">
        <v>9</v>
      </c>
      <c r="AC40" s="121">
        <v>9</v>
      </c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CA40" s="121">
        <v>1</v>
      </c>
      <c r="CB40" s="121">
        <v>9</v>
      </c>
      <c r="CZ40" s="79">
        <v>4</v>
      </c>
    </row>
    <row r="41" spans="1:104" x14ac:dyDescent="0.2">
      <c r="A41" s="113">
        <v>19</v>
      </c>
      <c r="B41" s="114" t="s">
        <v>534</v>
      </c>
      <c r="C41" s="115" t="s">
        <v>535</v>
      </c>
      <c r="D41" s="116" t="s">
        <v>51</v>
      </c>
      <c r="E41" s="117">
        <v>1</v>
      </c>
      <c r="F41" s="192"/>
      <c r="G41" s="118">
        <f>E41*F41</f>
        <v>0</v>
      </c>
      <c r="H41" s="119">
        <v>0</v>
      </c>
      <c r="I41" s="120">
        <f>E41*H41</f>
        <v>0</v>
      </c>
      <c r="J41" s="119"/>
      <c r="K41" s="120">
        <f>E41*J41</f>
        <v>0</v>
      </c>
      <c r="O41" s="112"/>
      <c r="Z41" s="121"/>
      <c r="AA41" s="121">
        <v>12</v>
      </c>
      <c r="AB41" s="121">
        <v>0</v>
      </c>
      <c r="AC41" s="121">
        <v>4</v>
      </c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CA41" s="121">
        <v>12</v>
      </c>
      <c r="CB41" s="121">
        <v>0</v>
      </c>
      <c r="CZ41" s="79">
        <v>4</v>
      </c>
    </row>
    <row r="42" spans="1:104" ht="22.5" x14ac:dyDescent="0.2">
      <c r="A42" s="113">
        <v>20</v>
      </c>
      <c r="B42" s="114" t="s">
        <v>536</v>
      </c>
      <c r="C42" s="115" t="s">
        <v>537</v>
      </c>
      <c r="D42" s="116" t="s">
        <v>88</v>
      </c>
      <c r="E42" s="117">
        <v>230</v>
      </c>
      <c r="F42" s="192"/>
      <c r="G42" s="118">
        <f>E42*F42</f>
        <v>0</v>
      </c>
      <c r="H42" s="119">
        <v>0</v>
      </c>
      <c r="I42" s="120">
        <f>E42*H42</f>
        <v>0</v>
      </c>
      <c r="J42" s="119"/>
      <c r="K42" s="120">
        <f>E42*J42</f>
        <v>0</v>
      </c>
      <c r="O42" s="112"/>
      <c r="Z42" s="121"/>
      <c r="AA42" s="121">
        <v>12</v>
      </c>
      <c r="AB42" s="121">
        <v>0</v>
      </c>
      <c r="AC42" s="121">
        <v>5</v>
      </c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CA42" s="121">
        <v>12</v>
      </c>
      <c r="CB42" s="121">
        <v>0</v>
      </c>
      <c r="CZ42" s="79">
        <v>4</v>
      </c>
    </row>
    <row r="43" spans="1:104" ht="25.5" x14ac:dyDescent="0.2">
      <c r="A43" s="122"/>
      <c r="B43" s="123"/>
      <c r="C43" s="208" t="s">
        <v>538</v>
      </c>
      <c r="D43" s="209"/>
      <c r="E43" s="126">
        <v>230</v>
      </c>
      <c r="F43" s="127"/>
      <c r="G43" s="128"/>
      <c r="H43" s="129"/>
      <c r="I43" s="124"/>
      <c r="K43" s="124"/>
      <c r="M43" s="130" t="s">
        <v>538</v>
      </c>
      <c r="O43" s="112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31" t="str">
        <f>C42</f>
        <v>Dodávka + uložení zemního kabelu CYKY-J 4x10 vč. zapojení, kabel v chráničce D63</v>
      </c>
      <c r="BE43" s="121"/>
      <c r="BF43" s="121"/>
      <c r="BG43" s="121"/>
      <c r="BH43" s="121"/>
      <c r="BI43" s="121"/>
      <c r="BJ43" s="121"/>
      <c r="BK43" s="121"/>
    </row>
    <row r="44" spans="1:104" x14ac:dyDescent="0.2">
      <c r="A44" s="113">
        <v>21</v>
      </c>
      <c r="B44" s="114" t="s">
        <v>539</v>
      </c>
      <c r="C44" s="115" t="s">
        <v>540</v>
      </c>
      <c r="D44" s="116" t="s">
        <v>88</v>
      </c>
      <c r="E44" s="117">
        <v>80</v>
      </c>
      <c r="F44" s="192"/>
      <c r="G44" s="118">
        <f>E44*F44</f>
        <v>0</v>
      </c>
      <c r="H44" s="119">
        <v>0</v>
      </c>
      <c r="I44" s="120">
        <f>E44*H44</f>
        <v>0</v>
      </c>
      <c r="J44" s="119"/>
      <c r="K44" s="120">
        <f>E44*J44</f>
        <v>0</v>
      </c>
      <c r="O44" s="112"/>
      <c r="Z44" s="121"/>
      <c r="AA44" s="121">
        <v>12</v>
      </c>
      <c r="AB44" s="121">
        <v>0</v>
      </c>
      <c r="AC44" s="121">
        <v>6</v>
      </c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CA44" s="121">
        <v>12</v>
      </c>
      <c r="CB44" s="121">
        <v>0</v>
      </c>
      <c r="CZ44" s="79">
        <v>4</v>
      </c>
    </row>
    <row r="45" spans="1:104" x14ac:dyDescent="0.2">
      <c r="A45" s="113">
        <v>22</v>
      </c>
      <c r="B45" s="114" t="s">
        <v>541</v>
      </c>
      <c r="C45" s="115" t="s">
        <v>542</v>
      </c>
      <c r="D45" s="116" t="s">
        <v>72</v>
      </c>
      <c r="E45" s="117">
        <v>8</v>
      </c>
      <c r="F45" s="192"/>
      <c r="G45" s="118">
        <f>E45*F45</f>
        <v>0</v>
      </c>
      <c r="H45" s="119">
        <v>0</v>
      </c>
      <c r="I45" s="120">
        <f>E45*H45</f>
        <v>0</v>
      </c>
      <c r="J45" s="119"/>
      <c r="K45" s="120">
        <f>E45*J45</f>
        <v>0</v>
      </c>
      <c r="O45" s="112"/>
      <c r="Z45" s="121"/>
      <c r="AA45" s="121">
        <v>12</v>
      </c>
      <c r="AB45" s="121">
        <v>0</v>
      </c>
      <c r="AC45" s="121">
        <v>7</v>
      </c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CA45" s="121">
        <v>12</v>
      </c>
      <c r="CB45" s="121">
        <v>0</v>
      </c>
      <c r="CZ45" s="79">
        <v>4</v>
      </c>
    </row>
    <row r="46" spans="1:104" x14ac:dyDescent="0.2">
      <c r="A46" s="122"/>
      <c r="B46" s="123"/>
      <c r="C46" s="204" t="s">
        <v>613</v>
      </c>
      <c r="D46" s="205"/>
      <c r="E46" s="205"/>
      <c r="F46" s="205"/>
      <c r="G46" s="206"/>
      <c r="I46" s="124"/>
      <c r="K46" s="124"/>
      <c r="L46" s="125" t="s">
        <v>543</v>
      </c>
      <c r="O46" s="112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</row>
    <row r="47" spans="1:104" ht="26.25" customHeight="1" x14ac:dyDescent="0.2">
      <c r="A47" s="122"/>
      <c r="B47" s="123"/>
      <c r="C47" s="204" t="s">
        <v>614</v>
      </c>
      <c r="D47" s="205"/>
      <c r="E47" s="205"/>
      <c r="F47" s="205"/>
      <c r="G47" s="206"/>
      <c r="I47" s="124"/>
      <c r="K47" s="124"/>
      <c r="L47" s="125" t="s">
        <v>544</v>
      </c>
      <c r="O47" s="112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</row>
    <row r="48" spans="1:104" x14ac:dyDescent="0.2">
      <c r="A48" s="113">
        <v>23</v>
      </c>
      <c r="B48" s="114" t="s">
        <v>545</v>
      </c>
      <c r="C48" s="115" t="s">
        <v>546</v>
      </c>
      <c r="D48" s="116" t="s">
        <v>72</v>
      </c>
      <c r="E48" s="117">
        <v>8</v>
      </c>
      <c r="F48" s="192"/>
      <c r="G48" s="118">
        <f>E48*F48</f>
        <v>0</v>
      </c>
      <c r="H48" s="119">
        <v>0</v>
      </c>
      <c r="I48" s="120">
        <f>E48*H48</f>
        <v>0</v>
      </c>
      <c r="J48" s="119"/>
      <c r="K48" s="120">
        <f>E48*J48</f>
        <v>0</v>
      </c>
      <c r="O48" s="112"/>
      <c r="Z48" s="121"/>
      <c r="AA48" s="121">
        <v>3</v>
      </c>
      <c r="AB48" s="121">
        <v>9</v>
      </c>
      <c r="AC48" s="121" t="s">
        <v>545</v>
      </c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CA48" s="121">
        <v>3</v>
      </c>
      <c r="CB48" s="121">
        <v>9</v>
      </c>
      <c r="CZ48" s="79">
        <v>3</v>
      </c>
    </row>
    <row r="49" spans="1:104" x14ac:dyDescent="0.2">
      <c r="A49" s="122"/>
      <c r="B49" s="123"/>
      <c r="C49" s="204" t="s">
        <v>613</v>
      </c>
      <c r="D49" s="205"/>
      <c r="E49" s="205"/>
      <c r="F49" s="205"/>
      <c r="G49" s="206"/>
      <c r="I49" s="124"/>
      <c r="K49" s="124"/>
      <c r="L49" s="125" t="s">
        <v>543</v>
      </c>
      <c r="O49" s="112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</row>
    <row r="50" spans="1:104" x14ac:dyDescent="0.2">
      <c r="A50" s="122"/>
      <c r="B50" s="123"/>
      <c r="C50" s="204" t="s">
        <v>615</v>
      </c>
      <c r="D50" s="205"/>
      <c r="E50" s="205"/>
      <c r="F50" s="205"/>
      <c r="G50" s="206"/>
      <c r="I50" s="124"/>
      <c r="K50" s="124"/>
      <c r="L50" s="125" t="s">
        <v>544</v>
      </c>
      <c r="O50" s="112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</row>
    <row r="51" spans="1:104" x14ac:dyDescent="0.2">
      <c r="A51" s="113">
        <v>24</v>
      </c>
      <c r="B51" s="114" t="s">
        <v>547</v>
      </c>
      <c r="C51" s="115" t="s">
        <v>548</v>
      </c>
      <c r="D51" s="116" t="s">
        <v>72</v>
      </c>
      <c r="E51" s="117">
        <v>8</v>
      </c>
      <c r="F51" s="192"/>
      <c r="G51" s="118">
        <f>E51*F51</f>
        <v>0</v>
      </c>
      <c r="H51" s="119">
        <v>0</v>
      </c>
      <c r="I51" s="120">
        <f>E51*H51</f>
        <v>0</v>
      </c>
      <c r="J51" s="119"/>
      <c r="K51" s="120">
        <f>E51*J51</f>
        <v>0</v>
      </c>
      <c r="O51" s="112"/>
      <c r="Z51" s="121"/>
      <c r="AA51" s="121">
        <v>3</v>
      </c>
      <c r="AB51" s="121">
        <v>1</v>
      </c>
      <c r="AC51" s="121" t="s">
        <v>547</v>
      </c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CA51" s="121">
        <v>3</v>
      </c>
      <c r="CB51" s="121">
        <v>1</v>
      </c>
      <c r="CZ51" s="79">
        <v>3</v>
      </c>
    </row>
    <row r="52" spans="1:104" x14ac:dyDescent="0.2">
      <c r="A52" s="122"/>
      <c r="B52" s="123"/>
      <c r="C52" s="204" t="s">
        <v>613</v>
      </c>
      <c r="D52" s="205"/>
      <c r="E52" s="205"/>
      <c r="F52" s="205"/>
      <c r="G52" s="206"/>
      <c r="I52" s="124"/>
      <c r="K52" s="124"/>
      <c r="L52" s="125" t="s">
        <v>543</v>
      </c>
      <c r="O52" s="112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</row>
    <row r="53" spans="1:104" x14ac:dyDescent="0.2">
      <c r="A53" s="122"/>
      <c r="B53" s="123"/>
      <c r="C53" s="204" t="s">
        <v>616</v>
      </c>
      <c r="D53" s="205"/>
      <c r="E53" s="205"/>
      <c r="F53" s="205"/>
      <c r="G53" s="206"/>
      <c r="I53" s="124"/>
      <c r="K53" s="124"/>
      <c r="L53" s="125" t="s">
        <v>544</v>
      </c>
      <c r="O53" s="112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</row>
    <row r="54" spans="1:104" x14ac:dyDescent="0.2">
      <c r="A54" s="113">
        <v>25</v>
      </c>
      <c r="B54" s="114" t="s">
        <v>549</v>
      </c>
      <c r="C54" s="115" t="s">
        <v>550</v>
      </c>
      <c r="D54" s="116" t="s">
        <v>107</v>
      </c>
      <c r="E54" s="117">
        <v>8</v>
      </c>
      <c r="F54" s="192"/>
      <c r="G54" s="118">
        <f>E54*F54</f>
        <v>0</v>
      </c>
      <c r="H54" s="119">
        <v>1.99999999999978E-4</v>
      </c>
      <c r="I54" s="120">
        <f>E54*H54</f>
        <v>1.599999999999824E-3</v>
      </c>
      <c r="J54" s="119"/>
      <c r="K54" s="120">
        <f>E54*J54</f>
        <v>0</v>
      </c>
      <c r="O54" s="112"/>
      <c r="Z54" s="121"/>
      <c r="AA54" s="121">
        <v>3</v>
      </c>
      <c r="AB54" s="121">
        <v>9</v>
      </c>
      <c r="AC54" s="121" t="s">
        <v>549</v>
      </c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CA54" s="121">
        <v>3</v>
      </c>
      <c r="CB54" s="121">
        <v>9</v>
      </c>
      <c r="CZ54" s="79">
        <v>3</v>
      </c>
    </row>
    <row r="55" spans="1:104" x14ac:dyDescent="0.2">
      <c r="A55" s="122"/>
      <c r="B55" s="123"/>
      <c r="C55" s="204" t="s">
        <v>551</v>
      </c>
      <c r="D55" s="205"/>
      <c r="E55" s="205"/>
      <c r="F55" s="205"/>
      <c r="G55" s="206"/>
      <c r="I55" s="124"/>
      <c r="K55" s="124"/>
      <c r="L55" s="125" t="s">
        <v>551</v>
      </c>
      <c r="O55" s="112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</row>
    <row r="56" spans="1:104" x14ac:dyDescent="0.2">
      <c r="A56" s="113">
        <v>26</v>
      </c>
      <c r="B56" s="114" t="s">
        <v>552</v>
      </c>
      <c r="C56" s="115" t="s">
        <v>553</v>
      </c>
      <c r="D56" s="116" t="s">
        <v>107</v>
      </c>
      <c r="E56" s="117">
        <v>8</v>
      </c>
      <c r="F56" s="192"/>
      <c r="G56" s="118">
        <f>E56*F56</f>
        <v>0</v>
      </c>
      <c r="H56" s="119">
        <v>2.4999999999986101E-4</v>
      </c>
      <c r="I56" s="120">
        <f>E56*H56</f>
        <v>1.9999999999988881E-3</v>
      </c>
      <c r="J56" s="119"/>
      <c r="K56" s="120">
        <f>E56*J56</f>
        <v>0</v>
      </c>
      <c r="O56" s="112"/>
      <c r="Z56" s="121"/>
      <c r="AA56" s="121">
        <v>3</v>
      </c>
      <c r="AB56" s="121">
        <v>9</v>
      </c>
      <c r="AC56" s="121" t="s">
        <v>552</v>
      </c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CA56" s="121">
        <v>3</v>
      </c>
      <c r="CB56" s="121">
        <v>9</v>
      </c>
      <c r="CZ56" s="79">
        <v>3</v>
      </c>
    </row>
    <row r="57" spans="1:104" x14ac:dyDescent="0.2">
      <c r="A57" s="122"/>
      <c r="B57" s="123"/>
      <c r="C57" s="204" t="s">
        <v>551</v>
      </c>
      <c r="D57" s="205"/>
      <c r="E57" s="205"/>
      <c r="F57" s="205"/>
      <c r="G57" s="206"/>
      <c r="I57" s="124"/>
      <c r="K57" s="124"/>
      <c r="L57" s="125" t="s">
        <v>551</v>
      </c>
      <c r="O57" s="112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</row>
    <row r="58" spans="1:104" x14ac:dyDescent="0.2">
      <c r="A58" s="113">
        <v>27</v>
      </c>
      <c r="B58" s="114" t="s">
        <v>554</v>
      </c>
      <c r="C58" s="115" t="s">
        <v>555</v>
      </c>
      <c r="D58" s="116" t="s">
        <v>88</v>
      </c>
      <c r="E58" s="117">
        <v>214</v>
      </c>
      <c r="F58" s="192"/>
      <c r="G58" s="118">
        <f>E58*F58</f>
        <v>0</v>
      </c>
      <c r="H58" s="119">
        <v>3.0999999999980999E-4</v>
      </c>
      <c r="I58" s="120">
        <f>E58*H58</f>
        <v>6.6339999999959334E-2</v>
      </c>
      <c r="J58" s="119"/>
      <c r="K58" s="120">
        <f>E58*J58</f>
        <v>0</v>
      </c>
      <c r="O58" s="112"/>
      <c r="Z58" s="121"/>
      <c r="AA58" s="121">
        <v>3</v>
      </c>
      <c r="AB58" s="121">
        <v>9</v>
      </c>
      <c r="AC58" s="121">
        <v>3457114702</v>
      </c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CA58" s="121">
        <v>3</v>
      </c>
      <c r="CB58" s="121">
        <v>9</v>
      </c>
      <c r="CZ58" s="79">
        <v>3</v>
      </c>
    </row>
    <row r="59" spans="1:104" x14ac:dyDescent="0.2">
      <c r="A59" s="122"/>
      <c r="B59" s="123"/>
      <c r="C59" s="208" t="s">
        <v>556</v>
      </c>
      <c r="D59" s="209"/>
      <c r="E59" s="126">
        <v>214</v>
      </c>
      <c r="F59" s="127"/>
      <c r="G59" s="128"/>
      <c r="H59" s="129"/>
      <c r="I59" s="124"/>
      <c r="K59" s="124"/>
      <c r="M59" s="130" t="s">
        <v>556</v>
      </c>
      <c r="O59" s="112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31" t="str">
        <f>C58</f>
        <v>Trubka kabelová chránička KOPOFLEX KF 09063</v>
      </c>
      <c r="BE59" s="121"/>
      <c r="BF59" s="121"/>
      <c r="BG59" s="121"/>
      <c r="BH59" s="121"/>
      <c r="BI59" s="121"/>
      <c r="BJ59" s="121"/>
      <c r="BK59" s="121"/>
    </row>
    <row r="60" spans="1:104" x14ac:dyDescent="0.2">
      <c r="A60" s="113">
        <v>28</v>
      </c>
      <c r="B60" s="114" t="s">
        <v>557</v>
      </c>
      <c r="C60" s="115" t="s">
        <v>558</v>
      </c>
      <c r="D60" s="116" t="s">
        <v>281</v>
      </c>
      <c r="E60" s="117">
        <v>180.5</v>
      </c>
      <c r="F60" s="192"/>
      <c r="G60" s="118">
        <f>E60*F60</f>
        <v>0</v>
      </c>
      <c r="H60" s="119">
        <v>9.9999999999944599E-4</v>
      </c>
      <c r="I60" s="120">
        <f>E60*H60</f>
        <v>0.18049999999989999</v>
      </c>
      <c r="J60" s="119"/>
      <c r="K60" s="120">
        <f>E60*J60</f>
        <v>0</v>
      </c>
      <c r="O60" s="112"/>
      <c r="Z60" s="121"/>
      <c r="AA60" s="121">
        <v>3</v>
      </c>
      <c r="AB60" s="121">
        <v>9</v>
      </c>
      <c r="AC60" s="121">
        <v>35441120</v>
      </c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CA60" s="121">
        <v>3</v>
      </c>
      <c r="CB60" s="121">
        <v>9</v>
      </c>
      <c r="CZ60" s="79">
        <v>3</v>
      </c>
    </row>
    <row r="61" spans="1:104" x14ac:dyDescent="0.2">
      <c r="A61" s="122"/>
      <c r="B61" s="123"/>
      <c r="C61" s="208" t="s">
        <v>559</v>
      </c>
      <c r="D61" s="209"/>
      <c r="E61" s="126">
        <v>180.5</v>
      </c>
      <c r="F61" s="127"/>
      <c r="G61" s="128"/>
      <c r="H61" s="129"/>
      <c r="I61" s="124"/>
      <c r="K61" s="124"/>
      <c r="M61" s="130" t="s">
        <v>559</v>
      </c>
      <c r="O61" s="112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31" t="str">
        <f>C60</f>
        <v>Pásek uzemňovací pozinkovaný FeZn 30 x 4 mm</v>
      </c>
      <c r="BE61" s="121"/>
      <c r="BF61" s="121"/>
      <c r="BG61" s="121"/>
      <c r="BH61" s="121"/>
      <c r="BI61" s="121"/>
      <c r="BJ61" s="121"/>
      <c r="BK61" s="121"/>
    </row>
    <row r="62" spans="1:104" x14ac:dyDescent="0.2">
      <c r="A62" s="113">
        <v>29</v>
      </c>
      <c r="B62" s="114" t="s">
        <v>560</v>
      </c>
      <c r="C62" s="115" t="s">
        <v>561</v>
      </c>
      <c r="D62" s="116" t="s">
        <v>281</v>
      </c>
      <c r="E62" s="117">
        <v>14.88</v>
      </c>
      <c r="F62" s="192"/>
      <c r="G62" s="118">
        <f>E62*F62</f>
        <v>0</v>
      </c>
      <c r="H62" s="119">
        <v>9.9999999999944599E-4</v>
      </c>
      <c r="I62" s="120">
        <f>E62*H62</f>
        <v>1.4879999999991757E-2</v>
      </c>
      <c r="J62" s="119"/>
      <c r="K62" s="120">
        <f>E62*J62</f>
        <v>0</v>
      </c>
      <c r="O62" s="112"/>
      <c r="Z62" s="121"/>
      <c r="AA62" s="121">
        <v>3</v>
      </c>
      <c r="AB62" s="121">
        <v>9</v>
      </c>
      <c r="AC62" s="121">
        <v>354411202</v>
      </c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CA62" s="121">
        <v>3</v>
      </c>
      <c r="CB62" s="121">
        <v>9</v>
      </c>
      <c r="CZ62" s="79">
        <v>3</v>
      </c>
    </row>
    <row r="63" spans="1:104" x14ac:dyDescent="0.2">
      <c r="A63" s="122"/>
      <c r="B63" s="123"/>
      <c r="C63" s="208" t="s">
        <v>562</v>
      </c>
      <c r="D63" s="209"/>
      <c r="E63" s="126">
        <v>14.88</v>
      </c>
      <c r="F63" s="127"/>
      <c r="G63" s="128"/>
      <c r="H63" s="129"/>
      <c r="I63" s="124"/>
      <c r="K63" s="124"/>
      <c r="M63" s="130" t="s">
        <v>562</v>
      </c>
      <c r="O63" s="112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31" t="str">
        <f>C62</f>
        <v>Drát uzemňovací pozinkovaný FeZn D10</v>
      </c>
      <c r="BE63" s="121"/>
      <c r="BF63" s="121"/>
      <c r="BG63" s="121"/>
      <c r="BH63" s="121"/>
      <c r="BI63" s="121"/>
      <c r="BJ63" s="121"/>
      <c r="BK63" s="121"/>
    </row>
    <row r="64" spans="1:104" x14ac:dyDescent="0.2">
      <c r="A64" s="132" t="s">
        <v>36</v>
      </c>
      <c r="B64" s="133" t="s">
        <v>513</v>
      </c>
      <c r="C64" s="134" t="s">
        <v>514</v>
      </c>
      <c r="D64" s="135"/>
      <c r="E64" s="136"/>
      <c r="F64" s="136"/>
      <c r="G64" s="137">
        <f>SUM(G29:G63)</f>
        <v>0</v>
      </c>
      <c r="H64" s="138"/>
      <c r="I64" s="139">
        <f>SUM(I29:I63)</f>
        <v>0.32421999999981371</v>
      </c>
      <c r="J64" s="140"/>
      <c r="K64" s="139">
        <f>SUM(K29:K63)</f>
        <v>0</v>
      </c>
      <c r="O64" s="112"/>
      <c r="X64" s="141">
        <f>K64</f>
        <v>0</v>
      </c>
      <c r="Y64" s="141">
        <f>I64</f>
        <v>0.32421999999981371</v>
      </c>
      <c r="Z64" s="142">
        <f>G64</f>
        <v>0</v>
      </c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43"/>
      <c r="BB64" s="143"/>
      <c r="BC64" s="143"/>
      <c r="BD64" s="143"/>
      <c r="BE64" s="143"/>
      <c r="BF64" s="143"/>
      <c r="BG64" s="121"/>
      <c r="BH64" s="121"/>
      <c r="BI64" s="121"/>
      <c r="BJ64" s="121"/>
      <c r="BK64" s="121"/>
    </row>
    <row r="65" spans="1:104" ht="14.25" customHeight="1" x14ac:dyDescent="0.2">
      <c r="A65" s="104" t="s">
        <v>32</v>
      </c>
      <c r="B65" s="105" t="s">
        <v>563</v>
      </c>
      <c r="C65" s="106" t="s">
        <v>564</v>
      </c>
      <c r="D65" s="107"/>
      <c r="E65" s="108"/>
      <c r="F65" s="108"/>
      <c r="G65" s="109"/>
      <c r="H65" s="110"/>
      <c r="I65" s="111"/>
      <c r="J65" s="110"/>
      <c r="K65" s="111"/>
      <c r="O65" s="112"/>
    </row>
    <row r="66" spans="1:104" x14ac:dyDescent="0.2">
      <c r="A66" s="113">
        <v>30</v>
      </c>
      <c r="B66" s="114" t="s">
        <v>565</v>
      </c>
      <c r="C66" s="115" t="s">
        <v>566</v>
      </c>
      <c r="D66" s="116" t="s">
        <v>567</v>
      </c>
      <c r="E66" s="117">
        <v>8</v>
      </c>
      <c r="F66" s="192"/>
      <c r="G66" s="118">
        <f>E66*F66</f>
        <v>0</v>
      </c>
      <c r="H66" s="119">
        <v>0</v>
      </c>
      <c r="I66" s="120">
        <f>E66*H66</f>
        <v>0</v>
      </c>
      <c r="J66" s="119"/>
      <c r="K66" s="120">
        <f>E66*J66</f>
        <v>0</v>
      </c>
      <c r="O66" s="112"/>
      <c r="Z66" s="121"/>
      <c r="AA66" s="121">
        <v>12</v>
      </c>
      <c r="AB66" s="121">
        <v>0</v>
      </c>
      <c r="AC66" s="121">
        <v>9</v>
      </c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CA66" s="121">
        <v>12</v>
      </c>
      <c r="CB66" s="121">
        <v>0</v>
      </c>
      <c r="CZ66" s="79">
        <v>4</v>
      </c>
    </row>
    <row r="67" spans="1:104" x14ac:dyDescent="0.2">
      <c r="A67" s="132" t="s">
        <v>36</v>
      </c>
      <c r="B67" s="133" t="s">
        <v>563</v>
      </c>
      <c r="C67" s="134" t="s">
        <v>564</v>
      </c>
      <c r="D67" s="135"/>
      <c r="E67" s="136"/>
      <c r="F67" s="136"/>
      <c r="G67" s="137">
        <f>SUM(G65:G66)</f>
        <v>0</v>
      </c>
      <c r="H67" s="138"/>
      <c r="I67" s="139">
        <f>SUM(I65:I66)</f>
        <v>0</v>
      </c>
      <c r="J67" s="140"/>
      <c r="K67" s="139">
        <f>SUM(K65:K66)</f>
        <v>0</v>
      </c>
      <c r="O67" s="112"/>
      <c r="X67" s="141">
        <f>K67</f>
        <v>0</v>
      </c>
      <c r="Y67" s="141">
        <f>I67</f>
        <v>0</v>
      </c>
      <c r="Z67" s="142">
        <f>G67</f>
        <v>0</v>
      </c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43"/>
      <c r="BB67" s="143"/>
      <c r="BC67" s="143"/>
      <c r="BD67" s="143"/>
      <c r="BE67" s="143"/>
      <c r="BF67" s="143"/>
      <c r="BG67" s="121"/>
      <c r="BH67" s="121"/>
      <c r="BI67" s="121"/>
      <c r="BJ67" s="121"/>
      <c r="BK67" s="121"/>
    </row>
    <row r="68" spans="1:104" x14ac:dyDescent="0.2">
      <c r="A68" s="144" t="s">
        <v>37</v>
      </c>
      <c r="B68" s="145" t="s">
        <v>38</v>
      </c>
      <c r="C68" s="146"/>
      <c r="D68" s="147"/>
      <c r="E68" s="148"/>
      <c r="F68" s="148"/>
      <c r="G68" s="149">
        <f>SUM(Z7:Z68)</f>
        <v>0</v>
      </c>
      <c r="H68" s="150"/>
      <c r="I68" s="151">
        <f>SUM(Y7:Y68)</f>
        <v>21.342954160008343</v>
      </c>
      <c r="J68" s="150"/>
      <c r="K68" s="151">
        <f>SUM(X7:X68)</f>
        <v>0</v>
      </c>
      <c r="O68" s="112"/>
      <c r="BA68" s="152"/>
      <c r="BB68" s="152"/>
      <c r="BC68" s="152"/>
      <c r="BD68" s="152"/>
      <c r="BE68" s="152"/>
      <c r="BF68" s="152"/>
    </row>
    <row r="69" spans="1:104" x14ac:dyDescent="0.2">
      <c r="E69" s="79"/>
    </row>
    <row r="70" spans="1:104" x14ac:dyDescent="0.2">
      <c r="A70" s="153"/>
      <c r="E70" s="79"/>
    </row>
    <row r="71" spans="1:104" x14ac:dyDescent="0.2">
      <c r="A71" s="154"/>
      <c r="B71" s="155"/>
      <c r="C71" s="156" t="s">
        <v>39</v>
      </c>
      <c r="D71" s="155"/>
      <c r="E71" s="155"/>
      <c r="F71" s="155"/>
      <c r="G71" s="157" t="s">
        <v>40</v>
      </c>
    </row>
    <row r="72" spans="1:104" x14ac:dyDescent="0.2">
      <c r="A72" s="158"/>
      <c r="B72" s="159"/>
      <c r="C72" s="160" t="s">
        <v>80</v>
      </c>
      <c r="D72" s="161"/>
      <c r="E72" s="162"/>
      <c r="F72" s="162"/>
      <c r="G72" s="163">
        <v>0</v>
      </c>
    </row>
    <row r="73" spans="1:104" x14ac:dyDescent="0.2">
      <c r="A73" s="158"/>
      <c r="B73" s="159"/>
      <c r="C73" s="160" t="s">
        <v>41</v>
      </c>
      <c r="D73" s="161"/>
      <c r="E73" s="162"/>
      <c r="F73" s="162"/>
      <c r="G73" s="163">
        <v>0</v>
      </c>
    </row>
    <row r="74" spans="1:104" x14ac:dyDescent="0.2">
      <c r="A74" s="158"/>
      <c r="B74" s="159"/>
      <c r="C74" s="160" t="s">
        <v>42</v>
      </c>
      <c r="D74" s="161"/>
      <c r="E74" s="162"/>
      <c r="F74" s="162"/>
      <c r="G74" s="163">
        <v>0</v>
      </c>
    </row>
    <row r="75" spans="1:104" x14ac:dyDescent="0.2">
      <c r="A75" s="158"/>
      <c r="B75" s="159"/>
      <c r="C75" s="160" t="s">
        <v>43</v>
      </c>
      <c r="D75" s="161"/>
      <c r="E75" s="162"/>
      <c r="F75" s="162"/>
      <c r="G75" s="163">
        <v>0</v>
      </c>
    </row>
    <row r="76" spans="1:104" x14ac:dyDescent="0.2">
      <c r="A76" s="158"/>
      <c r="B76" s="159"/>
      <c r="C76" s="160" t="s">
        <v>44</v>
      </c>
      <c r="D76" s="161"/>
      <c r="E76" s="162"/>
      <c r="F76" s="162"/>
      <c r="G76" s="163">
        <v>0</v>
      </c>
    </row>
    <row r="77" spans="1:104" x14ac:dyDescent="0.2">
      <c r="A77" s="158"/>
      <c r="B77" s="159"/>
      <c r="C77" s="160" t="s">
        <v>45</v>
      </c>
      <c r="D77" s="161"/>
      <c r="E77" s="162"/>
      <c r="F77" s="162"/>
      <c r="G77" s="163">
        <v>0</v>
      </c>
    </row>
    <row r="78" spans="1:104" x14ac:dyDescent="0.2">
      <c r="A78" s="158"/>
      <c r="B78" s="159"/>
      <c r="C78" s="160" t="s">
        <v>46</v>
      </c>
      <c r="D78" s="161"/>
      <c r="E78" s="162"/>
      <c r="F78" s="162"/>
      <c r="G78" s="163">
        <v>0</v>
      </c>
    </row>
    <row r="79" spans="1:104" x14ac:dyDescent="0.2">
      <c r="A79" s="158"/>
      <c r="B79" s="159"/>
      <c r="C79" s="160" t="s">
        <v>47</v>
      </c>
      <c r="D79" s="161"/>
      <c r="E79" s="162"/>
      <c r="F79" s="162"/>
      <c r="G79" s="163">
        <v>0</v>
      </c>
    </row>
    <row r="80" spans="1:104" x14ac:dyDescent="0.2">
      <c r="A80" s="164"/>
      <c r="B80" s="165" t="s">
        <v>40</v>
      </c>
      <c r="C80" s="166"/>
      <c r="D80" s="167"/>
      <c r="E80" s="168"/>
      <c r="F80" s="168"/>
      <c r="G80" s="169">
        <f>SUM(G72:G79)</f>
        <v>0</v>
      </c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1:7" x14ac:dyDescent="0.2">
      <c r="E129" s="79"/>
    </row>
    <row r="130" spans="1:7" x14ac:dyDescent="0.2">
      <c r="E130" s="79"/>
    </row>
    <row r="131" spans="1:7" x14ac:dyDescent="0.2">
      <c r="E131" s="79"/>
    </row>
    <row r="132" spans="1:7" x14ac:dyDescent="0.2">
      <c r="E132" s="79"/>
    </row>
    <row r="133" spans="1:7" x14ac:dyDescent="0.2">
      <c r="A133" s="170"/>
      <c r="B133" s="170"/>
    </row>
    <row r="134" spans="1:7" x14ac:dyDescent="0.2">
      <c r="C134" s="171"/>
      <c r="D134" s="171"/>
      <c r="E134" s="172"/>
      <c r="F134" s="171"/>
      <c r="G134" s="173"/>
    </row>
    <row r="135" spans="1:7" x14ac:dyDescent="0.2">
      <c r="A135" s="170"/>
      <c r="B135" s="170"/>
    </row>
    <row r="1052" spans="1:7" x14ac:dyDescent="0.2">
      <c r="A1052" s="174"/>
      <c r="B1052" s="175"/>
      <c r="C1052" s="176" t="s">
        <v>41</v>
      </c>
      <c r="D1052" s="177"/>
      <c r="F1052" s="98"/>
      <c r="G1052" s="124">
        <v>100000</v>
      </c>
    </row>
    <row r="1053" spans="1:7" x14ac:dyDescent="0.2">
      <c r="A1053" s="174"/>
      <c r="B1053" s="175"/>
      <c r="C1053" s="176" t="s">
        <v>42</v>
      </c>
      <c r="D1053" s="177"/>
      <c r="F1053" s="98"/>
      <c r="G1053" s="124">
        <v>100000</v>
      </c>
    </row>
    <row r="1054" spans="1:7" x14ac:dyDescent="0.2">
      <c r="A1054" s="174"/>
      <c r="B1054" s="175"/>
      <c r="C1054" s="176" t="s">
        <v>43</v>
      </c>
      <c r="D1054" s="177"/>
      <c r="F1054" s="98"/>
      <c r="G1054" s="124">
        <v>100000</v>
      </c>
    </row>
    <row r="1055" spans="1:7" x14ac:dyDescent="0.2">
      <c r="A1055" s="174"/>
      <c r="B1055" s="175"/>
      <c r="C1055" s="176" t="s">
        <v>44</v>
      </c>
      <c r="D1055" s="177"/>
      <c r="F1055" s="98"/>
      <c r="G1055" s="124">
        <v>100000</v>
      </c>
    </row>
    <row r="1056" spans="1:7" x14ac:dyDescent="0.2">
      <c r="A1056" s="174"/>
      <c r="B1056" s="175"/>
      <c r="C1056" s="176" t="s">
        <v>45</v>
      </c>
      <c r="D1056" s="177"/>
      <c r="F1056" s="98"/>
      <c r="G1056" s="124">
        <v>100000</v>
      </c>
    </row>
    <row r="1057" spans="1:7" x14ac:dyDescent="0.2">
      <c r="A1057" s="174"/>
      <c r="B1057" s="175"/>
      <c r="C1057" s="176" t="s">
        <v>46</v>
      </c>
      <c r="D1057" s="177"/>
      <c r="F1057" s="98"/>
      <c r="G1057" s="124">
        <v>100000</v>
      </c>
    </row>
    <row r="1058" spans="1:7" x14ac:dyDescent="0.2">
      <c r="A1058" s="174"/>
      <c r="B1058" s="175"/>
      <c r="C1058" s="176" t="s">
        <v>47</v>
      </c>
      <c r="D1058" s="177"/>
      <c r="F1058" s="98"/>
      <c r="G1058" s="124">
        <v>100000</v>
      </c>
    </row>
  </sheetData>
  <sheetProtection algorithmName="SHA-512" hashValue="Cg2A4bc9Xm0kBp6/uIvOUs4TeVvOVGgtZpHOkrfcSgdJlFLP/rCLIKTB7NgWQr50eWcKQd+RggqiEIwYrXvnlQ==" saltValue="98cXHtE/1IHwLMoltyI2EA==" spinCount="100000" sheet="1" objects="1" scenarios="1"/>
  <mergeCells count="20">
    <mergeCell ref="C47:G47"/>
    <mergeCell ref="C49:G49"/>
    <mergeCell ref="C19:D19"/>
    <mergeCell ref="A1:G1"/>
    <mergeCell ref="C9:D9"/>
    <mergeCell ref="C12:D12"/>
    <mergeCell ref="C14:D14"/>
    <mergeCell ref="C32:G32"/>
    <mergeCell ref="C37:D37"/>
    <mergeCell ref="C38:D38"/>
    <mergeCell ref="C43:D43"/>
    <mergeCell ref="C46:G46"/>
    <mergeCell ref="C61:D61"/>
    <mergeCell ref="C63:D63"/>
    <mergeCell ref="C50:G50"/>
    <mergeCell ref="C52:G52"/>
    <mergeCell ref="C53:G53"/>
    <mergeCell ref="C55:G55"/>
    <mergeCell ref="C57:G57"/>
    <mergeCell ref="C59:D59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70293-4A53-4DBB-BE28-62B189CD5693}">
  <sheetPr codeName="List9"/>
  <dimension ref="A1:CZ1018"/>
  <sheetViews>
    <sheetView showGridLines="0" showZeros="0" zoomScaleNormal="100" workbookViewId="0">
      <selection activeCell="F8" sqref="F8"/>
    </sheetView>
  </sheetViews>
  <sheetFormatPr defaultRowHeight="12.75" x14ac:dyDescent="0.2"/>
  <cols>
    <col min="1" max="1" width="4.42578125" style="79" customWidth="1"/>
    <col min="2" max="2" width="11.5703125" style="79" customWidth="1"/>
    <col min="3" max="3" width="40.42578125" style="79" customWidth="1"/>
    <col min="4" max="4" width="5.5703125" style="79" customWidth="1"/>
    <col min="5" max="5" width="8.5703125" style="98" customWidth="1"/>
    <col min="6" max="6" width="9.85546875" style="79" customWidth="1"/>
    <col min="7" max="7" width="13.85546875" style="79" customWidth="1"/>
    <col min="8" max="8" width="11" style="79" hidden="1" customWidth="1"/>
    <col min="9" max="9" width="9.7109375" style="79" hidden="1" customWidth="1"/>
    <col min="10" max="10" width="11.28515625" style="79" hidden="1" customWidth="1"/>
    <col min="11" max="11" width="10.42578125" style="79" hidden="1" customWidth="1"/>
    <col min="12" max="12" width="75.42578125" style="79" customWidth="1"/>
    <col min="13" max="13" width="45.28515625" style="79" customWidth="1"/>
    <col min="14" max="55" width="9.140625" style="79"/>
    <col min="56" max="56" width="62.28515625" style="79" customWidth="1"/>
    <col min="57" max="256" width="9.140625" style="79"/>
    <col min="257" max="257" width="4.42578125" style="79" customWidth="1"/>
    <col min="258" max="258" width="11.5703125" style="79" customWidth="1"/>
    <col min="259" max="259" width="40.42578125" style="79" customWidth="1"/>
    <col min="260" max="260" width="5.5703125" style="79" customWidth="1"/>
    <col min="261" max="261" width="8.5703125" style="79" customWidth="1"/>
    <col min="262" max="262" width="9.85546875" style="79" customWidth="1"/>
    <col min="263" max="263" width="13.85546875" style="79" customWidth="1"/>
    <col min="264" max="264" width="11" style="79" customWidth="1"/>
    <col min="265" max="265" width="9.7109375" style="79" customWidth="1"/>
    <col min="266" max="266" width="11.28515625" style="79" customWidth="1"/>
    <col min="267" max="267" width="10.42578125" style="79" customWidth="1"/>
    <col min="268" max="268" width="75.42578125" style="79" customWidth="1"/>
    <col min="269" max="269" width="45.28515625" style="79" customWidth="1"/>
    <col min="270" max="311" width="9.140625" style="79"/>
    <col min="312" max="312" width="62.28515625" style="79" customWidth="1"/>
    <col min="313" max="512" width="9.140625" style="79"/>
    <col min="513" max="513" width="4.42578125" style="79" customWidth="1"/>
    <col min="514" max="514" width="11.5703125" style="79" customWidth="1"/>
    <col min="515" max="515" width="40.42578125" style="79" customWidth="1"/>
    <col min="516" max="516" width="5.5703125" style="79" customWidth="1"/>
    <col min="517" max="517" width="8.5703125" style="79" customWidth="1"/>
    <col min="518" max="518" width="9.85546875" style="79" customWidth="1"/>
    <col min="519" max="519" width="13.85546875" style="79" customWidth="1"/>
    <col min="520" max="520" width="11" style="79" customWidth="1"/>
    <col min="521" max="521" width="9.7109375" style="79" customWidth="1"/>
    <col min="522" max="522" width="11.28515625" style="79" customWidth="1"/>
    <col min="523" max="523" width="10.42578125" style="79" customWidth="1"/>
    <col min="524" max="524" width="75.42578125" style="79" customWidth="1"/>
    <col min="525" max="525" width="45.28515625" style="79" customWidth="1"/>
    <col min="526" max="567" width="9.140625" style="79"/>
    <col min="568" max="568" width="62.28515625" style="79" customWidth="1"/>
    <col min="569" max="768" width="9.140625" style="79"/>
    <col min="769" max="769" width="4.42578125" style="79" customWidth="1"/>
    <col min="770" max="770" width="11.5703125" style="79" customWidth="1"/>
    <col min="771" max="771" width="40.42578125" style="79" customWidth="1"/>
    <col min="772" max="772" width="5.5703125" style="79" customWidth="1"/>
    <col min="773" max="773" width="8.5703125" style="79" customWidth="1"/>
    <col min="774" max="774" width="9.85546875" style="79" customWidth="1"/>
    <col min="775" max="775" width="13.85546875" style="79" customWidth="1"/>
    <col min="776" max="776" width="11" style="79" customWidth="1"/>
    <col min="777" max="777" width="9.7109375" style="79" customWidth="1"/>
    <col min="778" max="778" width="11.28515625" style="79" customWidth="1"/>
    <col min="779" max="779" width="10.42578125" style="79" customWidth="1"/>
    <col min="780" max="780" width="75.42578125" style="79" customWidth="1"/>
    <col min="781" max="781" width="45.28515625" style="79" customWidth="1"/>
    <col min="782" max="823" width="9.140625" style="79"/>
    <col min="824" max="824" width="62.28515625" style="79" customWidth="1"/>
    <col min="825" max="1024" width="9.140625" style="79"/>
    <col min="1025" max="1025" width="4.42578125" style="79" customWidth="1"/>
    <col min="1026" max="1026" width="11.5703125" style="79" customWidth="1"/>
    <col min="1027" max="1027" width="40.42578125" style="79" customWidth="1"/>
    <col min="1028" max="1028" width="5.5703125" style="79" customWidth="1"/>
    <col min="1029" max="1029" width="8.5703125" style="79" customWidth="1"/>
    <col min="1030" max="1030" width="9.85546875" style="79" customWidth="1"/>
    <col min="1031" max="1031" width="13.85546875" style="79" customWidth="1"/>
    <col min="1032" max="1032" width="11" style="79" customWidth="1"/>
    <col min="1033" max="1033" width="9.7109375" style="79" customWidth="1"/>
    <col min="1034" max="1034" width="11.28515625" style="79" customWidth="1"/>
    <col min="1035" max="1035" width="10.42578125" style="79" customWidth="1"/>
    <col min="1036" max="1036" width="75.42578125" style="79" customWidth="1"/>
    <col min="1037" max="1037" width="45.28515625" style="79" customWidth="1"/>
    <col min="1038" max="1079" width="9.140625" style="79"/>
    <col min="1080" max="1080" width="62.28515625" style="79" customWidth="1"/>
    <col min="1081" max="1280" width="9.140625" style="79"/>
    <col min="1281" max="1281" width="4.42578125" style="79" customWidth="1"/>
    <col min="1282" max="1282" width="11.5703125" style="79" customWidth="1"/>
    <col min="1283" max="1283" width="40.42578125" style="79" customWidth="1"/>
    <col min="1284" max="1284" width="5.5703125" style="79" customWidth="1"/>
    <col min="1285" max="1285" width="8.5703125" style="79" customWidth="1"/>
    <col min="1286" max="1286" width="9.85546875" style="79" customWidth="1"/>
    <col min="1287" max="1287" width="13.85546875" style="79" customWidth="1"/>
    <col min="1288" max="1288" width="11" style="79" customWidth="1"/>
    <col min="1289" max="1289" width="9.7109375" style="79" customWidth="1"/>
    <col min="1290" max="1290" width="11.28515625" style="79" customWidth="1"/>
    <col min="1291" max="1291" width="10.42578125" style="79" customWidth="1"/>
    <col min="1292" max="1292" width="75.42578125" style="79" customWidth="1"/>
    <col min="1293" max="1293" width="45.28515625" style="79" customWidth="1"/>
    <col min="1294" max="1335" width="9.140625" style="79"/>
    <col min="1336" max="1336" width="62.28515625" style="79" customWidth="1"/>
    <col min="1337" max="1536" width="9.140625" style="79"/>
    <col min="1537" max="1537" width="4.42578125" style="79" customWidth="1"/>
    <col min="1538" max="1538" width="11.5703125" style="79" customWidth="1"/>
    <col min="1539" max="1539" width="40.42578125" style="79" customWidth="1"/>
    <col min="1540" max="1540" width="5.5703125" style="79" customWidth="1"/>
    <col min="1541" max="1541" width="8.5703125" style="79" customWidth="1"/>
    <col min="1542" max="1542" width="9.85546875" style="79" customWidth="1"/>
    <col min="1543" max="1543" width="13.85546875" style="79" customWidth="1"/>
    <col min="1544" max="1544" width="11" style="79" customWidth="1"/>
    <col min="1545" max="1545" width="9.7109375" style="79" customWidth="1"/>
    <col min="1546" max="1546" width="11.28515625" style="79" customWidth="1"/>
    <col min="1547" max="1547" width="10.42578125" style="79" customWidth="1"/>
    <col min="1548" max="1548" width="75.42578125" style="79" customWidth="1"/>
    <col min="1549" max="1549" width="45.28515625" style="79" customWidth="1"/>
    <col min="1550" max="1591" width="9.140625" style="79"/>
    <col min="1592" max="1592" width="62.28515625" style="79" customWidth="1"/>
    <col min="1593" max="1792" width="9.140625" style="79"/>
    <col min="1793" max="1793" width="4.42578125" style="79" customWidth="1"/>
    <col min="1794" max="1794" width="11.5703125" style="79" customWidth="1"/>
    <col min="1795" max="1795" width="40.42578125" style="79" customWidth="1"/>
    <col min="1796" max="1796" width="5.5703125" style="79" customWidth="1"/>
    <col min="1797" max="1797" width="8.5703125" style="79" customWidth="1"/>
    <col min="1798" max="1798" width="9.85546875" style="79" customWidth="1"/>
    <col min="1799" max="1799" width="13.85546875" style="79" customWidth="1"/>
    <col min="1800" max="1800" width="11" style="79" customWidth="1"/>
    <col min="1801" max="1801" width="9.7109375" style="79" customWidth="1"/>
    <col min="1802" max="1802" width="11.28515625" style="79" customWidth="1"/>
    <col min="1803" max="1803" width="10.42578125" style="79" customWidth="1"/>
    <col min="1804" max="1804" width="75.42578125" style="79" customWidth="1"/>
    <col min="1805" max="1805" width="45.28515625" style="79" customWidth="1"/>
    <col min="1806" max="1847" width="9.140625" style="79"/>
    <col min="1848" max="1848" width="62.28515625" style="79" customWidth="1"/>
    <col min="1849" max="2048" width="9.140625" style="79"/>
    <col min="2049" max="2049" width="4.42578125" style="79" customWidth="1"/>
    <col min="2050" max="2050" width="11.5703125" style="79" customWidth="1"/>
    <col min="2051" max="2051" width="40.42578125" style="79" customWidth="1"/>
    <col min="2052" max="2052" width="5.5703125" style="79" customWidth="1"/>
    <col min="2053" max="2053" width="8.5703125" style="79" customWidth="1"/>
    <col min="2054" max="2054" width="9.85546875" style="79" customWidth="1"/>
    <col min="2055" max="2055" width="13.85546875" style="79" customWidth="1"/>
    <col min="2056" max="2056" width="11" style="79" customWidth="1"/>
    <col min="2057" max="2057" width="9.7109375" style="79" customWidth="1"/>
    <col min="2058" max="2058" width="11.28515625" style="79" customWidth="1"/>
    <col min="2059" max="2059" width="10.42578125" style="79" customWidth="1"/>
    <col min="2060" max="2060" width="75.42578125" style="79" customWidth="1"/>
    <col min="2061" max="2061" width="45.28515625" style="79" customWidth="1"/>
    <col min="2062" max="2103" width="9.140625" style="79"/>
    <col min="2104" max="2104" width="62.28515625" style="79" customWidth="1"/>
    <col min="2105" max="2304" width="9.140625" style="79"/>
    <col min="2305" max="2305" width="4.42578125" style="79" customWidth="1"/>
    <col min="2306" max="2306" width="11.5703125" style="79" customWidth="1"/>
    <col min="2307" max="2307" width="40.42578125" style="79" customWidth="1"/>
    <col min="2308" max="2308" width="5.5703125" style="79" customWidth="1"/>
    <col min="2309" max="2309" width="8.5703125" style="79" customWidth="1"/>
    <col min="2310" max="2310" width="9.85546875" style="79" customWidth="1"/>
    <col min="2311" max="2311" width="13.85546875" style="79" customWidth="1"/>
    <col min="2312" max="2312" width="11" style="79" customWidth="1"/>
    <col min="2313" max="2313" width="9.7109375" style="79" customWidth="1"/>
    <col min="2314" max="2314" width="11.28515625" style="79" customWidth="1"/>
    <col min="2315" max="2315" width="10.42578125" style="79" customWidth="1"/>
    <col min="2316" max="2316" width="75.42578125" style="79" customWidth="1"/>
    <col min="2317" max="2317" width="45.28515625" style="79" customWidth="1"/>
    <col min="2318" max="2359" width="9.140625" style="79"/>
    <col min="2360" max="2360" width="62.28515625" style="79" customWidth="1"/>
    <col min="2361" max="2560" width="9.140625" style="79"/>
    <col min="2561" max="2561" width="4.42578125" style="79" customWidth="1"/>
    <col min="2562" max="2562" width="11.5703125" style="79" customWidth="1"/>
    <col min="2563" max="2563" width="40.42578125" style="79" customWidth="1"/>
    <col min="2564" max="2564" width="5.5703125" style="79" customWidth="1"/>
    <col min="2565" max="2565" width="8.5703125" style="79" customWidth="1"/>
    <col min="2566" max="2566" width="9.85546875" style="79" customWidth="1"/>
    <col min="2567" max="2567" width="13.85546875" style="79" customWidth="1"/>
    <col min="2568" max="2568" width="11" style="79" customWidth="1"/>
    <col min="2569" max="2569" width="9.7109375" style="79" customWidth="1"/>
    <col min="2570" max="2570" width="11.28515625" style="79" customWidth="1"/>
    <col min="2571" max="2571" width="10.42578125" style="79" customWidth="1"/>
    <col min="2572" max="2572" width="75.42578125" style="79" customWidth="1"/>
    <col min="2573" max="2573" width="45.28515625" style="79" customWidth="1"/>
    <col min="2574" max="2615" width="9.140625" style="79"/>
    <col min="2616" max="2616" width="62.28515625" style="79" customWidth="1"/>
    <col min="2617" max="2816" width="9.140625" style="79"/>
    <col min="2817" max="2817" width="4.42578125" style="79" customWidth="1"/>
    <col min="2818" max="2818" width="11.5703125" style="79" customWidth="1"/>
    <col min="2819" max="2819" width="40.42578125" style="79" customWidth="1"/>
    <col min="2820" max="2820" width="5.5703125" style="79" customWidth="1"/>
    <col min="2821" max="2821" width="8.5703125" style="79" customWidth="1"/>
    <col min="2822" max="2822" width="9.85546875" style="79" customWidth="1"/>
    <col min="2823" max="2823" width="13.85546875" style="79" customWidth="1"/>
    <col min="2824" max="2824" width="11" style="79" customWidth="1"/>
    <col min="2825" max="2825" width="9.7109375" style="79" customWidth="1"/>
    <col min="2826" max="2826" width="11.28515625" style="79" customWidth="1"/>
    <col min="2827" max="2827" width="10.42578125" style="79" customWidth="1"/>
    <col min="2828" max="2828" width="75.42578125" style="79" customWidth="1"/>
    <col min="2829" max="2829" width="45.28515625" style="79" customWidth="1"/>
    <col min="2830" max="2871" width="9.140625" style="79"/>
    <col min="2872" max="2872" width="62.28515625" style="79" customWidth="1"/>
    <col min="2873" max="3072" width="9.140625" style="79"/>
    <col min="3073" max="3073" width="4.42578125" style="79" customWidth="1"/>
    <col min="3074" max="3074" width="11.5703125" style="79" customWidth="1"/>
    <col min="3075" max="3075" width="40.42578125" style="79" customWidth="1"/>
    <col min="3076" max="3076" width="5.5703125" style="79" customWidth="1"/>
    <col min="3077" max="3077" width="8.5703125" style="79" customWidth="1"/>
    <col min="3078" max="3078" width="9.85546875" style="79" customWidth="1"/>
    <col min="3079" max="3079" width="13.85546875" style="79" customWidth="1"/>
    <col min="3080" max="3080" width="11" style="79" customWidth="1"/>
    <col min="3081" max="3081" width="9.7109375" style="79" customWidth="1"/>
    <col min="3082" max="3082" width="11.28515625" style="79" customWidth="1"/>
    <col min="3083" max="3083" width="10.42578125" style="79" customWidth="1"/>
    <col min="3084" max="3084" width="75.42578125" style="79" customWidth="1"/>
    <col min="3085" max="3085" width="45.28515625" style="79" customWidth="1"/>
    <col min="3086" max="3127" width="9.140625" style="79"/>
    <col min="3128" max="3128" width="62.28515625" style="79" customWidth="1"/>
    <col min="3129" max="3328" width="9.140625" style="79"/>
    <col min="3329" max="3329" width="4.42578125" style="79" customWidth="1"/>
    <col min="3330" max="3330" width="11.5703125" style="79" customWidth="1"/>
    <col min="3331" max="3331" width="40.42578125" style="79" customWidth="1"/>
    <col min="3332" max="3332" width="5.5703125" style="79" customWidth="1"/>
    <col min="3333" max="3333" width="8.5703125" style="79" customWidth="1"/>
    <col min="3334" max="3334" width="9.85546875" style="79" customWidth="1"/>
    <col min="3335" max="3335" width="13.85546875" style="79" customWidth="1"/>
    <col min="3336" max="3336" width="11" style="79" customWidth="1"/>
    <col min="3337" max="3337" width="9.7109375" style="79" customWidth="1"/>
    <col min="3338" max="3338" width="11.28515625" style="79" customWidth="1"/>
    <col min="3339" max="3339" width="10.42578125" style="79" customWidth="1"/>
    <col min="3340" max="3340" width="75.42578125" style="79" customWidth="1"/>
    <col min="3341" max="3341" width="45.28515625" style="79" customWidth="1"/>
    <col min="3342" max="3383" width="9.140625" style="79"/>
    <col min="3384" max="3384" width="62.28515625" style="79" customWidth="1"/>
    <col min="3385" max="3584" width="9.140625" style="79"/>
    <col min="3585" max="3585" width="4.42578125" style="79" customWidth="1"/>
    <col min="3586" max="3586" width="11.5703125" style="79" customWidth="1"/>
    <col min="3587" max="3587" width="40.42578125" style="79" customWidth="1"/>
    <col min="3588" max="3588" width="5.5703125" style="79" customWidth="1"/>
    <col min="3589" max="3589" width="8.5703125" style="79" customWidth="1"/>
    <col min="3590" max="3590" width="9.85546875" style="79" customWidth="1"/>
    <col min="3591" max="3591" width="13.85546875" style="79" customWidth="1"/>
    <col min="3592" max="3592" width="11" style="79" customWidth="1"/>
    <col min="3593" max="3593" width="9.7109375" style="79" customWidth="1"/>
    <col min="3594" max="3594" width="11.28515625" style="79" customWidth="1"/>
    <col min="3595" max="3595" width="10.42578125" style="79" customWidth="1"/>
    <col min="3596" max="3596" width="75.42578125" style="79" customWidth="1"/>
    <col min="3597" max="3597" width="45.28515625" style="79" customWidth="1"/>
    <col min="3598" max="3639" width="9.140625" style="79"/>
    <col min="3640" max="3640" width="62.28515625" style="79" customWidth="1"/>
    <col min="3641" max="3840" width="9.140625" style="79"/>
    <col min="3841" max="3841" width="4.42578125" style="79" customWidth="1"/>
    <col min="3842" max="3842" width="11.5703125" style="79" customWidth="1"/>
    <col min="3843" max="3843" width="40.42578125" style="79" customWidth="1"/>
    <col min="3844" max="3844" width="5.5703125" style="79" customWidth="1"/>
    <col min="3845" max="3845" width="8.5703125" style="79" customWidth="1"/>
    <col min="3846" max="3846" width="9.85546875" style="79" customWidth="1"/>
    <col min="3847" max="3847" width="13.85546875" style="79" customWidth="1"/>
    <col min="3848" max="3848" width="11" style="79" customWidth="1"/>
    <col min="3849" max="3849" width="9.7109375" style="79" customWidth="1"/>
    <col min="3850" max="3850" width="11.28515625" style="79" customWidth="1"/>
    <col min="3851" max="3851" width="10.42578125" style="79" customWidth="1"/>
    <col min="3852" max="3852" width="75.42578125" style="79" customWidth="1"/>
    <col min="3853" max="3853" width="45.28515625" style="79" customWidth="1"/>
    <col min="3854" max="3895" width="9.140625" style="79"/>
    <col min="3896" max="3896" width="62.28515625" style="79" customWidth="1"/>
    <col min="3897" max="4096" width="9.140625" style="79"/>
    <col min="4097" max="4097" width="4.42578125" style="79" customWidth="1"/>
    <col min="4098" max="4098" width="11.5703125" style="79" customWidth="1"/>
    <col min="4099" max="4099" width="40.42578125" style="79" customWidth="1"/>
    <col min="4100" max="4100" width="5.5703125" style="79" customWidth="1"/>
    <col min="4101" max="4101" width="8.5703125" style="79" customWidth="1"/>
    <col min="4102" max="4102" width="9.85546875" style="79" customWidth="1"/>
    <col min="4103" max="4103" width="13.85546875" style="79" customWidth="1"/>
    <col min="4104" max="4104" width="11" style="79" customWidth="1"/>
    <col min="4105" max="4105" width="9.7109375" style="79" customWidth="1"/>
    <col min="4106" max="4106" width="11.28515625" style="79" customWidth="1"/>
    <col min="4107" max="4107" width="10.42578125" style="79" customWidth="1"/>
    <col min="4108" max="4108" width="75.42578125" style="79" customWidth="1"/>
    <col min="4109" max="4109" width="45.28515625" style="79" customWidth="1"/>
    <col min="4110" max="4151" width="9.140625" style="79"/>
    <col min="4152" max="4152" width="62.28515625" style="79" customWidth="1"/>
    <col min="4153" max="4352" width="9.140625" style="79"/>
    <col min="4353" max="4353" width="4.42578125" style="79" customWidth="1"/>
    <col min="4354" max="4354" width="11.5703125" style="79" customWidth="1"/>
    <col min="4355" max="4355" width="40.42578125" style="79" customWidth="1"/>
    <col min="4356" max="4356" width="5.5703125" style="79" customWidth="1"/>
    <col min="4357" max="4357" width="8.5703125" style="79" customWidth="1"/>
    <col min="4358" max="4358" width="9.85546875" style="79" customWidth="1"/>
    <col min="4359" max="4359" width="13.85546875" style="79" customWidth="1"/>
    <col min="4360" max="4360" width="11" style="79" customWidth="1"/>
    <col min="4361" max="4361" width="9.7109375" style="79" customWidth="1"/>
    <col min="4362" max="4362" width="11.28515625" style="79" customWidth="1"/>
    <col min="4363" max="4363" width="10.42578125" style="79" customWidth="1"/>
    <col min="4364" max="4364" width="75.42578125" style="79" customWidth="1"/>
    <col min="4365" max="4365" width="45.28515625" style="79" customWidth="1"/>
    <col min="4366" max="4407" width="9.140625" style="79"/>
    <col min="4408" max="4408" width="62.28515625" style="79" customWidth="1"/>
    <col min="4409" max="4608" width="9.140625" style="79"/>
    <col min="4609" max="4609" width="4.42578125" style="79" customWidth="1"/>
    <col min="4610" max="4610" width="11.5703125" style="79" customWidth="1"/>
    <col min="4611" max="4611" width="40.42578125" style="79" customWidth="1"/>
    <col min="4612" max="4612" width="5.5703125" style="79" customWidth="1"/>
    <col min="4613" max="4613" width="8.5703125" style="79" customWidth="1"/>
    <col min="4614" max="4614" width="9.85546875" style="79" customWidth="1"/>
    <col min="4615" max="4615" width="13.85546875" style="79" customWidth="1"/>
    <col min="4616" max="4616" width="11" style="79" customWidth="1"/>
    <col min="4617" max="4617" width="9.7109375" style="79" customWidth="1"/>
    <col min="4618" max="4618" width="11.28515625" style="79" customWidth="1"/>
    <col min="4619" max="4619" width="10.42578125" style="79" customWidth="1"/>
    <col min="4620" max="4620" width="75.42578125" style="79" customWidth="1"/>
    <col min="4621" max="4621" width="45.28515625" style="79" customWidth="1"/>
    <col min="4622" max="4663" width="9.140625" style="79"/>
    <col min="4664" max="4664" width="62.28515625" style="79" customWidth="1"/>
    <col min="4665" max="4864" width="9.140625" style="79"/>
    <col min="4865" max="4865" width="4.42578125" style="79" customWidth="1"/>
    <col min="4866" max="4866" width="11.5703125" style="79" customWidth="1"/>
    <col min="4867" max="4867" width="40.42578125" style="79" customWidth="1"/>
    <col min="4868" max="4868" width="5.5703125" style="79" customWidth="1"/>
    <col min="4869" max="4869" width="8.5703125" style="79" customWidth="1"/>
    <col min="4870" max="4870" width="9.85546875" style="79" customWidth="1"/>
    <col min="4871" max="4871" width="13.85546875" style="79" customWidth="1"/>
    <col min="4872" max="4872" width="11" style="79" customWidth="1"/>
    <col min="4873" max="4873" width="9.7109375" style="79" customWidth="1"/>
    <col min="4874" max="4874" width="11.28515625" style="79" customWidth="1"/>
    <col min="4875" max="4875" width="10.42578125" style="79" customWidth="1"/>
    <col min="4876" max="4876" width="75.42578125" style="79" customWidth="1"/>
    <col min="4877" max="4877" width="45.28515625" style="79" customWidth="1"/>
    <col min="4878" max="4919" width="9.140625" style="79"/>
    <col min="4920" max="4920" width="62.28515625" style="79" customWidth="1"/>
    <col min="4921" max="5120" width="9.140625" style="79"/>
    <col min="5121" max="5121" width="4.42578125" style="79" customWidth="1"/>
    <col min="5122" max="5122" width="11.5703125" style="79" customWidth="1"/>
    <col min="5123" max="5123" width="40.42578125" style="79" customWidth="1"/>
    <col min="5124" max="5124" width="5.5703125" style="79" customWidth="1"/>
    <col min="5125" max="5125" width="8.5703125" style="79" customWidth="1"/>
    <col min="5126" max="5126" width="9.85546875" style="79" customWidth="1"/>
    <col min="5127" max="5127" width="13.85546875" style="79" customWidth="1"/>
    <col min="5128" max="5128" width="11" style="79" customWidth="1"/>
    <col min="5129" max="5129" width="9.7109375" style="79" customWidth="1"/>
    <col min="5130" max="5130" width="11.28515625" style="79" customWidth="1"/>
    <col min="5131" max="5131" width="10.42578125" style="79" customWidth="1"/>
    <col min="5132" max="5132" width="75.42578125" style="79" customWidth="1"/>
    <col min="5133" max="5133" width="45.28515625" style="79" customWidth="1"/>
    <col min="5134" max="5175" width="9.140625" style="79"/>
    <col min="5176" max="5176" width="62.28515625" style="79" customWidth="1"/>
    <col min="5177" max="5376" width="9.140625" style="79"/>
    <col min="5377" max="5377" width="4.42578125" style="79" customWidth="1"/>
    <col min="5378" max="5378" width="11.5703125" style="79" customWidth="1"/>
    <col min="5379" max="5379" width="40.42578125" style="79" customWidth="1"/>
    <col min="5380" max="5380" width="5.5703125" style="79" customWidth="1"/>
    <col min="5381" max="5381" width="8.5703125" style="79" customWidth="1"/>
    <col min="5382" max="5382" width="9.85546875" style="79" customWidth="1"/>
    <col min="5383" max="5383" width="13.85546875" style="79" customWidth="1"/>
    <col min="5384" max="5384" width="11" style="79" customWidth="1"/>
    <col min="5385" max="5385" width="9.7109375" style="79" customWidth="1"/>
    <col min="5386" max="5386" width="11.28515625" style="79" customWidth="1"/>
    <col min="5387" max="5387" width="10.42578125" style="79" customWidth="1"/>
    <col min="5388" max="5388" width="75.42578125" style="79" customWidth="1"/>
    <col min="5389" max="5389" width="45.28515625" style="79" customWidth="1"/>
    <col min="5390" max="5431" width="9.140625" style="79"/>
    <col min="5432" max="5432" width="62.28515625" style="79" customWidth="1"/>
    <col min="5433" max="5632" width="9.140625" style="79"/>
    <col min="5633" max="5633" width="4.42578125" style="79" customWidth="1"/>
    <col min="5634" max="5634" width="11.5703125" style="79" customWidth="1"/>
    <col min="5635" max="5635" width="40.42578125" style="79" customWidth="1"/>
    <col min="5636" max="5636" width="5.5703125" style="79" customWidth="1"/>
    <col min="5637" max="5637" width="8.5703125" style="79" customWidth="1"/>
    <col min="5638" max="5638" width="9.85546875" style="79" customWidth="1"/>
    <col min="5639" max="5639" width="13.85546875" style="79" customWidth="1"/>
    <col min="5640" max="5640" width="11" style="79" customWidth="1"/>
    <col min="5641" max="5641" width="9.7109375" style="79" customWidth="1"/>
    <col min="5642" max="5642" width="11.28515625" style="79" customWidth="1"/>
    <col min="5643" max="5643" width="10.42578125" style="79" customWidth="1"/>
    <col min="5644" max="5644" width="75.42578125" style="79" customWidth="1"/>
    <col min="5645" max="5645" width="45.28515625" style="79" customWidth="1"/>
    <col min="5646" max="5687" width="9.140625" style="79"/>
    <col min="5688" max="5688" width="62.28515625" style="79" customWidth="1"/>
    <col min="5689" max="5888" width="9.140625" style="79"/>
    <col min="5889" max="5889" width="4.42578125" style="79" customWidth="1"/>
    <col min="5890" max="5890" width="11.5703125" style="79" customWidth="1"/>
    <col min="5891" max="5891" width="40.42578125" style="79" customWidth="1"/>
    <col min="5892" max="5892" width="5.5703125" style="79" customWidth="1"/>
    <col min="5893" max="5893" width="8.5703125" style="79" customWidth="1"/>
    <col min="5894" max="5894" width="9.85546875" style="79" customWidth="1"/>
    <col min="5895" max="5895" width="13.85546875" style="79" customWidth="1"/>
    <col min="5896" max="5896" width="11" style="79" customWidth="1"/>
    <col min="5897" max="5897" width="9.7109375" style="79" customWidth="1"/>
    <col min="5898" max="5898" width="11.28515625" style="79" customWidth="1"/>
    <col min="5899" max="5899" width="10.42578125" style="79" customWidth="1"/>
    <col min="5900" max="5900" width="75.42578125" style="79" customWidth="1"/>
    <col min="5901" max="5901" width="45.28515625" style="79" customWidth="1"/>
    <col min="5902" max="5943" width="9.140625" style="79"/>
    <col min="5944" max="5944" width="62.28515625" style="79" customWidth="1"/>
    <col min="5945" max="6144" width="9.140625" style="79"/>
    <col min="6145" max="6145" width="4.42578125" style="79" customWidth="1"/>
    <col min="6146" max="6146" width="11.5703125" style="79" customWidth="1"/>
    <col min="6147" max="6147" width="40.42578125" style="79" customWidth="1"/>
    <col min="6148" max="6148" width="5.5703125" style="79" customWidth="1"/>
    <col min="6149" max="6149" width="8.5703125" style="79" customWidth="1"/>
    <col min="6150" max="6150" width="9.85546875" style="79" customWidth="1"/>
    <col min="6151" max="6151" width="13.85546875" style="79" customWidth="1"/>
    <col min="6152" max="6152" width="11" style="79" customWidth="1"/>
    <col min="6153" max="6153" width="9.7109375" style="79" customWidth="1"/>
    <col min="6154" max="6154" width="11.28515625" style="79" customWidth="1"/>
    <col min="6155" max="6155" width="10.42578125" style="79" customWidth="1"/>
    <col min="6156" max="6156" width="75.42578125" style="79" customWidth="1"/>
    <col min="6157" max="6157" width="45.28515625" style="79" customWidth="1"/>
    <col min="6158" max="6199" width="9.140625" style="79"/>
    <col min="6200" max="6200" width="62.28515625" style="79" customWidth="1"/>
    <col min="6201" max="6400" width="9.140625" style="79"/>
    <col min="6401" max="6401" width="4.42578125" style="79" customWidth="1"/>
    <col min="6402" max="6402" width="11.5703125" style="79" customWidth="1"/>
    <col min="6403" max="6403" width="40.42578125" style="79" customWidth="1"/>
    <col min="6404" max="6404" width="5.5703125" style="79" customWidth="1"/>
    <col min="6405" max="6405" width="8.5703125" style="79" customWidth="1"/>
    <col min="6406" max="6406" width="9.85546875" style="79" customWidth="1"/>
    <col min="6407" max="6407" width="13.85546875" style="79" customWidth="1"/>
    <col min="6408" max="6408" width="11" style="79" customWidth="1"/>
    <col min="6409" max="6409" width="9.7109375" style="79" customWidth="1"/>
    <col min="6410" max="6410" width="11.28515625" style="79" customWidth="1"/>
    <col min="6411" max="6411" width="10.42578125" style="79" customWidth="1"/>
    <col min="6412" max="6412" width="75.42578125" style="79" customWidth="1"/>
    <col min="6413" max="6413" width="45.28515625" style="79" customWidth="1"/>
    <col min="6414" max="6455" width="9.140625" style="79"/>
    <col min="6456" max="6456" width="62.28515625" style="79" customWidth="1"/>
    <col min="6457" max="6656" width="9.140625" style="79"/>
    <col min="6657" max="6657" width="4.42578125" style="79" customWidth="1"/>
    <col min="6658" max="6658" width="11.5703125" style="79" customWidth="1"/>
    <col min="6659" max="6659" width="40.42578125" style="79" customWidth="1"/>
    <col min="6660" max="6660" width="5.5703125" style="79" customWidth="1"/>
    <col min="6661" max="6661" width="8.5703125" style="79" customWidth="1"/>
    <col min="6662" max="6662" width="9.85546875" style="79" customWidth="1"/>
    <col min="6663" max="6663" width="13.85546875" style="79" customWidth="1"/>
    <col min="6664" max="6664" width="11" style="79" customWidth="1"/>
    <col min="6665" max="6665" width="9.7109375" style="79" customWidth="1"/>
    <col min="6666" max="6666" width="11.28515625" style="79" customWidth="1"/>
    <col min="6667" max="6667" width="10.42578125" style="79" customWidth="1"/>
    <col min="6668" max="6668" width="75.42578125" style="79" customWidth="1"/>
    <col min="6669" max="6669" width="45.28515625" style="79" customWidth="1"/>
    <col min="6670" max="6711" width="9.140625" style="79"/>
    <col min="6712" max="6712" width="62.28515625" style="79" customWidth="1"/>
    <col min="6713" max="6912" width="9.140625" style="79"/>
    <col min="6913" max="6913" width="4.42578125" style="79" customWidth="1"/>
    <col min="6914" max="6914" width="11.5703125" style="79" customWidth="1"/>
    <col min="6915" max="6915" width="40.42578125" style="79" customWidth="1"/>
    <col min="6916" max="6916" width="5.5703125" style="79" customWidth="1"/>
    <col min="6917" max="6917" width="8.5703125" style="79" customWidth="1"/>
    <col min="6918" max="6918" width="9.85546875" style="79" customWidth="1"/>
    <col min="6919" max="6919" width="13.85546875" style="79" customWidth="1"/>
    <col min="6920" max="6920" width="11" style="79" customWidth="1"/>
    <col min="6921" max="6921" width="9.7109375" style="79" customWidth="1"/>
    <col min="6922" max="6922" width="11.28515625" style="79" customWidth="1"/>
    <col min="6923" max="6923" width="10.42578125" style="79" customWidth="1"/>
    <col min="6924" max="6924" width="75.42578125" style="79" customWidth="1"/>
    <col min="6925" max="6925" width="45.28515625" style="79" customWidth="1"/>
    <col min="6926" max="6967" width="9.140625" style="79"/>
    <col min="6968" max="6968" width="62.28515625" style="79" customWidth="1"/>
    <col min="6969" max="7168" width="9.140625" style="79"/>
    <col min="7169" max="7169" width="4.42578125" style="79" customWidth="1"/>
    <col min="7170" max="7170" width="11.5703125" style="79" customWidth="1"/>
    <col min="7171" max="7171" width="40.42578125" style="79" customWidth="1"/>
    <col min="7172" max="7172" width="5.5703125" style="79" customWidth="1"/>
    <col min="7173" max="7173" width="8.5703125" style="79" customWidth="1"/>
    <col min="7174" max="7174" width="9.85546875" style="79" customWidth="1"/>
    <col min="7175" max="7175" width="13.85546875" style="79" customWidth="1"/>
    <col min="7176" max="7176" width="11" style="79" customWidth="1"/>
    <col min="7177" max="7177" width="9.7109375" style="79" customWidth="1"/>
    <col min="7178" max="7178" width="11.28515625" style="79" customWidth="1"/>
    <col min="7179" max="7179" width="10.42578125" style="79" customWidth="1"/>
    <col min="7180" max="7180" width="75.42578125" style="79" customWidth="1"/>
    <col min="7181" max="7181" width="45.28515625" style="79" customWidth="1"/>
    <col min="7182" max="7223" width="9.140625" style="79"/>
    <col min="7224" max="7224" width="62.28515625" style="79" customWidth="1"/>
    <col min="7225" max="7424" width="9.140625" style="79"/>
    <col min="7425" max="7425" width="4.42578125" style="79" customWidth="1"/>
    <col min="7426" max="7426" width="11.5703125" style="79" customWidth="1"/>
    <col min="7427" max="7427" width="40.42578125" style="79" customWidth="1"/>
    <col min="7428" max="7428" width="5.5703125" style="79" customWidth="1"/>
    <col min="7429" max="7429" width="8.5703125" style="79" customWidth="1"/>
    <col min="7430" max="7430" width="9.85546875" style="79" customWidth="1"/>
    <col min="7431" max="7431" width="13.85546875" style="79" customWidth="1"/>
    <col min="7432" max="7432" width="11" style="79" customWidth="1"/>
    <col min="7433" max="7433" width="9.7109375" style="79" customWidth="1"/>
    <col min="7434" max="7434" width="11.28515625" style="79" customWidth="1"/>
    <col min="7435" max="7435" width="10.42578125" style="79" customWidth="1"/>
    <col min="7436" max="7436" width="75.42578125" style="79" customWidth="1"/>
    <col min="7437" max="7437" width="45.28515625" style="79" customWidth="1"/>
    <col min="7438" max="7479" width="9.140625" style="79"/>
    <col min="7480" max="7480" width="62.28515625" style="79" customWidth="1"/>
    <col min="7481" max="7680" width="9.140625" style="79"/>
    <col min="7681" max="7681" width="4.42578125" style="79" customWidth="1"/>
    <col min="7682" max="7682" width="11.5703125" style="79" customWidth="1"/>
    <col min="7683" max="7683" width="40.42578125" style="79" customWidth="1"/>
    <col min="7684" max="7684" width="5.5703125" style="79" customWidth="1"/>
    <col min="7685" max="7685" width="8.5703125" style="79" customWidth="1"/>
    <col min="7686" max="7686" width="9.85546875" style="79" customWidth="1"/>
    <col min="7687" max="7687" width="13.85546875" style="79" customWidth="1"/>
    <col min="7688" max="7688" width="11" style="79" customWidth="1"/>
    <col min="7689" max="7689" width="9.7109375" style="79" customWidth="1"/>
    <col min="7690" max="7690" width="11.28515625" style="79" customWidth="1"/>
    <col min="7691" max="7691" width="10.42578125" style="79" customWidth="1"/>
    <col min="7692" max="7692" width="75.42578125" style="79" customWidth="1"/>
    <col min="7693" max="7693" width="45.28515625" style="79" customWidth="1"/>
    <col min="7694" max="7735" width="9.140625" style="79"/>
    <col min="7736" max="7736" width="62.28515625" style="79" customWidth="1"/>
    <col min="7737" max="7936" width="9.140625" style="79"/>
    <col min="7937" max="7937" width="4.42578125" style="79" customWidth="1"/>
    <col min="7938" max="7938" width="11.5703125" style="79" customWidth="1"/>
    <col min="7939" max="7939" width="40.42578125" style="79" customWidth="1"/>
    <col min="7940" max="7940" width="5.5703125" style="79" customWidth="1"/>
    <col min="7941" max="7941" width="8.5703125" style="79" customWidth="1"/>
    <col min="7942" max="7942" width="9.85546875" style="79" customWidth="1"/>
    <col min="7943" max="7943" width="13.85546875" style="79" customWidth="1"/>
    <col min="7944" max="7944" width="11" style="79" customWidth="1"/>
    <col min="7945" max="7945" width="9.7109375" style="79" customWidth="1"/>
    <col min="7946" max="7946" width="11.28515625" style="79" customWidth="1"/>
    <col min="7947" max="7947" width="10.42578125" style="79" customWidth="1"/>
    <col min="7948" max="7948" width="75.42578125" style="79" customWidth="1"/>
    <col min="7949" max="7949" width="45.28515625" style="79" customWidth="1"/>
    <col min="7950" max="7991" width="9.140625" style="79"/>
    <col min="7992" max="7992" width="62.28515625" style="79" customWidth="1"/>
    <col min="7993" max="8192" width="9.140625" style="79"/>
    <col min="8193" max="8193" width="4.42578125" style="79" customWidth="1"/>
    <col min="8194" max="8194" width="11.5703125" style="79" customWidth="1"/>
    <col min="8195" max="8195" width="40.42578125" style="79" customWidth="1"/>
    <col min="8196" max="8196" width="5.5703125" style="79" customWidth="1"/>
    <col min="8197" max="8197" width="8.5703125" style="79" customWidth="1"/>
    <col min="8198" max="8198" width="9.85546875" style="79" customWidth="1"/>
    <col min="8199" max="8199" width="13.85546875" style="79" customWidth="1"/>
    <col min="8200" max="8200" width="11" style="79" customWidth="1"/>
    <col min="8201" max="8201" width="9.7109375" style="79" customWidth="1"/>
    <col min="8202" max="8202" width="11.28515625" style="79" customWidth="1"/>
    <col min="8203" max="8203" width="10.42578125" style="79" customWidth="1"/>
    <col min="8204" max="8204" width="75.42578125" style="79" customWidth="1"/>
    <col min="8205" max="8205" width="45.28515625" style="79" customWidth="1"/>
    <col min="8206" max="8247" width="9.140625" style="79"/>
    <col min="8248" max="8248" width="62.28515625" style="79" customWidth="1"/>
    <col min="8249" max="8448" width="9.140625" style="79"/>
    <col min="8449" max="8449" width="4.42578125" style="79" customWidth="1"/>
    <col min="8450" max="8450" width="11.5703125" style="79" customWidth="1"/>
    <col min="8451" max="8451" width="40.42578125" style="79" customWidth="1"/>
    <col min="8452" max="8452" width="5.5703125" style="79" customWidth="1"/>
    <col min="8453" max="8453" width="8.5703125" style="79" customWidth="1"/>
    <col min="8454" max="8454" width="9.85546875" style="79" customWidth="1"/>
    <col min="8455" max="8455" width="13.85546875" style="79" customWidth="1"/>
    <col min="8456" max="8456" width="11" style="79" customWidth="1"/>
    <col min="8457" max="8457" width="9.7109375" style="79" customWidth="1"/>
    <col min="8458" max="8458" width="11.28515625" style="79" customWidth="1"/>
    <col min="8459" max="8459" width="10.42578125" style="79" customWidth="1"/>
    <col min="8460" max="8460" width="75.42578125" style="79" customWidth="1"/>
    <col min="8461" max="8461" width="45.28515625" style="79" customWidth="1"/>
    <col min="8462" max="8503" width="9.140625" style="79"/>
    <col min="8504" max="8504" width="62.28515625" style="79" customWidth="1"/>
    <col min="8505" max="8704" width="9.140625" style="79"/>
    <col min="8705" max="8705" width="4.42578125" style="79" customWidth="1"/>
    <col min="8706" max="8706" width="11.5703125" style="79" customWidth="1"/>
    <col min="8707" max="8707" width="40.42578125" style="79" customWidth="1"/>
    <col min="8708" max="8708" width="5.5703125" style="79" customWidth="1"/>
    <col min="8709" max="8709" width="8.5703125" style="79" customWidth="1"/>
    <col min="8710" max="8710" width="9.85546875" style="79" customWidth="1"/>
    <col min="8711" max="8711" width="13.85546875" style="79" customWidth="1"/>
    <col min="8712" max="8712" width="11" style="79" customWidth="1"/>
    <col min="8713" max="8713" width="9.7109375" style="79" customWidth="1"/>
    <col min="8714" max="8714" width="11.28515625" style="79" customWidth="1"/>
    <col min="8715" max="8715" width="10.42578125" style="79" customWidth="1"/>
    <col min="8716" max="8716" width="75.42578125" style="79" customWidth="1"/>
    <col min="8717" max="8717" width="45.28515625" style="79" customWidth="1"/>
    <col min="8718" max="8759" width="9.140625" style="79"/>
    <col min="8760" max="8760" width="62.28515625" style="79" customWidth="1"/>
    <col min="8761" max="8960" width="9.140625" style="79"/>
    <col min="8961" max="8961" width="4.42578125" style="79" customWidth="1"/>
    <col min="8962" max="8962" width="11.5703125" style="79" customWidth="1"/>
    <col min="8963" max="8963" width="40.42578125" style="79" customWidth="1"/>
    <col min="8964" max="8964" width="5.5703125" style="79" customWidth="1"/>
    <col min="8965" max="8965" width="8.5703125" style="79" customWidth="1"/>
    <col min="8966" max="8966" width="9.85546875" style="79" customWidth="1"/>
    <col min="8967" max="8967" width="13.85546875" style="79" customWidth="1"/>
    <col min="8968" max="8968" width="11" style="79" customWidth="1"/>
    <col min="8969" max="8969" width="9.7109375" style="79" customWidth="1"/>
    <col min="8970" max="8970" width="11.28515625" style="79" customWidth="1"/>
    <col min="8971" max="8971" width="10.42578125" style="79" customWidth="1"/>
    <col min="8972" max="8972" width="75.42578125" style="79" customWidth="1"/>
    <col min="8973" max="8973" width="45.28515625" style="79" customWidth="1"/>
    <col min="8974" max="9015" width="9.140625" style="79"/>
    <col min="9016" max="9016" width="62.28515625" style="79" customWidth="1"/>
    <col min="9017" max="9216" width="9.140625" style="79"/>
    <col min="9217" max="9217" width="4.42578125" style="79" customWidth="1"/>
    <col min="9218" max="9218" width="11.5703125" style="79" customWidth="1"/>
    <col min="9219" max="9219" width="40.42578125" style="79" customWidth="1"/>
    <col min="9220" max="9220" width="5.5703125" style="79" customWidth="1"/>
    <col min="9221" max="9221" width="8.5703125" style="79" customWidth="1"/>
    <col min="9222" max="9222" width="9.85546875" style="79" customWidth="1"/>
    <col min="9223" max="9223" width="13.85546875" style="79" customWidth="1"/>
    <col min="9224" max="9224" width="11" style="79" customWidth="1"/>
    <col min="9225" max="9225" width="9.7109375" style="79" customWidth="1"/>
    <col min="9226" max="9226" width="11.28515625" style="79" customWidth="1"/>
    <col min="9227" max="9227" width="10.42578125" style="79" customWidth="1"/>
    <col min="9228" max="9228" width="75.42578125" style="79" customWidth="1"/>
    <col min="9229" max="9229" width="45.28515625" style="79" customWidth="1"/>
    <col min="9230" max="9271" width="9.140625" style="79"/>
    <col min="9272" max="9272" width="62.28515625" style="79" customWidth="1"/>
    <col min="9273" max="9472" width="9.140625" style="79"/>
    <col min="9473" max="9473" width="4.42578125" style="79" customWidth="1"/>
    <col min="9474" max="9474" width="11.5703125" style="79" customWidth="1"/>
    <col min="9475" max="9475" width="40.42578125" style="79" customWidth="1"/>
    <col min="9476" max="9476" width="5.5703125" style="79" customWidth="1"/>
    <col min="9477" max="9477" width="8.5703125" style="79" customWidth="1"/>
    <col min="9478" max="9478" width="9.85546875" style="79" customWidth="1"/>
    <col min="9479" max="9479" width="13.85546875" style="79" customWidth="1"/>
    <col min="9480" max="9480" width="11" style="79" customWidth="1"/>
    <col min="9481" max="9481" width="9.7109375" style="79" customWidth="1"/>
    <col min="9482" max="9482" width="11.28515625" style="79" customWidth="1"/>
    <col min="9483" max="9483" width="10.42578125" style="79" customWidth="1"/>
    <col min="9484" max="9484" width="75.42578125" style="79" customWidth="1"/>
    <col min="9485" max="9485" width="45.28515625" style="79" customWidth="1"/>
    <col min="9486" max="9527" width="9.140625" style="79"/>
    <col min="9528" max="9528" width="62.28515625" style="79" customWidth="1"/>
    <col min="9529" max="9728" width="9.140625" style="79"/>
    <col min="9729" max="9729" width="4.42578125" style="79" customWidth="1"/>
    <col min="9730" max="9730" width="11.5703125" style="79" customWidth="1"/>
    <col min="9731" max="9731" width="40.42578125" style="79" customWidth="1"/>
    <col min="9732" max="9732" width="5.5703125" style="79" customWidth="1"/>
    <col min="9733" max="9733" width="8.5703125" style="79" customWidth="1"/>
    <col min="9734" max="9734" width="9.85546875" style="79" customWidth="1"/>
    <col min="9735" max="9735" width="13.85546875" style="79" customWidth="1"/>
    <col min="9736" max="9736" width="11" style="79" customWidth="1"/>
    <col min="9737" max="9737" width="9.7109375" style="79" customWidth="1"/>
    <col min="9738" max="9738" width="11.28515625" style="79" customWidth="1"/>
    <col min="9739" max="9739" width="10.42578125" style="79" customWidth="1"/>
    <col min="9740" max="9740" width="75.42578125" style="79" customWidth="1"/>
    <col min="9741" max="9741" width="45.28515625" style="79" customWidth="1"/>
    <col min="9742" max="9783" width="9.140625" style="79"/>
    <col min="9784" max="9784" width="62.28515625" style="79" customWidth="1"/>
    <col min="9785" max="9984" width="9.140625" style="79"/>
    <col min="9985" max="9985" width="4.42578125" style="79" customWidth="1"/>
    <col min="9986" max="9986" width="11.5703125" style="79" customWidth="1"/>
    <col min="9987" max="9987" width="40.42578125" style="79" customWidth="1"/>
    <col min="9988" max="9988" width="5.5703125" style="79" customWidth="1"/>
    <col min="9989" max="9989" width="8.5703125" style="79" customWidth="1"/>
    <col min="9990" max="9990" width="9.85546875" style="79" customWidth="1"/>
    <col min="9991" max="9991" width="13.85546875" style="79" customWidth="1"/>
    <col min="9992" max="9992" width="11" style="79" customWidth="1"/>
    <col min="9993" max="9993" width="9.7109375" style="79" customWidth="1"/>
    <col min="9994" max="9994" width="11.28515625" style="79" customWidth="1"/>
    <col min="9995" max="9995" width="10.42578125" style="79" customWidth="1"/>
    <col min="9996" max="9996" width="75.42578125" style="79" customWidth="1"/>
    <col min="9997" max="9997" width="45.28515625" style="79" customWidth="1"/>
    <col min="9998" max="10039" width="9.140625" style="79"/>
    <col min="10040" max="10040" width="62.28515625" style="79" customWidth="1"/>
    <col min="10041" max="10240" width="9.140625" style="79"/>
    <col min="10241" max="10241" width="4.42578125" style="79" customWidth="1"/>
    <col min="10242" max="10242" width="11.5703125" style="79" customWidth="1"/>
    <col min="10243" max="10243" width="40.42578125" style="79" customWidth="1"/>
    <col min="10244" max="10244" width="5.5703125" style="79" customWidth="1"/>
    <col min="10245" max="10245" width="8.5703125" style="79" customWidth="1"/>
    <col min="10246" max="10246" width="9.85546875" style="79" customWidth="1"/>
    <col min="10247" max="10247" width="13.85546875" style="79" customWidth="1"/>
    <col min="10248" max="10248" width="11" style="79" customWidth="1"/>
    <col min="10249" max="10249" width="9.7109375" style="79" customWidth="1"/>
    <col min="10250" max="10250" width="11.28515625" style="79" customWidth="1"/>
    <col min="10251" max="10251" width="10.42578125" style="79" customWidth="1"/>
    <col min="10252" max="10252" width="75.42578125" style="79" customWidth="1"/>
    <col min="10253" max="10253" width="45.28515625" style="79" customWidth="1"/>
    <col min="10254" max="10295" width="9.140625" style="79"/>
    <col min="10296" max="10296" width="62.28515625" style="79" customWidth="1"/>
    <col min="10297" max="10496" width="9.140625" style="79"/>
    <col min="10497" max="10497" width="4.42578125" style="79" customWidth="1"/>
    <col min="10498" max="10498" width="11.5703125" style="79" customWidth="1"/>
    <col min="10499" max="10499" width="40.42578125" style="79" customWidth="1"/>
    <col min="10500" max="10500" width="5.5703125" style="79" customWidth="1"/>
    <col min="10501" max="10501" width="8.5703125" style="79" customWidth="1"/>
    <col min="10502" max="10502" width="9.85546875" style="79" customWidth="1"/>
    <col min="10503" max="10503" width="13.85546875" style="79" customWidth="1"/>
    <col min="10504" max="10504" width="11" style="79" customWidth="1"/>
    <col min="10505" max="10505" width="9.7109375" style="79" customWidth="1"/>
    <col min="10506" max="10506" width="11.28515625" style="79" customWidth="1"/>
    <col min="10507" max="10507" width="10.42578125" style="79" customWidth="1"/>
    <col min="10508" max="10508" width="75.42578125" style="79" customWidth="1"/>
    <col min="10509" max="10509" width="45.28515625" style="79" customWidth="1"/>
    <col min="10510" max="10551" width="9.140625" style="79"/>
    <col min="10552" max="10552" width="62.28515625" style="79" customWidth="1"/>
    <col min="10553" max="10752" width="9.140625" style="79"/>
    <col min="10753" max="10753" width="4.42578125" style="79" customWidth="1"/>
    <col min="10754" max="10754" width="11.5703125" style="79" customWidth="1"/>
    <col min="10755" max="10755" width="40.42578125" style="79" customWidth="1"/>
    <col min="10756" max="10756" width="5.5703125" style="79" customWidth="1"/>
    <col min="10757" max="10757" width="8.5703125" style="79" customWidth="1"/>
    <col min="10758" max="10758" width="9.85546875" style="79" customWidth="1"/>
    <col min="10759" max="10759" width="13.85546875" style="79" customWidth="1"/>
    <col min="10760" max="10760" width="11" style="79" customWidth="1"/>
    <col min="10761" max="10761" width="9.7109375" style="79" customWidth="1"/>
    <col min="10762" max="10762" width="11.28515625" style="79" customWidth="1"/>
    <col min="10763" max="10763" width="10.42578125" style="79" customWidth="1"/>
    <col min="10764" max="10764" width="75.42578125" style="79" customWidth="1"/>
    <col min="10765" max="10765" width="45.28515625" style="79" customWidth="1"/>
    <col min="10766" max="10807" width="9.140625" style="79"/>
    <col min="10808" max="10808" width="62.28515625" style="79" customWidth="1"/>
    <col min="10809" max="11008" width="9.140625" style="79"/>
    <col min="11009" max="11009" width="4.42578125" style="79" customWidth="1"/>
    <col min="11010" max="11010" width="11.5703125" style="79" customWidth="1"/>
    <col min="11011" max="11011" width="40.42578125" style="79" customWidth="1"/>
    <col min="11012" max="11012" width="5.5703125" style="79" customWidth="1"/>
    <col min="11013" max="11013" width="8.5703125" style="79" customWidth="1"/>
    <col min="11014" max="11014" width="9.85546875" style="79" customWidth="1"/>
    <col min="11015" max="11015" width="13.85546875" style="79" customWidth="1"/>
    <col min="11016" max="11016" width="11" style="79" customWidth="1"/>
    <col min="11017" max="11017" width="9.7109375" style="79" customWidth="1"/>
    <col min="11018" max="11018" width="11.28515625" style="79" customWidth="1"/>
    <col min="11019" max="11019" width="10.42578125" style="79" customWidth="1"/>
    <col min="11020" max="11020" width="75.42578125" style="79" customWidth="1"/>
    <col min="11021" max="11021" width="45.28515625" style="79" customWidth="1"/>
    <col min="11022" max="11063" width="9.140625" style="79"/>
    <col min="11064" max="11064" width="62.28515625" style="79" customWidth="1"/>
    <col min="11065" max="11264" width="9.140625" style="79"/>
    <col min="11265" max="11265" width="4.42578125" style="79" customWidth="1"/>
    <col min="11266" max="11266" width="11.5703125" style="79" customWidth="1"/>
    <col min="11267" max="11267" width="40.42578125" style="79" customWidth="1"/>
    <col min="11268" max="11268" width="5.5703125" style="79" customWidth="1"/>
    <col min="11269" max="11269" width="8.5703125" style="79" customWidth="1"/>
    <col min="11270" max="11270" width="9.85546875" style="79" customWidth="1"/>
    <col min="11271" max="11271" width="13.85546875" style="79" customWidth="1"/>
    <col min="11272" max="11272" width="11" style="79" customWidth="1"/>
    <col min="11273" max="11273" width="9.7109375" style="79" customWidth="1"/>
    <col min="11274" max="11274" width="11.28515625" style="79" customWidth="1"/>
    <col min="11275" max="11275" width="10.42578125" style="79" customWidth="1"/>
    <col min="11276" max="11276" width="75.42578125" style="79" customWidth="1"/>
    <col min="11277" max="11277" width="45.28515625" style="79" customWidth="1"/>
    <col min="11278" max="11319" width="9.140625" style="79"/>
    <col min="11320" max="11320" width="62.28515625" style="79" customWidth="1"/>
    <col min="11321" max="11520" width="9.140625" style="79"/>
    <col min="11521" max="11521" width="4.42578125" style="79" customWidth="1"/>
    <col min="11522" max="11522" width="11.5703125" style="79" customWidth="1"/>
    <col min="11523" max="11523" width="40.42578125" style="79" customWidth="1"/>
    <col min="11524" max="11524" width="5.5703125" style="79" customWidth="1"/>
    <col min="11525" max="11525" width="8.5703125" style="79" customWidth="1"/>
    <col min="11526" max="11526" width="9.85546875" style="79" customWidth="1"/>
    <col min="11527" max="11527" width="13.85546875" style="79" customWidth="1"/>
    <col min="11528" max="11528" width="11" style="79" customWidth="1"/>
    <col min="11529" max="11529" width="9.7109375" style="79" customWidth="1"/>
    <col min="11530" max="11530" width="11.28515625" style="79" customWidth="1"/>
    <col min="11531" max="11531" width="10.42578125" style="79" customWidth="1"/>
    <col min="11532" max="11532" width="75.42578125" style="79" customWidth="1"/>
    <col min="11533" max="11533" width="45.28515625" style="79" customWidth="1"/>
    <col min="11534" max="11575" width="9.140625" style="79"/>
    <col min="11576" max="11576" width="62.28515625" style="79" customWidth="1"/>
    <col min="11577" max="11776" width="9.140625" style="79"/>
    <col min="11777" max="11777" width="4.42578125" style="79" customWidth="1"/>
    <col min="11778" max="11778" width="11.5703125" style="79" customWidth="1"/>
    <col min="11779" max="11779" width="40.42578125" style="79" customWidth="1"/>
    <col min="11780" max="11780" width="5.5703125" style="79" customWidth="1"/>
    <col min="11781" max="11781" width="8.5703125" style="79" customWidth="1"/>
    <col min="11782" max="11782" width="9.85546875" style="79" customWidth="1"/>
    <col min="11783" max="11783" width="13.85546875" style="79" customWidth="1"/>
    <col min="11784" max="11784" width="11" style="79" customWidth="1"/>
    <col min="11785" max="11785" width="9.7109375" style="79" customWidth="1"/>
    <col min="11786" max="11786" width="11.28515625" style="79" customWidth="1"/>
    <col min="11787" max="11787" width="10.42578125" style="79" customWidth="1"/>
    <col min="11788" max="11788" width="75.42578125" style="79" customWidth="1"/>
    <col min="11789" max="11789" width="45.28515625" style="79" customWidth="1"/>
    <col min="11790" max="11831" width="9.140625" style="79"/>
    <col min="11832" max="11832" width="62.28515625" style="79" customWidth="1"/>
    <col min="11833" max="12032" width="9.140625" style="79"/>
    <col min="12033" max="12033" width="4.42578125" style="79" customWidth="1"/>
    <col min="12034" max="12034" width="11.5703125" style="79" customWidth="1"/>
    <col min="12035" max="12035" width="40.42578125" style="79" customWidth="1"/>
    <col min="12036" max="12036" width="5.5703125" style="79" customWidth="1"/>
    <col min="12037" max="12037" width="8.5703125" style="79" customWidth="1"/>
    <col min="12038" max="12038" width="9.85546875" style="79" customWidth="1"/>
    <col min="12039" max="12039" width="13.85546875" style="79" customWidth="1"/>
    <col min="12040" max="12040" width="11" style="79" customWidth="1"/>
    <col min="12041" max="12041" width="9.7109375" style="79" customWidth="1"/>
    <col min="12042" max="12042" width="11.28515625" style="79" customWidth="1"/>
    <col min="12043" max="12043" width="10.42578125" style="79" customWidth="1"/>
    <col min="12044" max="12044" width="75.42578125" style="79" customWidth="1"/>
    <col min="12045" max="12045" width="45.28515625" style="79" customWidth="1"/>
    <col min="12046" max="12087" width="9.140625" style="79"/>
    <col min="12088" max="12088" width="62.28515625" style="79" customWidth="1"/>
    <col min="12089" max="12288" width="9.140625" style="79"/>
    <col min="12289" max="12289" width="4.42578125" style="79" customWidth="1"/>
    <col min="12290" max="12290" width="11.5703125" style="79" customWidth="1"/>
    <col min="12291" max="12291" width="40.42578125" style="79" customWidth="1"/>
    <col min="12292" max="12292" width="5.5703125" style="79" customWidth="1"/>
    <col min="12293" max="12293" width="8.5703125" style="79" customWidth="1"/>
    <col min="12294" max="12294" width="9.85546875" style="79" customWidth="1"/>
    <col min="12295" max="12295" width="13.85546875" style="79" customWidth="1"/>
    <col min="12296" max="12296" width="11" style="79" customWidth="1"/>
    <col min="12297" max="12297" width="9.7109375" style="79" customWidth="1"/>
    <col min="12298" max="12298" width="11.28515625" style="79" customWidth="1"/>
    <col min="12299" max="12299" width="10.42578125" style="79" customWidth="1"/>
    <col min="12300" max="12300" width="75.42578125" style="79" customWidth="1"/>
    <col min="12301" max="12301" width="45.28515625" style="79" customWidth="1"/>
    <col min="12302" max="12343" width="9.140625" style="79"/>
    <col min="12344" max="12344" width="62.28515625" style="79" customWidth="1"/>
    <col min="12345" max="12544" width="9.140625" style="79"/>
    <col min="12545" max="12545" width="4.42578125" style="79" customWidth="1"/>
    <col min="12546" max="12546" width="11.5703125" style="79" customWidth="1"/>
    <col min="12547" max="12547" width="40.42578125" style="79" customWidth="1"/>
    <col min="12548" max="12548" width="5.5703125" style="79" customWidth="1"/>
    <col min="12549" max="12549" width="8.5703125" style="79" customWidth="1"/>
    <col min="12550" max="12550" width="9.85546875" style="79" customWidth="1"/>
    <col min="12551" max="12551" width="13.85546875" style="79" customWidth="1"/>
    <col min="12552" max="12552" width="11" style="79" customWidth="1"/>
    <col min="12553" max="12553" width="9.7109375" style="79" customWidth="1"/>
    <col min="12554" max="12554" width="11.28515625" style="79" customWidth="1"/>
    <col min="12555" max="12555" width="10.42578125" style="79" customWidth="1"/>
    <col min="12556" max="12556" width="75.42578125" style="79" customWidth="1"/>
    <col min="12557" max="12557" width="45.28515625" style="79" customWidth="1"/>
    <col min="12558" max="12599" width="9.140625" style="79"/>
    <col min="12600" max="12600" width="62.28515625" style="79" customWidth="1"/>
    <col min="12601" max="12800" width="9.140625" style="79"/>
    <col min="12801" max="12801" width="4.42578125" style="79" customWidth="1"/>
    <col min="12802" max="12802" width="11.5703125" style="79" customWidth="1"/>
    <col min="12803" max="12803" width="40.42578125" style="79" customWidth="1"/>
    <col min="12804" max="12804" width="5.5703125" style="79" customWidth="1"/>
    <col min="12805" max="12805" width="8.5703125" style="79" customWidth="1"/>
    <col min="12806" max="12806" width="9.85546875" style="79" customWidth="1"/>
    <col min="12807" max="12807" width="13.85546875" style="79" customWidth="1"/>
    <col min="12808" max="12808" width="11" style="79" customWidth="1"/>
    <col min="12809" max="12809" width="9.7109375" style="79" customWidth="1"/>
    <col min="12810" max="12810" width="11.28515625" style="79" customWidth="1"/>
    <col min="12811" max="12811" width="10.42578125" style="79" customWidth="1"/>
    <col min="12812" max="12812" width="75.42578125" style="79" customWidth="1"/>
    <col min="12813" max="12813" width="45.28515625" style="79" customWidth="1"/>
    <col min="12814" max="12855" width="9.140625" style="79"/>
    <col min="12856" max="12856" width="62.28515625" style="79" customWidth="1"/>
    <col min="12857" max="13056" width="9.140625" style="79"/>
    <col min="13057" max="13057" width="4.42578125" style="79" customWidth="1"/>
    <col min="13058" max="13058" width="11.5703125" style="79" customWidth="1"/>
    <col min="13059" max="13059" width="40.42578125" style="79" customWidth="1"/>
    <col min="13060" max="13060" width="5.5703125" style="79" customWidth="1"/>
    <col min="13061" max="13061" width="8.5703125" style="79" customWidth="1"/>
    <col min="13062" max="13062" width="9.85546875" style="79" customWidth="1"/>
    <col min="13063" max="13063" width="13.85546875" style="79" customWidth="1"/>
    <col min="13064" max="13064" width="11" style="79" customWidth="1"/>
    <col min="13065" max="13065" width="9.7109375" style="79" customWidth="1"/>
    <col min="13066" max="13066" width="11.28515625" style="79" customWidth="1"/>
    <col min="13067" max="13067" width="10.42578125" style="79" customWidth="1"/>
    <col min="13068" max="13068" width="75.42578125" style="79" customWidth="1"/>
    <col min="13069" max="13069" width="45.28515625" style="79" customWidth="1"/>
    <col min="13070" max="13111" width="9.140625" style="79"/>
    <col min="13112" max="13112" width="62.28515625" style="79" customWidth="1"/>
    <col min="13113" max="13312" width="9.140625" style="79"/>
    <col min="13313" max="13313" width="4.42578125" style="79" customWidth="1"/>
    <col min="13314" max="13314" width="11.5703125" style="79" customWidth="1"/>
    <col min="13315" max="13315" width="40.42578125" style="79" customWidth="1"/>
    <col min="13316" max="13316" width="5.5703125" style="79" customWidth="1"/>
    <col min="13317" max="13317" width="8.5703125" style="79" customWidth="1"/>
    <col min="13318" max="13318" width="9.85546875" style="79" customWidth="1"/>
    <col min="13319" max="13319" width="13.85546875" style="79" customWidth="1"/>
    <col min="13320" max="13320" width="11" style="79" customWidth="1"/>
    <col min="13321" max="13321" width="9.7109375" style="79" customWidth="1"/>
    <col min="13322" max="13322" width="11.28515625" style="79" customWidth="1"/>
    <col min="13323" max="13323" width="10.42578125" style="79" customWidth="1"/>
    <col min="13324" max="13324" width="75.42578125" style="79" customWidth="1"/>
    <col min="13325" max="13325" width="45.28515625" style="79" customWidth="1"/>
    <col min="13326" max="13367" width="9.140625" style="79"/>
    <col min="13368" max="13368" width="62.28515625" style="79" customWidth="1"/>
    <col min="13369" max="13568" width="9.140625" style="79"/>
    <col min="13569" max="13569" width="4.42578125" style="79" customWidth="1"/>
    <col min="13570" max="13570" width="11.5703125" style="79" customWidth="1"/>
    <col min="13571" max="13571" width="40.42578125" style="79" customWidth="1"/>
    <col min="13572" max="13572" width="5.5703125" style="79" customWidth="1"/>
    <col min="13573" max="13573" width="8.5703125" style="79" customWidth="1"/>
    <col min="13574" max="13574" width="9.85546875" style="79" customWidth="1"/>
    <col min="13575" max="13575" width="13.85546875" style="79" customWidth="1"/>
    <col min="13576" max="13576" width="11" style="79" customWidth="1"/>
    <col min="13577" max="13577" width="9.7109375" style="79" customWidth="1"/>
    <col min="13578" max="13578" width="11.28515625" style="79" customWidth="1"/>
    <col min="13579" max="13579" width="10.42578125" style="79" customWidth="1"/>
    <col min="13580" max="13580" width="75.42578125" style="79" customWidth="1"/>
    <col min="13581" max="13581" width="45.28515625" style="79" customWidth="1"/>
    <col min="13582" max="13623" width="9.140625" style="79"/>
    <col min="13624" max="13624" width="62.28515625" style="79" customWidth="1"/>
    <col min="13625" max="13824" width="9.140625" style="79"/>
    <col min="13825" max="13825" width="4.42578125" style="79" customWidth="1"/>
    <col min="13826" max="13826" width="11.5703125" style="79" customWidth="1"/>
    <col min="13827" max="13827" width="40.42578125" style="79" customWidth="1"/>
    <col min="13828" max="13828" width="5.5703125" style="79" customWidth="1"/>
    <col min="13829" max="13829" width="8.5703125" style="79" customWidth="1"/>
    <col min="13830" max="13830" width="9.85546875" style="79" customWidth="1"/>
    <col min="13831" max="13831" width="13.85546875" style="79" customWidth="1"/>
    <col min="13832" max="13832" width="11" style="79" customWidth="1"/>
    <col min="13833" max="13833" width="9.7109375" style="79" customWidth="1"/>
    <col min="13834" max="13834" width="11.28515625" style="79" customWidth="1"/>
    <col min="13835" max="13835" width="10.42578125" style="79" customWidth="1"/>
    <col min="13836" max="13836" width="75.42578125" style="79" customWidth="1"/>
    <col min="13837" max="13837" width="45.28515625" style="79" customWidth="1"/>
    <col min="13838" max="13879" width="9.140625" style="79"/>
    <col min="13880" max="13880" width="62.28515625" style="79" customWidth="1"/>
    <col min="13881" max="14080" width="9.140625" style="79"/>
    <col min="14081" max="14081" width="4.42578125" style="79" customWidth="1"/>
    <col min="14082" max="14082" width="11.5703125" style="79" customWidth="1"/>
    <col min="14083" max="14083" width="40.42578125" style="79" customWidth="1"/>
    <col min="14084" max="14084" width="5.5703125" style="79" customWidth="1"/>
    <col min="14085" max="14085" width="8.5703125" style="79" customWidth="1"/>
    <col min="14086" max="14086" width="9.85546875" style="79" customWidth="1"/>
    <col min="14087" max="14087" width="13.85546875" style="79" customWidth="1"/>
    <col min="14088" max="14088" width="11" style="79" customWidth="1"/>
    <col min="14089" max="14089" width="9.7109375" style="79" customWidth="1"/>
    <col min="14090" max="14090" width="11.28515625" style="79" customWidth="1"/>
    <col min="14091" max="14091" width="10.42578125" style="79" customWidth="1"/>
    <col min="14092" max="14092" width="75.42578125" style="79" customWidth="1"/>
    <col min="14093" max="14093" width="45.28515625" style="79" customWidth="1"/>
    <col min="14094" max="14135" width="9.140625" style="79"/>
    <col min="14136" max="14136" width="62.28515625" style="79" customWidth="1"/>
    <col min="14137" max="14336" width="9.140625" style="79"/>
    <col min="14337" max="14337" width="4.42578125" style="79" customWidth="1"/>
    <col min="14338" max="14338" width="11.5703125" style="79" customWidth="1"/>
    <col min="14339" max="14339" width="40.42578125" style="79" customWidth="1"/>
    <col min="14340" max="14340" width="5.5703125" style="79" customWidth="1"/>
    <col min="14341" max="14341" width="8.5703125" style="79" customWidth="1"/>
    <col min="14342" max="14342" width="9.85546875" style="79" customWidth="1"/>
    <col min="14343" max="14343" width="13.85546875" style="79" customWidth="1"/>
    <col min="14344" max="14344" width="11" style="79" customWidth="1"/>
    <col min="14345" max="14345" width="9.7109375" style="79" customWidth="1"/>
    <col min="14346" max="14346" width="11.28515625" style="79" customWidth="1"/>
    <col min="14347" max="14347" width="10.42578125" style="79" customWidth="1"/>
    <col min="14348" max="14348" width="75.42578125" style="79" customWidth="1"/>
    <col min="14349" max="14349" width="45.28515625" style="79" customWidth="1"/>
    <col min="14350" max="14391" width="9.140625" style="79"/>
    <col min="14392" max="14392" width="62.28515625" style="79" customWidth="1"/>
    <col min="14393" max="14592" width="9.140625" style="79"/>
    <col min="14593" max="14593" width="4.42578125" style="79" customWidth="1"/>
    <col min="14594" max="14594" width="11.5703125" style="79" customWidth="1"/>
    <col min="14595" max="14595" width="40.42578125" style="79" customWidth="1"/>
    <col min="14596" max="14596" width="5.5703125" style="79" customWidth="1"/>
    <col min="14597" max="14597" width="8.5703125" style="79" customWidth="1"/>
    <col min="14598" max="14598" width="9.85546875" style="79" customWidth="1"/>
    <col min="14599" max="14599" width="13.85546875" style="79" customWidth="1"/>
    <col min="14600" max="14600" width="11" style="79" customWidth="1"/>
    <col min="14601" max="14601" width="9.7109375" style="79" customWidth="1"/>
    <col min="14602" max="14602" width="11.28515625" style="79" customWidth="1"/>
    <col min="14603" max="14603" width="10.42578125" style="79" customWidth="1"/>
    <col min="14604" max="14604" width="75.42578125" style="79" customWidth="1"/>
    <col min="14605" max="14605" width="45.28515625" style="79" customWidth="1"/>
    <col min="14606" max="14647" width="9.140625" style="79"/>
    <col min="14648" max="14648" width="62.28515625" style="79" customWidth="1"/>
    <col min="14649" max="14848" width="9.140625" style="79"/>
    <col min="14849" max="14849" width="4.42578125" style="79" customWidth="1"/>
    <col min="14850" max="14850" width="11.5703125" style="79" customWidth="1"/>
    <col min="14851" max="14851" width="40.42578125" style="79" customWidth="1"/>
    <col min="14852" max="14852" width="5.5703125" style="79" customWidth="1"/>
    <col min="14853" max="14853" width="8.5703125" style="79" customWidth="1"/>
    <col min="14854" max="14854" width="9.85546875" style="79" customWidth="1"/>
    <col min="14855" max="14855" width="13.85546875" style="79" customWidth="1"/>
    <col min="14856" max="14856" width="11" style="79" customWidth="1"/>
    <col min="14857" max="14857" width="9.7109375" style="79" customWidth="1"/>
    <col min="14858" max="14858" width="11.28515625" style="79" customWidth="1"/>
    <col min="14859" max="14859" width="10.42578125" style="79" customWidth="1"/>
    <col min="14860" max="14860" width="75.42578125" style="79" customWidth="1"/>
    <col min="14861" max="14861" width="45.28515625" style="79" customWidth="1"/>
    <col min="14862" max="14903" width="9.140625" style="79"/>
    <col min="14904" max="14904" width="62.28515625" style="79" customWidth="1"/>
    <col min="14905" max="15104" width="9.140625" style="79"/>
    <col min="15105" max="15105" width="4.42578125" style="79" customWidth="1"/>
    <col min="15106" max="15106" width="11.5703125" style="79" customWidth="1"/>
    <col min="15107" max="15107" width="40.42578125" style="79" customWidth="1"/>
    <col min="15108" max="15108" width="5.5703125" style="79" customWidth="1"/>
    <col min="15109" max="15109" width="8.5703125" style="79" customWidth="1"/>
    <col min="15110" max="15110" width="9.85546875" style="79" customWidth="1"/>
    <col min="15111" max="15111" width="13.85546875" style="79" customWidth="1"/>
    <col min="15112" max="15112" width="11" style="79" customWidth="1"/>
    <col min="15113" max="15113" width="9.7109375" style="79" customWidth="1"/>
    <col min="15114" max="15114" width="11.28515625" style="79" customWidth="1"/>
    <col min="15115" max="15115" width="10.42578125" style="79" customWidth="1"/>
    <col min="15116" max="15116" width="75.42578125" style="79" customWidth="1"/>
    <col min="15117" max="15117" width="45.28515625" style="79" customWidth="1"/>
    <col min="15118" max="15159" width="9.140625" style="79"/>
    <col min="15160" max="15160" width="62.28515625" style="79" customWidth="1"/>
    <col min="15161" max="15360" width="9.140625" style="79"/>
    <col min="15361" max="15361" width="4.42578125" style="79" customWidth="1"/>
    <col min="15362" max="15362" width="11.5703125" style="79" customWidth="1"/>
    <col min="15363" max="15363" width="40.42578125" style="79" customWidth="1"/>
    <col min="15364" max="15364" width="5.5703125" style="79" customWidth="1"/>
    <col min="15365" max="15365" width="8.5703125" style="79" customWidth="1"/>
    <col min="15366" max="15366" width="9.85546875" style="79" customWidth="1"/>
    <col min="15367" max="15367" width="13.85546875" style="79" customWidth="1"/>
    <col min="15368" max="15368" width="11" style="79" customWidth="1"/>
    <col min="15369" max="15369" width="9.7109375" style="79" customWidth="1"/>
    <col min="15370" max="15370" width="11.28515625" style="79" customWidth="1"/>
    <col min="15371" max="15371" width="10.42578125" style="79" customWidth="1"/>
    <col min="15372" max="15372" width="75.42578125" style="79" customWidth="1"/>
    <col min="15373" max="15373" width="45.28515625" style="79" customWidth="1"/>
    <col min="15374" max="15415" width="9.140625" style="79"/>
    <col min="15416" max="15416" width="62.28515625" style="79" customWidth="1"/>
    <col min="15417" max="15616" width="9.140625" style="79"/>
    <col min="15617" max="15617" width="4.42578125" style="79" customWidth="1"/>
    <col min="15618" max="15618" width="11.5703125" style="79" customWidth="1"/>
    <col min="15619" max="15619" width="40.42578125" style="79" customWidth="1"/>
    <col min="15620" max="15620" width="5.5703125" style="79" customWidth="1"/>
    <col min="15621" max="15621" width="8.5703125" style="79" customWidth="1"/>
    <col min="15622" max="15622" width="9.85546875" style="79" customWidth="1"/>
    <col min="15623" max="15623" width="13.85546875" style="79" customWidth="1"/>
    <col min="15624" max="15624" width="11" style="79" customWidth="1"/>
    <col min="15625" max="15625" width="9.7109375" style="79" customWidth="1"/>
    <col min="15626" max="15626" width="11.28515625" style="79" customWidth="1"/>
    <col min="15627" max="15627" width="10.42578125" style="79" customWidth="1"/>
    <col min="15628" max="15628" width="75.42578125" style="79" customWidth="1"/>
    <col min="15629" max="15629" width="45.28515625" style="79" customWidth="1"/>
    <col min="15630" max="15671" width="9.140625" style="79"/>
    <col min="15672" max="15672" width="62.28515625" style="79" customWidth="1"/>
    <col min="15673" max="15872" width="9.140625" style="79"/>
    <col min="15873" max="15873" width="4.42578125" style="79" customWidth="1"/>
    <col min="15874" max="15874" width="11.5703125" style="79" customWidth="1"/>
    <col min="15875" max="15875" width="40.42578125" style="79" customWidth="1"/>
    <col min="15876" max="15876" width="5.5703125" style="79" customWidth="1"/>
    <col min="15877" max="15877" width="8.5703125" style="79" customWidth="1"/>
    <col min="15878" max="15878" width="9.85546875" style="79" customWidth="1"/>
    <col min="15879" max="15879" width="13.85546875" style="79" customWidth="1"/>
    <col min="15880" max="15880" width="11" style="79" customWidth="1"/>
    <col min="15881" max="15881" width="9.7109375" style="79" customWidth="1"/>
    <col min="15882" max="15882" width="11.28515625" style="79" customWidth="1"/>
    <col min="15883" max="15883" width="10.42578125" style="79" customWidth="1"/>
    <col min="15884" max="15884" width="75.42578125" style="79" customWidth="1"/>
    <col min="15885" max="15885" width="45.28515625" style="79" customWidth="1"/>
    <col min="15886" max="15927" width="9.140625" style="79"/>
    <col min="15928" max="15928" width="62.28515625" style="79" customWidth="1"/>
    <col min="15929" max="16128" width="9.140625" style="79"/>
    <col min="16129" max="16129" width="4.42578125" style="79" customWidth="1"/>
    <col min="16130" max="16130" width="11.5703125" style="79" customWidth="1"/>
    <col min="16131" max="16131" width="40.42578125" style="79" customWidth="1"/>
    <col min="16132" max="16132" width="5.5703125" style="79" customWidth="1"/>
    <col min="16133" max="16133" width="8.5703125" style="79" customWidth="1"/>
    <col min="16134" max="16134" width="9.85546875" style="79" customWidth="1"/>
    <col min="16135" max="16135" width="13.85546875" style="79" customWidth="1"/>
    <col min="16136" max="16136" width="11" style="79" customWidth="1"/>
    <col min="16137" max="16137" width="9.7109375" style="79" customWidth="1"/>
    <col min="16138" max="16138" width="11.28515625" style="79" customWidth="1"/>
    <col min="16139" max="16139" width="10.42578125" style="79" customWidth="1"/>
    <col min="16140" max="16140" width="75.42578125" style="79" customWidth="1"/>
    <col min="16141" max="16141" width="45.28515625" style="79" customWidth="1"/>
    <col min="16142" max="16183" width="9.140625" style="79"/>
    <col min="16184" max="16184" width="62.28515625" style="79" customWidth="1"/>
    <col min="16185" max="16384" width="9.140625" style="79"/>
  </cols>
  <sheetData>
    <row r="1" spans="1:104" ht="15" customHeight="1" x14ac:dyDescent="0.25">
      <c r="A1" s="207" t="s">
        <v>611</v>
      </c>
      <c r="B1" s="207"/>
      <c r="C1" s="207"/>
      <c r="D1" s="207"/>
      <c r="E1" s="207"/>
      <c r="F1" s="207"/>
      <c r="G1" s="207"/>
    </row>
    <row r="2" spans="1:104" ht="3" customHeight="1" thickBot="1" x14ac:dyDescent="0.25">
      <c r="B2" s="80"/>
      <c r="C2" s="81"/>
      <c r="D2" s="81"/>
      <c r="E2" s="82"/>
      <c r="F2" s="81"/>
      <c r="G2" s="81"/>
    </row>
    <row r="3" spans="1:104" ht="13.5" customHeight="1" thickTop="1" x14ac:dyDescent="0.2">
      <c r="A3" s="83" t="s">
        <v>19</v>
      </c>
      <c r="B3" s="84"/>
      <c r="C3" s="85"/>
      <c r="D3" s="86" t="s">
        <v>595</v>
      </c>
      <c r="E3" s="87"/>
      <c r="F3" s="88"/>
      <c r="G3" s="89"/>
    </row>
    <row r="4" spans="1:104" ht="13.5" customHeight="1" thickBot="1" x14ac:dyDescent="0.25">
      <c r="A4" s="90" t="s">
        <v>20</v>
      </c>
      <c r="B4" s="91"/>
      <c r="C4" s="92"/>
      <c r="D4" s="93" t="s">
        <v>596</v>
      </c>
      <c r="E4" s="94"/>
      <c r="F4" s="95"/>
      <c r="G4" s="96"/>
    </row>
    <row r="5" spans="1:104" ht="13.5" thickTop="1" x14ac:dyDescent="0.2">
      <c r="A5" s="97"/>
    </row>
    <row r="6" spans="1:104" s="103" customFormat="1" ht="26.25" customHeight="1" x14ac:dyDescent="0.2">
      <c r="A6" s="99" t="s">
        <v>21</v>
      </c>
      <c r="B6" s="100" t="s">
        <v>22</v>
      </c>
      <c r="C6" s="100" t="s">
        <v>23</v>
      </c>
      <c r="D6" s="100" t="s">
        <v>24</v>
      </c>
      <c r="E6" s="100" t="s">
        <v>25</v>
      </c>
      <c r="F6" s="100" t="s">
        <v>26</v>
      </c>
      <c r="G6" s="101" t="s">
        <v>27</v>
      </c>
      <c r="H6" s="102" t="s">
        <v>28</v>
      </c>
      <c r="I6" s="102" t="s">
        <v>29</v>
      </c>
      <c r="J6" s="102" t="s">
        <v>30</v>
      </c>
      <c r="K6" s="102" t="s">
        <v>31</v>
      </c>
    </row>
    <row r="7" spans="1:104" ht="14.25" customHeight="1" x14ac:dyDescent="0.2">
      <c r="A7" s="104" t="s">
        <v>32</v>
      </c>
      <c r="B7" s="105" t="s">
        <v>33</v>
      </c>
      <c r="C7" s="106" t="s">
        <v>34</v>
      </c>
      <c r="D7" s="107"/>
      <c r="E7" s="108"/>
      <c r="F7" s="108"/>
      <c r="G7" s="109"/>
      <c r="H7" s="110"/>
      <c r="I7" s="111"/>
      <c r="J7" s="110"/>
      <c r="K7" s="111"/>
      <c r="O7" s="112"/>
    </row>
    <row r="8" spans="1:104" x14ac:dyDescent="0.2">
      <c r="A8" s="113">
        <v>1</v>
      </c>
      <c r="B8" s="114" t="s">
        <v>572</v>
      </c>
      <c r="C8" s="115" t="s">
        <v>573</v>
      </c>
      <c r="D8" s="116" t="s">
        <v>196</v>
      </c>
      <c r="E8" s="117">
        <v>12.2</v>
      </c>
      <c r="F8" s="192"/>
      <c r="G8" s="118">
        <f>E8*F8</f>
        <v>0</v>
      </c>
      <c r="H8" s="119">
        <v>0</v>
      </c>
      <c r="I8" s="120">
        <f>E8*H8</f>
        <v>0</v>
      </c>
      <c r="J8" s="119">
        <v>0</v>
      </c>
      <c r="K8" s="120">
        <f>E8*J8</f>
        <v>0</v>
      </c>
      <c r="O8" s="112"/>
      <c r="Z8" s="121"/>
      <c r="AA8" s="121">
        <v>1</v>
      </c>
      <c r="AB8" s="121">
        <v>1</v>
      </c>
      <c r="AC8" s="121">
        <v>1</v>
      </c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CA8" s="121">
        <v>1</v>
      </c>
      <c r="CB8" s="121">
        <v>1</v>
      </c>
      <c r="CZ8" s="79">
        <v>1</v>
      </c>
    </row>
    <row r="9" spans="1:104" x14ac:dyDescent="0.2">
      <c r="A9" s="113">
        <v>2</v>
      </c>
      <c r="B9" s="114" t="s">
        <v>574</v>
      </c>
      <c r="C9" s="115" t="s">
        <v>575</v>
      </c>
      <c r="D9" s="116" t="s">
        <v>196</v>
      </c>
      <c r="E9" s="117">
        <v>9</v>
      </c>
      <c r="F9" s="192"/>
      <c r="G9" s="118">
        <f>E9*F9</f>
        <v>0</v>
      </c>
      <c r="H9" s="119">
        <v>0</v>
      </c>
      <c r="I9" s="120">
        <f>E9*H9</f>
        <v>0</v>
      </c>
      <c r="J9" s="119">
        <v>0</v>
      </c>
      <c r="K9" s="120">
        <f>E9*J9</f>
        <v>0</v>
      </c>
      <c r="O9" s="112"/>
      <c r="Z9" s="121"/>
      <c r="AA9" s="121">
        <v>1</v>
      </c>
      <c r="AB9" s="121">
        <v>1</v>
      </c>
      <c r="AC9" s="121">
        <v>1</v>
      </c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CA9" s="121">
        <v>1</v>
      </c>
      <c r="CB9" s="121">
        <v>1</v>
      </c>
      <c r="CZ9" s="79">
        <v>1</v>
      </c>
    </row>
    <row r="10" spans="1:104" x14ac:dyDescent="0.2">
      <c r="A10" s="122"/>
      <c r="B10" s="123"/>
      <c r="C10" s="208" t="s">
        <v>576</v>
      </c>
      <c r="D10" s="209"/>
      <c r="E10" s="126">
        <v>9</v>
      </c>
      <c r="F10" s="127"/>
      <c r="G10" s="128"/>
      <c r="H10" s="129"/>
      <c r="I10" s="124"/>
      <c r="K10" s="124"/>
      <c r="M10" s="130" t="s">
        <v>576</v>
      </c>
      <c r="O10" s="112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31" t="str">
        <f>C9</f>
        <v>Hloubení nezapaž. jam hor.3 do 50 m3</v>
      </c>
      <c r="BE10" s="121"/>
      <c r="BF10" s="121"/>
      <c r="BG10" s="121"/>
      <c r="BH10" s="121"/>
      <c r="BI10" s="121"/>
      <c r="BJ10" s="121"/>
      <c r="BK10" s="121"/>
    </row>
    <row r="11" spans="1:104" x14ac:dyDescent="0.2">
      <c r="A11" s="113">
        <v>3</v>
      </c>
      <c r="B11" s="114" t="s">
        <v>577</v>
      </c>
      <c r="C11" s="115" t="s">
        <v>578</v>
      </c>
      <c r="D11" s="116" t="s">
        <v>196</v>
      </c>
      <c r="E11" s="117">
        <v>9</v>
      </c>
      <c r="F11" s="192"/>
      <c r="G11" s="118">
        <f>E11*F11</f>
        <v>0</v>
      </c>
      <c r="H11" s="119">
        <v>0</v>
      </c>
      <c r="I11" s="120">
        <f>E11*H11</f>
        <v>0</v>
      </c>
      <c r="J11" s="119">
        <v>0</v>
      </c>
      <c r="K11" s="120">
        <f>E11*J11</f>
        <v>0</v>
      </c>
      <c r="O11" s="112"/>
      <c r="Z11" s="121"/>
      <c r="AA11" s="121">
        <v>1</v>
      </c>
      <c r="AB11" s="121">
        <v>1</v>
      </c>
      <c r="AC11" s="121">
        <v>1</v>
      </c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CA11" s="121">
        <v>1</v>
      </c>
      <c r="CB11" s="121">
        <v>1</v>
      </c>
      <c r="CZ11" s="79">
        <v>1</v>
      </c>
    </row>
    <row r="12" spans="1:104" x14ac:dyDescent="0.2">
      <c r="A12" s="113">
        <v>4</v>
      </c>
      <c r="B12" s="114" t="s">
        <v>488</v>
      </c>
      <c r="C12" s="115" t="s">
        <v>489</v>
      </c>
      <c r="D12" s="116" t="s">
        <v>196</v>
      </c>
      <c r="E12" s="117">
        <v>82.72</v>
      </c>
      <c r="F12" s="192"/>
      <c r="G12" s="118">
        <f>E12*F12</f>
        <v>0</v>
      </c>
      <c r="H12" s="119">
        <v>0</v>
      </c>
      <c r="I12" s="120">
        <f>E12*H12</f>
        <v>0</v>
      </c>
      <c r="J12" s="119">
        <v>0</v>
      </c>
      <c r="K12" s="120">
        <f>E12*J12</f>
        <v>0</v>
      </c>
      <c r="O12" s="112"/>
      <c r="Z12" s="121"/>
      <c r="AA12" s="121">
        <v>1</v>
      </c>
      <c r="AB12" s="121">
        <v>1</v>
      </c>
      <c r="AC12" s="121">
        <v>1</v>
      </c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CA12" s="121">
        <v>1</v>
      </c>
      <c r="CB12" s="121">
        <v>1</v>
      </c>
      <c r="CZ12" s="79">
        <v>1</v>
      </c>
    </row>
    <row r="13" spans="1:104" x14ac:dyDescent="0.2">
      <c r="A13" s="122"/>
      <c r="B13" s="123"/>
      <c r="C13" s="208" t="s">
        <v>579</v>
      </c>
      <c r="D13" s="209"/>
      <c r="E13" s="126">
        <v>82.72</v>
      </c>
      <c r="F13" s="127"/>
      <c r="G13" s="128"/>
      <c r="H13" s="129"/>
      <c r="I13" s="124"/>
      <c r="K13" s="124"/>
      <c r="M13" s="130" t="s">
        <v>579</v>
      </c>
      <c r="O13" s="112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31" t="str">
        <f>C12</f>
        <v>Hloubení rýh š.do 60 cm v hor.3 do 50 m3</v>
      </c>
      <c r="BE13" s="121"/>
      <c r="BF13" s="121"/>
      <c r="BG13" s="121"/>
      <c r="BH13" s="121"/>
      <c r="BI13" s="121"/>
      <c r="BJ13" s="121"/>
      <c r="BK13" s="121"/>
    </row>
    <row r="14" spans="1:104" x14ac:dyDescent="0.2">
      <c r="A14" s="113">
        <v>5</v>
      </c>
      <c r="B14" s="114" t="s">
        <v>491</v>
      </c>
      <c r="C14" s="115" t="s">
        <v>492</v>
      </c>
      <c r="D14" s="116" t="s">
        <v>196</v>
      </c>
      <c r="E14" s="117">
        <v>82.72</v>
      </c>
      <c r="F14" s="192"/>
      <c r="G14" s="118">
        <f>E14*F14</f>
        <v>0</v>
      </c>
      <c r="H14" s="119">
        <v>0</v>
      </c>
      <c r="I14" s="120">
        <f>E14*H14</f>
        <v>0</v>
      </c>
      <c r="J14" s="119">
        <v>0</v>
      </c>
      <c r="K14" s="120">
        <f>E14*J14</f>
        <v>0</v>
      </c>
      <c r="O14" s="112"/>
      <c r="Z14" s="121"/>
      <c r="AA14" s="121">
        <v>1</v>
      </c>
      <c r="AB14" s="121">
        <v>1</v>
      </c>
      <c r="AC14" s="121">
        <v>1</v>
      </c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CA14" s="121">
        <v>1</v>
      </c>
      <c r="CB14" s="121">
        <v>1</v>
      </c>
      <c r="CZ14" s="79">
        <v>1</v>
      </c>
    </row>
    <row r="15" spans="1:104" x14ac:dyDescent="0.2">
      <c r="A15" s="113">
        <v>6</v>
      </c>
      <c r="B15" s="114" t="s">
        <v>580</v>
      </c>
      <c r="C15" s="115" t="s">
        <v>581</v>
      </c>
      <c r="D15" s="116" t="s">
        <v>88</v>
      </c>
      <c r="E15" s="117">
        <v>44</v>
      </c>
      <c r="F15" s="192"/>
      <c r="G15" s="118">
        <f>E15*F15</f>
        <v>0</v>
      </c>
      <c r="H15" s="119">
        <v>5.2200000000013303E-3</v>
      </c>
      <c r="I15" s="120">
        <f>E15*H15</f>
        <v>0.22968000000005853</v>
      </c>
      <c r="J15" s="119">
        <v>0</v>
      </c>
      <c r="K15" s="120">
        <f>E15*J15</f>
        <v>0</v>
      </c>
      <c r="O15" s="112"/>
      <c r="Z15" s="121"/>
      <c r="AA15" s="121">
        <v>1</v>
      </c>
      <c r="AB15" s="121">
        <v>1</v>
      </c>
      <c r="AC15" s="121">
        <v>1</v>
      </c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CA15" s="121">
        <v>1</v>
      </c>
      <c r="CB15" s="121">
        <v>1</v>
      </c>
      <c r="CZ15" s="79">
        <v>1</v>
      </c>
    </row>
    <row r="16" spans="1:104" x14ac:dyDescent="0.2">
      <c r="A16" s="122"/>
      <c r="B16" s="123"/>
      <c r="C16" s="208" t="s">
        <v>582</v>
      </c>
      <c r="D16" s="209"/>
      <c r="E16" s="126">
        <v>44</v>
      </c>
      <c r="F16" s="127"/>
      <c r="G16" s="128"/>
      <c r="H16" s="129"/>
      <c r="I16" s="124"/>
      <c r="K16" s="124"/>
      <c r="M16" s="130" t="s">
        <v>582</v>
      </c>
      <c r="O16" s="112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31" t="str">
        <f>C15</f>
        <v>Řízené protlačení a vtažení PE d 160 mm, hor.1 - 4</v>
      </c>
      <c r="BE16" s="121"/>
      <c r="BF16" s="121"/>
      <c r="BG16" s="121"/>
      <c r="BH16" s="121"/>
      <c r="BI16" s="121"/>
      <c r="BJ16" s="121"/>
      <c r="BK16" s="121"/>
    </row>
    <row r="17" spans="1:104" x14ac:dyDescent="0.2">
      <c r="A17" s="113">
        <v>7</v>
      </c>
      <c r="B17" s="114" t="s">
        <v>496</v>
      </c>
      <c r="C17" s="115" t="s">
        <v>497</v>
      </c>
      <c r="D17" s="116" t="s">
        <v>196</v>
      </c>
      <c r="E17" s="117">
        <v>95.92</v>
      </c>
      <c r="F17" s="192"/>
      <c r="G17" s="118">
        <f>E17*F17</f>
        <v>0</v>
      </c>
      <c r="H17" s="119">
        <v>0</v>
      </c>
      <c r="I17" s="120">
        <f>E17*H17</f>
        <v>0</v>
      </c>
      <c r="J17" s="119">
        <v>0</v>
      </c>
      <c r="K17" s="120">
        <f>E17*J17</f>
        <v>0</v>
      </c>
      <c r="O17" s="112"/>
      <c r="Z17" s="121"/>
      <c r="AA17" s="121">
        <v>1</v>
      </c>
      <c r="AB17" s="121">
        <v>1</v>
      </c>
      <c r="AC17" s="121">
        <v>1</v>
      </c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CA17" s="121">
        <v>1</v>
      </c>
      <c r="CB17" s="121">
        <v>1</v>
      </c>
      <c r="CZ17" s="79">
        <v>1</v>
      </c>
    </row>
    <row r="18" spans="1:104" x14ac:dyDescent="0.2">
      <c r="A18" s="122"/>
      <c r="B18" s="123"/>
      <c r="C18" s="208" t="s">
        <v>583</v>
      </c>
      <c r="D18" s="209"/>
      <c r="E18" s="126">
        <v>95.92</v>
      </c>
      <c r="F18" s="127"/>
      <c r="G18" s="128"/>
      <c r="H18" s="129"/>
      <c r="I18" s="124"/>
      <c r="K18" s="124"/>
      <c r="M18" s="130" t="s">
        <v>583</v>
      </c>
      <c r="O18" s="112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31" t="str">
        <f>C17</f>
        <v>Svislé přemístění výkopku z hor.1-4 do 2,5 m</v>
      </c>
      <c r="BE18" s="121"/>
      <c r="BF18" s="121"/>
      <c r="BG18" s="121"/>
      <c r="BH18" s="121"/>
      <c r="BI18" s="121"/>
      <c r="BJ18" s="121"/>
      <c r="BK18" s="121"/>
    </row>
    <row r="19" spans="1:104" x14ac:dyDescent="0.2">
      <c r="A19" s="113">
        <v>8</v>
      </c>
      <c r="B19" s="114" t="s">
        <v>258</v>
      </c>
      <c r="C19" s="115" t="s">
        <v>499</v>
      </c>
      <c r="D19" s="116" t="s">
        <v>196</v>
      </c>
      <c r="E19" s="117">
        <v>95.92</v>
      </c>
      <c r="F19" s="192"/>
      <c r="G19" s="118">
        <f>E19*F19</f>
        <v>0</v>
      </c>
      <c r="H19" s="119">
        <v>0</v>
      </c>
      <c r="I19" s="120">
        <f>E19*H19</f>
        <v>0</v>
      </c>
      <c r="J19" s="119">
        <v>0</v>
      </c>
      <c r="K19" s="120">
        <f>E19*J19</f>
        <v>0</v>
      </c>
      <c r="O19" s="112"/>
      <c r="Z19" s="121"/>
      <c r="AA19" s="121">
        <v>1</v>
      </c>
      <c r="AB19" s="121">
        <v>1</v>
      </c>
      <c r="AC19" s="121">
        <v>1</v>
      </c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CA19" s="121">
        <v>1</v>
      </c>
      <c r="CB19" s="121">
        <v>1</v>
      </c>
      <c r="CZ19" s="79">
        <v>1</v>
      </c>
    </row>
    <row r="20" spans="1:104" x14ac:dyDescent="0.2">
      <c r="A20" s="132" t="s">
        <v>36</v>
      </c>
      <c r="B20" s="133" t="s">
        <v>33</v>
      </c>
      <c r="C20" s="134" t="s">
        <v>34</v>
      </c>
      <c r="D20" s="135"/>
      <c r="E20" s="136"/>
      <c r="F20" s="136"/>
      <c r="G20" s="137">
        <f>SUM(G7:G19)</f>
        <v>0</v>
      </c>
      <c r="H20" s="138"/>
      <c r="I20" s="139">
        <f>SUM(I7:I19)</f>
        <v>0.22968000000005853</v>
      </c>
      <c r="J20" s="140"/>
      <c r="K20" s="139">
        <f>SUM(K7:K19)</f>
        <v>0</v>
      </c>
      <c r="O20" s="112"/>
      <c r="X20" s="141">
        <f>K20</f>
        <v>0</v>
      </c>
      <c r="Y20" s="141">
        <f>I20</f>
        <v>0.22968000000005853</v>
      </c>
      <c r="Z20" s="142">
        <f>G20</f>
        <v>0</v>
      </c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43"/>
      <c r="BB20" s="143"/>
      <c r="BC20" s="143"/>
      <c r="BD20" s="143"/>
      <c r="BE20" s="143"/>
      <c r="BF20" s="143"/>
      <c r="BG20" s="121"/>
      <c r="BH20" s="121"/>
      <c r="BI20" s="121"/>
      <c r="BJ20" s="121"/>
      <c r="BK20" s="121"/>
    </row>
    <row r="21" spans="1:104" ht="14.25" customHeight="1" x14ac:dyDescent="0.2">
      <c r="A21" s="104" t="s">
        <v>32</v>
      </c>
      <c r="B21" s="105" t="s">
        <v>584</v>
      </c>
      <c r="C21" s="106" t="s">
        <v>585</v>
      </c>
      <c r="D21" s="107"/>
      <c r="E21" s="108"/>
      <c r="F21" s="108"/>
      <c r="G21" s="109"/>
      <c r="H21" s="110"/>
      <c r="I21" s="111"/>
      <c r="J21" s="110"/>
      <c r="K21" s="111"/>
      <c r="O21" s="112"/>
    </row>
    <row r="22" spans="1:104" x14ac:dyDescent="0.2">
      <c r="A22" s="113">
        <v>9</v>
      </c>
      <c r="B22" s="114" t="s">
        <v>586</v>
      </c>
      <c r="C22" s="115" t="s">
        <v>587</v>
      </c>
      <c r="D22" s="116" t="s">
        <v>88</v>
      </c>
      <c r="E22" s="117">
        <v>376</v>
      </c>
      <c r="F22" s="192"/>
      <c r="G22" s="118">
        <f>E22*F22</f>
        <v>0</v>
      </c>
      <c r="H22" s="119">
        <v>0</v>
      </c>
      <c r="I22" s="120">
        <f>E22*H22</f>
        <v>0</v>
      </c>
      <c r="J22" s="119">
        <v>0</v>
      </c>
      <c r="K22" s="120">
        <f>E22*J22</f>
        <v>0</v>
      </c>
      <c r="O22" s="112"/>
      <c r="Z22" s="121"/>
      <c r="AA22" s="121">
        <v>1</v>
      </c>
      <c r="AB22" s="121">
        <v>9</v>
      </c>
      <c r="AC22" s="121">
        <v>9</v>
      </c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CA22" s="121">
        <v>1</v>
      </c>
      <c r="CB22" s="121">
        <v>9</v>
      </c>
      <c r="CZ22" s="79">
        <v>4</v>
      </c>
    </row>
    <row r="23" spans="1:104" x14ac:dyDescent="0.2">
      <c r="A23" s="113">
        <v>10</v>
      </c>
      <c r="B23" s="114" t="s">
        <v>532</v>
      </c>
      <c r="C23" s="115" t="s">
        <v>533</v>
      </c>
      <c r="D23" s="116" t="s">
        <v>88</v>
      </c>
      <c r="E23" s="117">
        <v>188</v>
      </c>
      <c r="F23" s="192"/>
      <c r="G23" s="118">
        <f>E23*F23</f>
        <v>0</v>
      </c>
      <c r="H23" s="119">
        <v>3.0999999999980999E-4</v>
      </c>
      <c r="I23" s="120">
        <f>E23*H23</f>
        <v>5.8279999999964277E-2</v>
      </c>
      <c r="J23" s="119">
        <v>0</v>
      </c>
      <c r="K23" s="120">
        <f>E23*J23</f>
        <v>0</v>
      </c>
      <c r="O23" s="112"/>
      <c r="Z23" s="121"/>
      <c r="AA23" s="121">
        <v>1</v>
      </c>
      <c r="AB23" s="121">
        <v>9</v>
      </c>
      <c r="AC23" s="121">
        <v>9</v>
      </c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CA23" s="121">
        <v>1</v>
      </c>
      <c r="CB23" s="121">
        <v>9</v>
      </c>
      <c r="CZ23" s="79">
        <v>4</v>
      </c>
    </row>
    <row r="24" spans="1:104" x14ac:dyDescent="0.2">
      <c r="A24" s="113">
        <v>11</v>
      </c>
      <c r="B24" s="114" t="s">
        <v>588</v>
      </c>
      <c r="C24" s="115" t="s">
        <v>589</v>
      </c>
      <c r="D24" s="116" t="s">
        <v>88</v>
      </c>
      <c r="E24" s="117">
        <v>376</v>
      </c>
      <c r="F24" s="192"/>
      <c r="G24" s="118">
        <f>E24*F24</f>
        <v>0</v>
      </c>
      <c r="H24" s="119">
        <v>6.8999999999963502E-4</v>
      </c>
      <c r="I24" s="120">
        <f>E24*H24</f>
        <v>0.25943999999986278</v>
      </c>
      <c r="J24" s="119"/>
      <c r="K24" s="120">
        <f>E24*J24</f>
        <v>0</v>
      </c>
      <c r="O24" s="112"/>
      <c r="Z24" s="121"/>
      <c r="AA24" s="121">
        <v>3</v>
      </c>
      <c r="AB24" s="121">
        <v>9</v>
      </c>
      <c r="AC24" s="121">
        <v>3457114705</v>
      </c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CA24" s="121">
        <v>3</v>
      </c>
      <c r="CB24" s="121">
        <v>9</v>
      </c>
      <c r="CZ24" s="79">
        <v>3</v>
      </c>
    </row>
    <row r="25" spans="1:104" x14ac:dyDescent="0.2">
      <c r="A25" s="113">
        <v>12</v>
      </c>
      <c r="B25" s="114" t="s">
        <v>590</v>
      </c>
      <c r="C25" s="115" t="s">
        <v>591</v>
      </c>
      <c r="D25" s="116" t="s">
        <v>88</v>
      </c>
      <c r="E25" s="117">
        <v>48</v>
      </c>
      <c r="F25" s="192"/>
      <c r="G25" s="118">
        <f>E25*F25</f>
        <v>0</v>
      </c>
      <c r="H25" s="119">
        <v>9.1999999999980997E-4</v>
      </c>
      <c r="I25" s="120">
        <f>E25*H25</f>
        <v>4.415999999999088E-2</v>
      </c>
      <c r="J25" s="119"/>
      <c r="K25" s="120">
        <f>E25*J25</f>
        <v>0</v>
      </c>
      <c r="O25" s="112"/>
      <c r="Z25" s="121"/>
      <c r="AA25" s="121">
        <v>3</v>
      </c>
      <c r="AB25" s="121">
        <v>9</v>
      </c>
      <c r="AC25" s="121">
        <v>3457114708</v>
      </c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CA25" s="121">
        <v>3</v>
      </c>
      <c r="CB25" s="121">
        <v>9</v>
      </c>
      <c r="CZ25" s="79">
        <v>3</v>
      </c>
    </row>
    <row r="26" spans="1:104" x14ac:dyDescent="0.2">
      <c r="A26" s="122"/>
      <c r="B26" s="123"/>
      <c r="C26" s="204" t="s">
        <v>592</v>
      </c>
      <c r="D26" s="205"/>
      <c r="E26" s="205"/>
      <c r="F26" s="205"/>
      <c r="G26" s="206"/>
      <c r="I26" s="124"/>
      <c r="K26" s="124"/>
      <c r="L26" s="125" t="s">
        <v>592</v>
      </c>
      <c r="O26" s="112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</row>
    <row r="27" spans="1:104" x14ac:dyDescent="0.2">
      <c r="A27" s="132" t="s">
        <v>36</v>
      </c>
      <c r="B27" s="133" t="s">
        <v>584</v>
      </c>
      <c r="C27" s="134" t="s">
        <v>585</v>
      </c>
      <c r="D27" s="135"/>
      <c r="E27" s="136"/>
      <c r="F27" s="136"/>
      <c r="G27" s="137">
        <f>SUM(G21:G26)</f>
        <v>0</v>
      </c>
      <c r="H27" s="138"/>
      <c r="I27" s="139">
        <f>SUM(I21:I26)</f>
        <v>0.3618799999998179</v>
      </c>
      <c r="J27" s="140"/>
      <c r="K27" s="139">
        <f>SUM(K21:K26)</f>
        <v>0</v>
      </c>
      <c r="O27" s="112"/>
      <c r="X27" s="141">
        <f>K27</f>
        <v>0</v>
      </c>
      <c r="Y27" s="141">
        <f>I27</f>
        <v>0.3618799999998179</v>
      </c>
      <c r="Z27" s="142">
        <f>G27</f>
        <v>0</v>
      </c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43"/>
      <c r="BB27" s="143"/>
      <c r="BC27" s="143"/>
      <c r="BD27" s="143"/>
      <c r="BE27" s="143"/>
      <c r="BF27" s="143"/>
      <c r="BG27" s="121"/>
      <c r="BH27" s="121"/>
      <c r="BI27" s="121"/>
      <c r="BJ27" s="121"/>
      <c r="BK27" s="121"/>
    </row>
    <row r="28" spans="1:104" x14ac:dyDescent="0.2">
      <c r="A28" s="144" t="s">
        <v>37</v>
      </c>
      <c r="B28" s="145" t="s">
        <v>38</v>
      </c>
      <c r="C28" s="146"/>
      <c r="D28" s="147"/>
      <c r="E28" s="148"/>
      <c r="F28" s="148"/>
      <c r="G28" s="149">
        <f>SUM(Z7:Z28)</f>
        <v>0</v>
      </c>
      <c r="H28" s="150"/>
      <c r="I28" s="151">
        <f>SUM(Y7:Y28)</f>
        <v>0.59155999999987641</v>
      </c>
      <c r="J28" s="150"/>
      <c r="K28" s="151">
        <f>SUM(X7:X28)</f>
        <v>0</v>
      </c>
      <c r="O28" s="112"/>
      <c r="BA28" s="152"/>
      <c r="BB28" s="152"/>
      <c r="BC28" s="152"/>
      <c r="BD28" s="152"/>
      <c r="BE28" s="152"/>
      <c r="BF28" s="152"/>
    </row>
    <row r="29" spans="1:104" x14ac:dyDescent="0.2">
      <c r="E29" s="79"/>
    </row>
    <row r="30" spans="1:104" x14ac:dyDescent="0.2">
      <c r="A30" s="153"/>
      <c r="E30" s="79"/>
    </row>
    <row r="31" spans="1:104" x14ac:dyDescent="0.2">
      <c r="A31" s="154"/>
      <c r="B31" s="155"/>
      <c r="C31" s="156" t="s">
        <v>39</v>
      </c>
      <c r="D31" s="155"/>
      <c r="E31" s="155"/>
      <c r="F31" s="155"/>
      <c r="G31" s="157" t="s">
        <v>40</v>
      </c>
    </row>
    <row r="32" spans="1:104" x14ac:dyDescent="0.2">
      <c r="A32" s="158"/>
      <c r="B32" s="159"/>
      <c r="C32" s="160" t="s">
        <v>80</v>
      </c>
      <c r="D32" s="161"/>
      <c r="E32" s="162"/>
      <c r="F32" s="162"/>
      <c r="G32" s="163">
        <v>0</v>
      </c>
    </row>
    <row r="33" spans="1:7" x14ac:dyDescent="0.2">
      <c r="A33" s="158"/>
      <c r="B33" s="159"/>
      <c r="C33" s="160" t="s">
        <v>41</v>
      </c>
      <c r="D33" s="161"/>
      <c r="E33" s="162"/>
      <c r="F33" s="162"/>
      <c r="G33" s="163">
        <v>0</v>
      </c>
    </row>
    <row r="34" spans="1:7" x14ac:dyDescent="0.2">
      <c r="A34" s="158"/>
      <c r="B34" s="159"/>
      <c r="C34" s="160" t="s">
        <v>42</v>
      </c>
      <c r="D34" s="161"/>
      <c r="E34" s="162"/>
      <c r="F34" s="162"/>
      <c r="G34" s="163">
        <v>0</v>
      </c>
    </row>
    <row r="35" spans="1:7" x14ac:dyDescent="0.2">
      <c r="A35" s="158"/>
      <c r="B35" s="159"/>
      <c r="C35" s="160" t="s">
        <v>43</v>
      </c>
      <c r="D35" s="161"/>
      <c r="E35" s="162"/>
      <c r="F35" s="162"/>
      <c r="G35" s="163">
        <v>0</v>
      </c>
    </row>
    <row r="36" spans="1:7" x14ac:dyDescent="0.2">
      <c r="A36" s="158"/>
      <c r="B36" s="159"/>
      <c r="C36" s="160" t="s">
        <v>44</v>
      </c>
      <c r="D36" s="161"/>
      <c r="E36" s="162"/>
      <c r="F36" s="162"/>
      <c r="G36" s="163">
        <v>0</v>
      </c>
    </row>
    <row r="37" spans="1:7" x14ac:dyDescent="0.2">
      <c r="A37" s="158"/>
      <c r="B37" s="159"/>
      <c r="C37" s="160" t="s">
        <v>45</v>
      </c>
      <c r="D37" s="161"/>
      <c r="E37" s="162"/>
      <c r="F37" s="162"/>
      <c r="G37" s="163">
        <v>0</v>
      </c>
    </row>
    <row r="38" spans="1:7" x14ac:dyDescent="0.2">
      <c r="A38" s="158"/>
      <c r="B38" s="159"/>
      <c r="C38" s="160" t="s">
        <v>46</v>
      </c>
      <c r="D38" s="161"/>
      <c r="E38" s="162"/>
      <c r="F38" s="162"/>
      <c r="G38" s="163">
        <v>0</v>
      </c>
    </row>
    <row r="39" spans="1:7" x14ac:dyDescent="0.2">
      <c r="A39" s="158"/>
      <c r="B39" s="159"/>
      <c r="C39" s="160" t="s">
        <v>47</v>
      </c>
      <c r="D39" s="161"/>
      <c r="E39" s="162"/>
      <c r="F39" s="162"/>
      <c r="G39" s="163">
        <v>0</v>
      </c>
    </row>
    <row r="40" spans="1:7" x14ac:dyDescent="0.2">
      <c r="A40" s="164"/>
      <c r="B40" s="165" t="s">
        <v>40</v>
      </c>
      <c r="C40" s="166"/>
      <c r="D40" s="167"/>
      <c r="E40" s="168"/>
      <c r="F40" s="168"/>
      <c r="G40" s="169">
        <f>SUM(G32:G39)</f>
        <v>0</v>
      </c>
    </row>
    <row r="41" spans="1:7" x14ac:dyDescent="0.2">
      <c r="E41" s="79"/>
    </row>
    <row r="42" spans="1:7" x14ac:dyDescent="0.2">
      <c r="E42" s="79"/>
    </row>
    <row r="43" spans="1:7" x14ac:dyDescent="0.2">
      <c r="E43" s="79"/>
    </row>
    <row r="44" spans="1:7" x14ac:dyDescent="0.2">
      <c r="E44" s="79"/>
    </row>
    <row r="45" spans="1:7" x14ac:dyDescent="0.2">
      <c r="E45" s="79"/>
    </row>
    <row r="46" spans="1:7" x14ac:dyDescent="0.2">
      <c r="E46" s="79"/>
    </row>
    <row r="47" spans="1:7" x14ac:dyDescent="0.2">
      <c r="E47" s="79"/>
    </row>
    <row r="48" spans="1:7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1:7" x14ac:dyDescent="0.2">
      <c r="E81" s="79"/>
    </row>
    <row r="82" spans="1:7" x14ac:dyDescent="0.2">
      <c r="E82" s="79"/>
    </row>
    <row r="83" spans="1:7" x14ac:dyDescent="0.2">
      <c r="E83" s="79"/>
    </row>
    <row r="84" spans="1:7" x14ac:dyDescent="0.2">
      <c r="E84" s="79"/>
    </row>
    <row r="85" spans="1:7" x14ac:dyDescent="0.2">
      <c r="E85" s="79"/>
    </row>
    <row r="86" spans="1:7" x14ac:dyDescent="0.2">
      <c r="E86" s="79"/>
    </row>
    <row r="87" spans="1:7" x14ac:dyDescent="0.2">
      <c r="E87" s="79"/>
    </row>
    <row r="88" spans="1:7" x14ac:dyDescent="0.2">
      <c r="E88" s="79"/>
    </row>
    <row r="89" spans="1:7" x14ac:dyDescent="0.2">
      <c r="E89" s="79"/>
    </row>
    <row r="90" spans="1:7" x14ac:dyDescent="0.2">
      <c r="E90" s="79"/>
    </row>
    <row r="91" spans="1:7" x14ac:dyDescent="0.2">
      <c r="E91" s="79"/>
    </row>
    <row r="92" spans="1:7" x14ac:dyDescent="0.2">
      <c r="E92" s="79"/>
    </row>
    <row r="93" spans="1:7" x14ac:dyDescent="0.2">
      <c r="A93" s="170"/>
      <c r="B93" s="170"/>
    </row>
    <row r="94" spans="1:7" x14ac:dyDescent="0.2">
      <c r="C94" s="171"/>
      <c r="D94" s="171"/>
      <c r="E94" s="172"/>
      <c r="F94" s="171"/>
      <c r="G94" s="173"/>
    </row>
    <row r="95" spans="1:7" x14ac:dyDescent="0.2">
      <c r="A95" s="170"/>
      <c r="B95" s="170"/>
    </row>
    <row r="1012" spans="1:7" x14ac:dyDescent="0.2">
      <c r="A1012" s="174"/>
      <c r="B1012" s="175"/>
      <c r="C1012" s="176" t="s">
        <v>41</v>
      </c>
      <c r="D1012" s="177"/>
      <c r="F1012" s="98"/>
      <c r="G1012" s="124">
        <v>100000</v>
      </c>
    </row>
    <row r="1013" spans="1:7" x14ac:dyDescent="0.2">
      <c r="A1013" s="174"/>
      <c r="B1013" s="175"/>
      <c r="C1013" s="176" t="s">
        <v>42</v>
      </c>
      <c r="D1013" s="177"/>
      <c r="F1013" s="98"/>
      <c r="G1013" s="124">
        <v>100000</v>
      </c>
    </row>
    <row r="1014" spans="1:7" x14ac:dyDescent="0.2">
      <c r="A1014" s="174"/>
      <c r="B1014" s="175"/>
      <c r="C1014" s="176" t="s">
        <v>43</v>
      </c>
      <c r="D1014" s="177"/>
      <c r="F1014" s="98"/>
      <c r="G1014" s="124">
        <v>100000</v>
      </c>
    </row>
    <row r="1015" spans="1:7" x14ac:dyDescent="0.2">
      <c r="A1015" s="174"/>
      <c r="B1015" s="175"/>
      <c r="C1015" s="176" t="s">
        <v>44</v>
      </c>
      <c r="D1015" s="177"/>
      <c r="F1015" s="98"/>
      <c r="G1015" s="124">
        <v>100000</v>
      </c>
    </row>
    <row r="1016" spans="1:7" x14ac:dyDescent="0.2">
      <c r="A1016" s="174"/>
      <c r="B1016" s="175"/>
      <c r="C1016" s="176" t="s">
        <v>45</v>
      </c>
      <c r="D1016" s="177"/>
      <c r="F1016" s="98"/>
      <c r="G1016" s="124">
        <v>100000</v>
      </c>
    </row>
    <row r="1017" spans="1:7" x14ac:dyDescent="0.2">
      <c r="A1017" s="174"/>
      <c r="B1017" s="175"/>
      <c r="C1017" s="176" t="s">
        <v>46</v>
      </c>
      <c r="D1017" s="177"/>
      <c r="F1017" s="98"/>
      <c r="G1017" s="124">
        <v>100000</v>
      </c>
    </row>
    <row r="1018" spans="1:7" x14ac:dyDescent="0.2">
      <c r="A1018" s="174"/>
      <c r="B1018" s="175"/>
      <c r="C1018" s="176" t="s">
        <v>47</v>
      </c>
      <c r="D1018" s="177"/>
      <c r="F1018" s="98"/>
      <c r="G1018" s="124">
        <v>100000</v>
      </c>
    </row>
  </sheetData>
  <sheetProtection algorithmName="SHA-512" hashValue="e7WPNOfrnDttrL1xQm+jLctDC29OYbiFdt1OOtDwNVCjQW1kVH5VXouYr8PgGT/12qo2CJpTTm0BMWyi8YXWMg==" saltValue="X+g553cpiGGgh5RH2Bn4UQ==" spinCount="100000" sheet="1" objects="1" scenarios="1"/>
  <protectedRanges>
    <protectedRange sqref="F8 F11 F9 F12 F14 F15 F17 F19 F22 F23 F24 F25" name="Oblast1"/>
  </protectedRanges>
  <mergeCells count="6">
    <mergeCell ref="C26:G26"/>
    <mergeCell ref="A1:G1"/>
    <mergeCell ref="C10:D10"/>
    <mergeCell ref="C13:D13"/>
    <mergeCell ref="C16:D16"/>
    <mergeCell ref="C18:D18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140</vt:i4>
      </vt:variant>
    </vt:vector>
  </HeadingPairs>
  <TitlesOfParts>
    <vt:vector size="149" baseType="lpstr">
      <vt:lpstr>Stavba</vt:lpstr>
      <vt:lpstr>100 22-448-0.1 </vt:lpstr>
      <vt:lpstr>100 22-448-0.2 </vt:lpstr>
      <vt:lpstr>100 22-448-0.3 </vt:lpstr>
      <vt:lpstr>101 22-448-1.1 </vt:lpstr>
      <vt:lpstr>101 22-448-1.2 </vt:lpstr>
      <vt:lpstr>101 22-448-1.3 </vt:lpstr>
      <vt:lpstr>102 22-448-102 </vt:lpstr>
      <vt:lpstr>103 22-448-103 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'100 22-448-0.1 '!Názvy_tisku</vt:lpstr>
      <vt:lpstr>'100 22-448-0.2 '!Názvy_tisku</vt:lpstr>
      <vt:lpstr>'100 22-448-0.3 '!Názvy_tisku</vt:lpstr>
      <vt:lpstr>'101 22-448-1.1 '!Názvy_tisku</vt:lpstr>
      <vt:lpstr>'101 22-448-1.2 '!Názvy_tisku</vt:lpstr>
      <vt:lpstr>'101 22-448-1.3 '!Názvy_tisku</vt:lpstr>
      <vt:lpstr>'102 22-448-102 '!Názvy_tisku</vt:lpstr>
      <vt:lpstr>'103 22-448-103 '!Názvy_tisku</vt:lpstr>
      <vt:lpstr>Stavba!Objednatel</vt:lpstr>
      <vt:lpstr>Stavba!Objekt</vt:lpstr>
      <vt:lpstr>'100 22-448-0.1 '!Oblast_tisku</vt:lpstr>
      <vt:lpstr>'100 22-448-0.2 '!Oblast_tisku</vt:lpstr>
      <vt:lpstr>'100 22-448-0.3 '!Oblast_tisku</vt:lpstr>
      <vt:lpstr>'101 22-448-1.1 '!Oblast_tisku</vt:lpstr>
      <vt:lpstr>'101 22-448-1.2 '!Oblast_tisku</vt:lpstr>
      <vt:lpstr>'101 22-448-1.3 '!Oblast_tisku</vt:lpstr>
      <vt:lpstr>'102 22-448-102 '!Oblast_tisku</vt:lpstr>
      <vt:lpstr>'103 22-448-103 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SazbaDPH1</vt:lpstr>
      <vt:lpstr>SazbaDPH2</vt:lpstr>
      <vt:lpstr>'100 22-448-0.2 '!SloupecCC</vt:lpstr>
      <vt:lpstr>'100 22-448-0.3 '!SloupecCC</vt:lpstr>
      <vt:lpstr>'101 22-448-1.1 '!SloupecCC</vt:lpstr>
      <vt:lpstr>'101 22-448-1.2 '!SloupecCC</vt:lpstr>
      <vt:lpstr>'101 22-448-1.3 '!SloupecCC</vt:lpstr>
      <vt:lpstr>'102 22-448-102 '!SloupecCC</vt:lpstr>
      <vt:lpstr>'103 22-448-103 '!SloupecCC</vt:lpstr>
      <vt:lpstr>SloupecCC</vt:lpstr>
      <vt:lpstr>'100 22-448-0.2 '!SloupecCDH</vt:lpstr>
      <vt:lpstr>'100 22-448-0.3 '!SloupecCDH</vt:lpstr>
      <vt:lpstr>'101 22-448-1.1 '!SloupecCDH</vt:lpstr>
      <vt:lpstr>'101 22-448-1.2 '!SloupecCDH</vt:lpstr>
      <vt:lpstr>'101 22-448-1.3 '!SloupecCDH</vt:lpstr>
      <vt:lpstr>'102 22-448-102 '!SloupecCDH</vt:lpstr>
      <vt:lpstr>'103 22-448-103 '!SloupecCDH</vt:lpstr>
      <vt:lpstr>SloupecCDH</vt:lpstr>
      <vt:lpstr>'100 22-448-0.2 '!SloupecCisloPol</vt:lpstr>
      <vt:lpstr>'100 22-448-0.3 '!SloupecCisloPol</vt:lpstr>
      <vt:lpstr>'101 22-448-1.1 '!SloupecCisloPol</vt:lpstr>
      <vt:lpstr>'101 22-448-1.2 '!SloupecCisloPol</vt:lpstr>
      <vt:lpstr>'101 22-448-1.3 '!SloupecCisloPol</vt:lpstr>
      <vt:lpstr>'102 22-448-102 '!SloupecCisloPol</vt:lpstr>
      <vt:lpstr>'103 22-448-103 '!SloupecCisloPol</vt:lpstr>
      <vt:lpstr>SloupecCisloPol</vt:lpstr>
      <vt:lpstr>'100 22-448-0.2 '!SloupecCH</vt:lpstr>
      <vt:lpstr>'100 22-448-0.3 '!SloupecCH</vt:lpstr>
      <vt:lpstr>'101 22-448-1.1 '!SloupecCH</vt:lpstr>
      <vt:lpstr>'101 22-448-1.2 '!SloupecCH</vt:lpstr>
      <vt:lpstr>'101 22-448-1.3 '!SloupecCH</vt:lpstr>
      <vt:lpstr>'102 22-448-102 '!SloupecCH</vt:lpstr>
      <vt:lpstr>'103 22-448-103 '!SloupecCH</vt:lpstr>
      <vt:lpstr>SloupecCH</vt:lpstr>
      <vt:lpstr>'100 22-448-0.2 '!SloupecJC</vt:lpstr>
      <vt:lpstr>'100 22-448-0.3 '!SloupecJC</vt:lpstr>
      <vt:lpstr>'101 22-448-1.1 '!SloupecJC</vt:lpstr>
      <vt:lpstr>'101 22-448-1.2 '!SloupecJC</vt:lpstr>
      <vt:lpstr>'101 22-448-1.3 '!SloupecJC</vt:lpstr>
      <vt:lpstr>'102 22-448-102 '!SloupecJC</vt:lpstr>
      <vt:lpstr>'103 22-448-103 '!SloupecJC</vt:lpstr>
      <vt:lpstr>SloupecJC</vt:lpstr>
      <vt:lpstr>'100 22-448-0.2 '!SloupecJDH</vt:lpstr>
      <vt:lpstr>'100 22-448-0.3 '!SloupecJDH</vt:lpstr>
      <vt:lpstr>'101 22-448-1.1 '!SloupecJDH</vt:lpstr>
      <vt:lpstr>'101 22-448-1.2 '!SloupecJDH</vt:lpstr>
      <vt:lpstr>'101 22-448-1.3 '!SloupecJDH</vt:lpstr>
      <vt:lpstr>'102 22-448-102 '!SloupecJDH</vt:lpstr>
      <vt:lpstr>'103 22-448-103 '!SloupecJDH</vt:lpstr>
      <vt:lpstr>SloupecJDH</vt:lpstr>
      <vt:lpstr>'100 22-448-0.2 '!SloupecJDM</vt:lpstr>
      <vt:lpstr>'100 22-448-0.3 '!SloupecJDM</vt:lpstr>
      <vt:lpstr>'101 22-448-1.1 '!SloupecJDM</vt:lpstr>
      <vt:lpstr>'101 22-448-1.2 '!SloupecJDM</vt:lpstr>
      <vt:lpstr>'101 22-448-1.3 '!SloupecJDM</vt:lpstr>
      <vt:lpstr>'102 22-448-102 '!SloupecJDM</vt:lpstr>
      <vt:lpstr>'103 22-448-103 '!SloupecJDM</vt:lpstr>
      <vt:lpstr>SloupecJDM</vt:lpstr>
      <vt:lpstr>'100 22-448-0.2 '!SloupecJH</vt:lpstr>
      <vt:lpstr>'100 22-448-0.3 '!SloupecJH</vt:lpstr>
      <vt:lpstr>'101 22-448-1.1 '!SloupecJH</vt:lpstr>
      <vt:lpstr>'101 22-448-1.2 '!SloupecJH</vt:lpstr>
      <vt:lpstr>'101 22-448-1.3 '!SloupecJH</vt:lpstr>
      <vt:lpstr>'102 22-448-102 '!SloupecJH</vt:lpstr>
      <vt:lpstr>'103 22-448-103 '!SloupecJH</vt:lpstr>
      <vt:lpstr>SloupecJH</vt:lpstr>
      <vt:lpstr>'100 22-448-0.2 '!SloupecMJ</vt:lpstr>
      <vt:lpstr>'100 22-448-0.3 '!SloupecMJ</vt:lpstr>
      <vt:lpstr>'101 22-448-1.1 '!SloupecMJ</vt:lpstr>
      <vt:lpstr>'101 22-448-1.2 '!SloupecMJ</vt:lpstr>
      <vt:lpstr>'101 22-448-1.3 '!SloupecMJ</vt:lpstr>
      <vt:lpstr>'102 22-448-102 '!SloupecMJ</vt:lpstr>
      <vt:lpstr>'103 22-448-103 '!SloupecMJ</vt:lpstr>
      <vt:lpstr>SloupecMJ</vt:lpstr>
      <vt:lpstr>'100 22-448-0.2 '!SloupecMnozstvi</vt:lpstr>
      <vt:lpstr>'100 22-448-0.3 '!SloupecMnozstvi</vt:lpstr>
      <vt:lpstr>'101 22-448-1.1 '!SloupecMnozstvi</vt:lpstr>
      <vt:lpstr>'101 22-448-1.2 '!SloupecMnozstvi</vt:lpstr>
      <vt:lpstr>'101 22-448-1.3 '!SloupecMnozstvi</vt:lpstr>
      <vt:lpstr>'102 22-448-102 '!SloupecMnozstvi</vt:lpstr>
      <vt:lpstr>'103 22-448-103 '!SloupecMnozstvi</vt:lpstr>
      <vt:lpstr>SloupecMnozstvi</vt:lpstr>
      <vt:lpstr>'100 22-448-0.2 '!SloupecNazPol</vt:lpstr>
      <vt:lpstr>'100 22-448-0.3 '!SloupecNazPol</vt:lpstr>
      <vt:lpstr>'101 22-448-1.1 '!SloupecNazPol</vt:lpstr>
      <vt:lpstr>'101 22-448-1.2 '!SloupecNazPol</vt:lpstr>
      <vt:lpstr>'101 22-448-1.3 '!SloupecNazPol</vt:lpstr>
      <vt:lpstr>'102 22-448-102 '!SloupecNazPol</vt:lpstr>
      <vt:lpstr>'103 22-448-103 '!SloupecNazPol</vt:lpstr>
      <vt:lpstr>SloupecNazPol</vt:lpstr>
      <vt:lpstr>'100 22-448-0.2 '!SloupecPC</vt:lpstr>
      <vt:lpstr>'100 22-448-0.3 '!SloupecPC</vt:lpstr>
      <vt:lpstr>'101 22-448-1.1 '!SloupecPC</vt:lpstr>
      <vt:lpstr>'101 22-448-1.2 '!SloupecPC</vt:lpstr>
      <vt:lpstr>'101 22-448-1.3 '!SloupecPC</vt:lpstr>
      <vt:lpstr>'102 22-448-102 '!SloupecPC</vt:lpstr>
      <vt:lpstr>'103 22-448-103 '!SloupecPC</vt:lpstr>
      <vt:lpstr>SloupecPC</vt:lpstr>
      <vt:lpstr>Stavba!StavbaCelkem</vt:lpstr>
      <vt:lpstr>'100 22-448-0.2 '!VRN</vt:lpstr>
      <vt:lpstr>'100 22-448-0.3 '!VRN</vt:lpstr>
      <vt:lpstr>'101 22-448-1.1 '!VRN</vt:lpstr>
      <vt:lpstr>'101 22-448-1.2 '!VRN</vt:lpstr>
      <vt:lpstr>'101 22-448-1.3 '!VRN</vt:lpstr>
      <vt:lpstr>'102 22-448-102 '!VRN</vt:lpstr>
      <vt:lpstr>'103 22-448-103 '!VRN</vt:lpstr>
      <vt:lpstr>VRN</vt:lpstr>
      <vt:lpstr>Stavba!Zhotovitel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Fianta</dc:creator>
  <cp:lastModifiedBy>Michal Fianta</cp:lastModifiedBy>
  <dcterms:created xsi:type="dcterms:W3CDTF">2024-04-12T04:11:36Z</dcterms:created>
  <dcterms:modified xsi:type="dcterms:W3CDTF">2024-04-29T04:36:10Z</dcterms:modified>
</cp:coreProperties>
</file>