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\2401 Oprava střešního plášťe DK v KM\OK\etapa 1\"/>
    </mc:Choice>
  </mc:AlternateContent>
  <xr:revisionPtr revIDLastSave="0" documentId="8_{065CF529-B1C5-47A1-91FE-05126A7BD896}" xr6:coauthVersionLast="47" xr6:coauthVersionMax="47" xr10:uidLastSave="{00000000-0000-0000-0000-000000000000}"/>
  <bookViews>
    <workbookView xWindow="11715" yWindow="240" windowWidth="14550" windowHeight="15195" xr2:uid="{5390C861-1CC6-4F2D-8B99-89013F76323B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3" l="1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J69" i="2"/>
  <c r="I69" i="2"/>
  <c r="J68" i="2"/>
  <c r="I68" i="2"/>
  <c r="J67" i="2"/>
  <c r="H67" i="2"/>
  <c r="F67" i="2"/>
  <c r="J66" i="2"/>
  <c r="I66" i="2"/>
  <c r="F66" i="2"/>
  <c r="J65" i="2"/>
  <c r="I65" i="2"/>
  <c r="J64" i="2"/>
  <c r="I64" i="2"/>
  <c r="H64" i="2"/>
  <c r="F64" i="2"/>
  <c r="J63" i="2"/>
  <c r="I63" i="2"/>
  <c r="H63" i="2"/>
  <c r="F63" i="2"/>
  <c r="J60" i="2"/>
  <c r="I60" i="2"/>
  <c r="J59" i="2"/>
  <c r="I59" i="2"/>
  <c r="H59" i="2"/>
  <c r="F59" i="2"/>
  <c r="J57" i="2"/>
  <c r="I57" i="2"/>
  <c r="J56" i="2"/>
  <c r="I56" i="2"/>
  <c r="H56" i="2"/>
  <c r="F56" i="2"/>
  <c r="J55" i="2"/>
  <c r="I55" i="2"/>
  <c r="H55" i="2"/>
  <c r="F55" i="2"/>
  <c r="J54" i="2"/>
  <c r="I54" i="2"/>
  <c r="H54" i="2"/>
  <c r="F54" i="2"/>
  <c r="J52" i="2"/>
  <c r="I52" i="2"/>
  <c r="J51" i="2"/>
  <c r="I51" i="2"/>
  <c r="H51" i="2"/>
  <c r="F51" i="2"/>
  <c r="J50" i="2"/>
  <c r="I50" i="2"/>
  <c r="H50" i="2"/>
  <c r="F50" i="2"/>
  <c r="J48" i="2"/>
  <c r="I48" i="2"/>
  <c r="J47" i="2"/>
  <c r="I47" i="2"/>
  <c r="H47" i="2"/>
  <c r="F47" i="2"/>
  <c r="J45" i="2"/>
  <c r="I45" i="2"/>
  <c r="J44" i="2"/>
  <c r="I44" i="2"/>
  <c r="H44" i="2"/>
  <c r="F44" i="2"/>
  <c r="J42" i="2"/>
  <c r="I42" i="2"/>
  <c r="J41" i="2"/>
  <c r="I41" i="2"/>
  <c r="H41" i="2"/>
  <c r="F41" i="2"/>
  <c r="J39" i="2"/>
  <c r="I39" i="2"/>
  <c r="J38" i="2"/>
  <c r="I38" i="2"/>
  <c r="H38" i="2"/>
  <c r="F38" i="2"/>
  <c r="J37" i="2"/>
  <c r="I37" i="2"/>
  <c r="H37" i="2"/>
  <c r="F37" i="2"/>
  <c r="J36" i="2"/>
  <c r="I36" i="2"/>
  <c r="H36" i="2"/>
  <c r="F36" i="2"/>
  <c r="J34" i="2"/>
  <c r="I34" i="2"/>
  <c r="J33" i="2"/>
  <c r="I33" i="2"/>
  <c r="H33" i="2"/>
  <c r="F33" i="2"/>
  <c r="J32" i="2"/>
  <c r="I32" i="2"/>
  <c r="H32" i="2"/>
  <c r="F32" i="2"/>
  <c r="J31" i="2"/>
  <c r="I31" i="2"/>
  <c r="H31" i="2"/>
  <c r="F31" i="2"/>
  <c r="J30" i="2"/>
  <c r="I30" i="2"/>
  <c r="H30" i="2"/>
  <c r="F30" i="2"/>
  <c r="J29" i="2"/>
  <c r="I29" i="2"/>
  <c r="H29" i="2"/>
  <c r="F29" i="2"/>
  <c r="J27" i="2"/>
  <c r="I27" i="2"/>
  <c r="J26" i="2"/>
  <c r="I26" i="2"/>
  <c r="H26" i="2"/>
  <c r="F26" i="2"/>
  <c r="J23" i="2"/>
  <c r="I23" i="2"/>
  <c r="J22" i="2"/>
  <c r="I22" i="2"/>
  <c r="H22" i="2"/>
  <c r="F22" i="2"/>
  <c r="J20" i="2"/>
  <c r="I20" i="2"/>
  <c r="J19" i="2"/>
  <c r="I19" i="2"/>
  <c r="H19" i="2"/>
  <c r="F19" i="2"/>
  <c r="J18" i="2"/>
  <c r="I18" i="2"/>
  <c r="H18" i="2"/>
  <c r="F18" i="2"/>
  <c r="J17" i="2"/>
  <c r="I17" i="2"/>
  <c r="H17" i="2"/>
  <c r="F17" i="2"/>
  <c r="J15" i="2"/>
  <c r="I15" i="2"/>
  <c r="J14" i="2"/>
  <c r="I14" i="2"/>
  <c r="H14" i="2"/>
  <c r="F14" i="2"/>
  <c r="J12" i="2"/>
  <c r="I12" i="2"/>
  <c r="J11" i="2"/>
  <c r="H11" i="2"/>
  <c r="F11" i="2"/>
  <c r="J10" i="2"/>
  <c r="I10" i="2"/>
  <c r="H10" i="2"/>
  <c r="F10" i="2"/>
  <c r="J9" i="2"/>
  <c r="I9" i="2"/>
  <c r="H9" i="2"/>
  <c r="F9" i="2"/>
  <c r="J8" i="2"/>
  <c r="I8" i="2"/>
  <c r="H8" i="2"/>
  <c r="F8" i="2"/>
  <c r="J7" i="2"/>
  <c r="I7" i="2"/>
  <c r="H7" i="2"/>
  <c r="F7" i="2"/>
  <c r="J6" i="2"/>
  <c r="I6" i="2"/>
  <c r="H6" i="2"/>
  <c r="F6" i="2"/>
  <c r="J5" i="2"/>
  <c r="I5" i="2"/>
  <c r="H5" i="2"/>
  <c r="F5" i="2"/>
  <c r="J3" i="2"/>
  <c r="I3" i="2"/>
</calcChain>
</file>

<file path=xl/sharedStrings.xml><?xml version="1.0" encoding="utf-8"?>
<sst xmlns="http://schemas.openxmlformats.org/spreadsheetml/2006/main" count="316" uniqueCount="169">
  <si>
    <t>Název</t>
  </si>
  <si>
    <t>Hodnota</t>
  </si>
  <si>
    <t>Nadpis rekapitulace</t>
  </si>
  <si>
    <t>Seznam prací a dodávek elektrotechnických zařízení</t>
  </si>
  <si>
    <t>Akce</t>
  </si>
  <si>
    <t>OPRAVA STŘEŠNÍHO PLÁŠTĚ DOMU KULTURY V KROMĚŘÍŽI</t>
  </si>
  <si>
    <t>Projekt</t>
  </si>
  <si>
    <t>Hromosvod - jímací vedení</t>
  </si>
  <si>
    <t>Investor</t>
  </si>
  <si>
    <t>Město Kroměříž, Velké nám. 115/1, 767 01 Kroměříž</t>
  </si>
  <si>
    <t>Z. č.</t>
  </si>
  <si>
    <t>2401</t>
  </si>
  <si>
    <t>A. č.</t>
  </si>
  <si>
    <t/>
  </si>
  <si>
    <t>Smlouva</t>
  </si>
  <si>
    <t>Vypracoval</t>
  </si>
  <si>
    <t>T. Berdník</t>
  </si>
  <si>
    <t>Kontroloval</t>
  </si>
  <si>
    <t>Datum</t>
  </si>
  <si>
    <t>20.02.2024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</si>
  <si>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</si>
  <si>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</si>
  <si>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</si>
  <si>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</si>
  <si>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</si>
  <si>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</si>
  <si>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</si>
  <si>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</si>
  <si>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</si>
  <si>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2,00</t>
  </si>
  <si>
    <t>PPV zemních prací, nátěrů  (1) %</t>
  </si>
  <si>
    <t>Dodavat. dokumentace  (1 - 1,5) %</t>
  </si>
  <si>
    <t>0,00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</si>
  <si>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</si>
  <si>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</si>
  <si>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</si>
  <si>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</si>
  <si>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</si>
  <si>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</si>
  <si>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</si>
  <si>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</si>
  <si>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</si>
  <si>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</si>
  <si>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</si>
  <si>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</si>
  <si>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</si>
  <si>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</si>
  <si>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</si>
  <si>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</si>
  <si>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</si>
  <si>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</si>
  <si>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</si>
  <si>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</si>
  <si>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</si>
  <si>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</si>
  <si>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</si>
  <si>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</si>
  <si>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</si>
  <si>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</si>
  <si>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Položky rozpočtu nejsou součástí současné cenové soustavy RTS ani URS</t>
  </si>
  <si>
    <t>Demontáže</t>
  </si>
  <si>
    <t>1</t>
  </si>
  <si>
    <t>Ocelový drát pozinkovaný FeZn-D8 (0,4kg/m) včetně odvozu a likvidace</t>
  </si>
  <si>
    <t>m</t>
  </si>
  <si>
    <t>2</t>
  </si>
  <si>
    <t>SS svorka spojovací včetně odvozu a likvidace</t>
  </si>
  <si>
    <t>ks</t>
  </si>
  <si>
    <t>3</t>
  </si>
  <si>
    <t>SZ svorka zkušební včetně odvozu a likvidace</t>
  </si>
  <si>
    <t>4</t>
  </si>
  <si>
    <t>PV17pp ... podpěra vedení pro svody včetně odvozu a likvidace</t>
  </si>
  <si>
    <t>5</t>
  </si>
  <si>
    <t>PV21c podpěra na ploché střechy, plast se štěrkovou výplní ø 144mm včetně odvozu a likvidace</t>
  </si>
  <si>
    <t>6</t>
  </si>
  <si>
    <t>JP samostatně stojící jímač včetně odvozu a likvidace</t>
  </si>
  <si>
    <t>Demontáže - celkem</t>
  </si>
  <si>
    <t>OCELOVÝ DRÁT POZINKOVANÝ</t>
  </si>
  <si>
    <t>7</t>
  </si>
  <si>
    <t>FeZn-D8 (0,4kg/m), pevně</t>
  </si>
  <si>
    <t>PODPĚRA VEDENÍ</t>
  </si>
  <si>
    <t>8</t>
  </si>
  <si>
    <t>PV21c na ploché střechy, plast se štěrkovou výplní ø 144mm</t>
  </si>
  <si>
    <t>9</t>
  </si>
  <si>
    <t>Nástavec PV21c nástavec k PV 21c pro vzdálenost 100 mm</t>
  </si>
  <si>
    <t>10</t>
  </si>
  <si>
    <t>Víčko PV21c víčko zlepšující pevnost uchycení vodičů na PV 21c</t>
  </si>
  <si>
    <t>11</t>
  </si>
  <si>
    <t>PV17pp do zatepleného zdiva, vrut</t>
  </si>
  <si>
    <t>OSAZENÍ HMOŽDINKY DO</t>
  </si>
  <si>
    <t>CIHLOVÉHO ZDIVA</t>
  </si>
  <si>
    <t>12</t>
  </si>
  <si>
    <t>HM12</t>
  </si>
  <si>
    <t>SVORKA HROMOSVODNÍ,UZEMŇOVACÍ</t>
  </si>
  <si>
    <t>13</t>
  </si>
  <si>
    <t>SZa zkušební</t>
  </si>
  <si>
    <t>14</t>
  </si>
  <si>
    <t>SS spojovací</t>
  </si>
  <si>
    <t>SP1-SU univerzální</t>
  </si>
  <si>
    <t>16</t>
  </si>
  <si>
    <t>SOa okapová</t>
  </si>
  <si>
    <t>17</t>
  </si>
  <si>
    <t>SK křížová</t>
  </si>
  <si>
    <t>JÍMACÍ TYČ</t>
  </si>
  <si>
    <t>18</t>
  </si>
  <si>
    <t>JV2,0 2m</t>
  </si>
  <si>
    <t>19</t>
  </si>
  <si>
    <t>Betonový podstavec</t>
  </si>
  <si>
    <t>20</t>
  </si>
  <si>
    <t>Podložka pod podstavec</t>
  </si>
  <si>
    <t>OCHRANNÁ STŘÍŠKA (ČSN 357616)</t>
  </si>
  <si>
    <t>OSH D20mm,horní</t>
  </si>
  <si>
    <t>22</t>
  </si>
  <si>
    <t>SJ1 k jímací tyči,D=20</t>
  </si>
  <si>
    <t>VÝSTRAŽNÝ ŠTÍTEK</t>
  </si>
  <si>
    <t>23</t>
  </si>
  <si>
    <t>U svodů: Neb dot. a kr. nap.</t>
  </si>
  <si>
    <t>MONTÁŽNÍ PRÁCE</t>
  </si>
  <si>
    <t>24</t>
  </si>
  <si>
    <t>Štítek pro označení svodu</t>
  </si>
  <si>
    <t>25</t>
  </si>
  <si>
    <t>Tvarování mont.dílu</t>
  </si>
  <si>
    <t>HODINOVÉ ZÚČTOVACÍ SAZBY</t>
  </si>
  <si>
    <t>26</t>
  </si>
  <si>
    <t>Zabezpečení pracoviště</t>
  </si>
  <si>
    <t>hod</t>
  </si>
  <si>
    <t>27</t>
  </si>
  <si>
    <t>28</t>
  </si>
  <si>
    <t>Další antikorozní ochrana</t>
  </si>
  <si>
    <t>KOORDINACE POSTUPU PRACÍ</t>
  </si>
  <si>
    <t>29</t>
  </si>
  <si>
    <t>S ostatními profesemi</t>
  </si>
  <si>
    <t>PROVEDENÍ REVIZNÍCH ZKOUŠEK</t>
  </si>
  <si>
    <t>DLE CSN 331500</t>
  </si>
  <si>
    <t>30</t>
  </si>
  <si>
    <t>Revizní technik</t>
  </si>
  <si>
    <t>31</t>
  </si>
  <si>
    <t>Spolupráce s reviz.technikem</t>
  </si>
  <si>
    <t>32</t>
  </si>
  <si>
    <t>Podružný materiál</t>
  </si>
  <si>
    <t>Elektromontáže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</si>
  <si>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</si>
  <si>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</si>
  <si>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</si>
  <si>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</si>
  <si>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</si>
  <si>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</si>
  <si>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</si>
  <si>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</si>
  <si>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2,00% z montáže: materiál + práce</t>
  </si>
  <si>
    <t>Nátěry</t>
  </si>
  <si>
    <t>Zemní práce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</si>
  <si>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</si>
  <si>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</si>
  <si>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</si>
  <si>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</si>
  <si>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</si>
  <si>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</si>
  <si>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</si>
  <si>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</si>
  <si>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</si>
  <si>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</si>
  <si>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</si>
  <si>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</si>
  <si>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</si>
  <si>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</si>
  <si>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</si>
  <si>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</si>
  <si>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</si>
  <si>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 xml:space="preserve">  Demontáže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</si>
</sst>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1BFB8-9887-4712-9991-445E7CD70854}">
  <dimension ref="A1:F33"/>
  <sheetViews>
    <sheetView tabSelected="1" workbookViewId="0"/>
  </sheetViews>
  <sheetFormatPr defaultRowHeight="15" x14ac:dyDescent="0.25"/>
  <cols>
    <col min="1" max="1" width="39.28515625" style="1" bestFit="1" customWidth="1"/>
    <col min="2" max="2" width="9.140625" style="10"/>
    <col min="3" max="3" width="9.28515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140</v>
      </c>
      <c r="C1" s="11" t="s">
        <v>141</v>
      </c>
      <c r="D1" s="3"/>
    </row>
    <row r="2" spans="1:4" x14ac:dyDescent="0.25">
      <c r="A2" s="5" t="s">
        <v>142</v>
      </c>
      <c r="B2" s="14"/>
      <c r="C2" s="14"/>
      <c r="D2" s="3"/>
    </row>
    <row r="3" spans="1:4" x14ac:dyDescent="0.25">
      <c r="A3" s="6" t="s">
        <v>143</v>
      </c>
      <c r="B3" s="13">
        <f>0</f>
        <v>0</v>
      </c>
      <c r="C3" s="13"/>
      <c r="D3" s="3"/>
    </row>
    <row r="4" spans="1:4" x14ac:dyDescent="0.25">
      <c r="A4" s="6" t="s">
        <v>144</v>
      </c>
      <c r="B4" s="13">
        <f>B3 * Parametry!B16 / 100</f>
        <v>0</v>
      </c>
      <c r="C4" s="13">
        <f>B3 * Parametry!B17 / 100</f>
        <v>0</v>
      </c>
      <c r="D4" s="3"/>
    </row>
    <row r="5" spans="1:4" x14ac:dyDescent="0.25">
      <c r="A5" s="6" t="s">
        <v>145</v>
      </c>
      <c r="B5" s="13"/>
      <c r="C5" s="13">
        <f>(Rozpočet!F67) + 0</f>
        <v>0</v>
      </c>
      <c r="D5" s="3"/>
    </row>
    <row r="6" spans="1:4" x14ac:dyDescent="0.25">
      <c r="A6" s="6" t="s">
        <v>146</v>
      </c>
      <c r="B6" s="13"/>
      <c r="C6" s="13">
        <f>0 + (Rozpočet!H67) + 0</f>
        <v>0</v>
      </c>
      <c r="D6" s="3"/>
    </row>
    <row r="7" spans="1:4" x14ac:dyDescent="0.25">
      <c r="A7" s="7" t="s">
        <v>147</v>
      </c>
      <c r="B7" s="17">
        <f>B3 + B4</f>
        <v>0</v>
      </c>
      <c r="C7" s="17">
        <f>C3 + C4 + C5 + C6</f>
        <v>0</v>
      </c>
      <c r="D7" s="3"/>
    </row>
    <row r="8" spans="1:4" x14ac:dyDescent="0.25">
      <c r="A8" s="6" t="s">
        <v>148</v>
      </c>
      <c r="B8" s="13"/>
      <c r="C8" s="13">
        <f>(C5 + C6) * Parametry!B18 / 100</f>
        <v>0</v>
      </c>
      <c r="D8" s="3"/>
    </row>
    <row r="9" spans="1:4" x14ac:dyDescent="0.25">
      <c r="A9" s="6" t="s">
        <v>149</v>
      </c>
      <c r="B9" s="13"/>
      <c r="C9" s="13">
        <f>0 + 0</f>
        <v>0</v>
      </c>
      <c r="D9" s="3"/>
    </row>
    <row r="10" spans="1:4" x14ac:dyDescent="0.25">
      <c r="A10" s="6" t="s">
        <v>150</v>
      </c>
      <c r="B10" s="13"/>
      <c r="C10" s="13">
        <f>0 + 0</f>
        <v>0</v>
      </c>
      <c r="D10" s="3"/>
    </row>
    <row r="11" spans="1:4" x14ac:dyDescent="0.25">
      <c r="A11" s="6" t="s">
        <v>151</v>
      </c>
      <c r="B11" s="13"/>
      <c r="C11" s="13">
        <f>(C9 + C10) * Parametry!B19 / 100</f>
        <v>0</v>
      </c>
      <c r="D11" s="3"/>
    </row>
    <row r="12" spans="1:4" x14ac:dyDescent="0.25">
      <c r="A12" s="7" t="s">
        <v>152</v>
      </c>
      <c r="B12" s="17">
        <f>B7</f>
        <v>0</v>
      </c>
      <c r="C12" s="17">
        <f>C7 + C8 + C9 + C10 + C11</f>
        <v>0</v>
      </c>
      <c r="D12" s="3"/>
    </row>
    <row r="13" spans="1:4" x14ac:dyDescent="0.25">
      <c r="A13" s="6" t="s">
        <v>153</v>
      </c>
      <c r="B13" s="13"/>
      <c r="C13" s="13">
        <f>(B12 + C12) * Parametry!B20 / 100</f>
        <v>0</v>
      </c>
      <c r="D13" s="3"/>
    </row>
    <row r="14" spans="1:4" x14ac:dyDescent="0.25">
      <c r="A14" s="6" t="s">
        <v>154</v>
      </c>
      <c r="B14" s="13"/>
      <c r="C14" s="13">
        <f>(B12 + C12) * Parametry!B21 / 100</f>
        <v>0</v>
      </c>
      <c r="D14" s="3"/>
    </row>
    <row r="15" spans="1:4" x14ac:dyDescent="0.25">
      <c r="A15" s="6" t="s">
        <v>155</v>
      </c>
      <c r="B15" s="13"/>
      <c r="C15" s="13">
        <f>(B7 + C7) * Parametry!B22 / 100</f>
        <v>0</v>
      </c>
      <c r="D15" s="3"/>
    </row>
    <row r="16" spans="1:4" x14ac:dyDescent="0.25">
      <c r="A16" s="5" t="s">
        <v>156</v>
      </c>
      <c r="B16" s="14"/>
      <c r="C16" s="14">
        <f>B12 + C12 + C13 + C14 + C15</f>
        <v>0</v>
      </c>
      <c r="D16" s="3"/>
    </row>
    <row r="17" spans="1:4" x14ac:dyDescent="0.25">
      <c r="A17" s="6" t="s">
        <v>13</v>
      </c>
      <c r="B17" s="13"/>
      <c r="C17" s="13"/>
      <c r="D17" s="3"/>
    </row>
    <row r="18" spans="1:4" x14ac:dyDescent="0.25">
      <c r="A18" s="5" t="s">
        <v>157</v>
      </c>
      <c r="B18" s="14"/>
      <c r="C18" s="14"/>
      <c r="D18" s="3"/>
    </row>
    <row r="19" spans="1:4" x14ac:dyDescent="0.25">
      <c r="A19" s="6" t="s">
        <v>158</v>
      </c>
      <c r="B19" s="13"/>
      <c r="C19" s="13">
        <f>C12 * Parametry!B23 / 100</f>
        <v>0</v>
      </c>
      <c r="D19" s="3"/>
    </row>
    <row r="20" spans="1:4" x14ac:dyDescent="0.25">
      <c r="A20" s="6" t="s">
        <v>159</v>
      </c>
      <c r="B20" s="13"/>
      <c r="C20" s="13">
        <f>C12 * Parametry!B24 / 100</f>
        <v>0</v>
      </c>
      <c r="D20" s="3"/>
    </row>
    <row r="21" spans="1:4" x14ac:dyDescent="0.25">
      <c r="A21" s="5" t="s">
        <v>160</v>
      </c>
      <c r="B21" s="14"/>
      <c r="C21" s="14">
        <f>C19 + C20</f>
        <v>0</v>
      </c>
      <c r="D21" s="3"/>
    </row>
    <row r="22" spans="1:4" x14ac:dyDescent="0.25">
      <c r="A22" s="6" t="s">
        <v>161</v>
      </c>
      <c r="B22" s="13"/>
      <c r="C22" s="13">
        <f>Parametry!B25 * Parametry!B28 * (C16 * Parametry!B27)^Parametry!B26</f>
        <v>0</v>
      </c>
      <c r="D22" s="3"/>
    </row>
    <row r="23" spans="1:4" x14ac:dyDescent="0.25">
      <c r="A23" s="6" t="s">
        <v>13</v>
      </c>
      <c r="B23" s="13"/>
      <c r="C23" s="13"/>
      <c r="D23" s="3"/>
    </row>
    <row r="24" spans="1:4" x14ac:dyDescent="0.25">
      <c r="A24" s="4" t="s">
        <v>162</v>
      </c>
      <c r="B24" s="12"/>
      <c r="C24" s="12">
        <f>C16 + C21 + C22</f>
        <v>0</v>
      </c>
      <c r="D24" s="3"/>
    </row>
    <row r="25" spans="1:4" x14ac:dyDescent="0.25">
      <c r="A25" s="6" t="s">
        <v>163</v>
      </c>
      <c r="B25" s="13">
        <f>(SUM(Rozpočet!F5,Rozpočet!F9,Rozpočet!F13:F14,Rozpočet!F16:F19,Rozpočet!F21:F22,Rozpočet!F24:F25,Rozpočet!F28,Rozpočet!F35:F38,Rozpočet!F40,Rozpočet!F43,Rozpočet!F46,Rozpočet!F49,Rozpočet!F53,Rozpočet!F58,Rozpočet!F61:F62,Rozpočet!F66)) + (SUM(Rozpočet!H5,Rozpočet!H9,Rozpočet!H13:H14,Rozpočet!H16:H19,Rozpočet!H21:H22,Rozpočet!H24:H25,Rozpočet!H28,Rozpočet!H35:H38,Rozpočet!H40,Rozpočet!H43,Rozpočet!H46,Rozpočet!H49,Rozpočet!H53,Rozpočet!H58,Rozpočet!H61:H62)) + B4 + C4 + C8 + C11 + C13 + C14 + C15 + C21 + C22</f>
        <v>0</v>
      </c>
      <c r="C25" s="13">
        <f>B25 * Parametry!B31 / 100</f>
        <v>0</v>
      </c>
      <c r="D25" s="3"/>
    </row>
    <row r="26" spans="1:4" x14ac:dyDescent="0.25">
      <c r="A26" s="6" t="s">
        <v>164</v>
      </c>
      <c r="B26" s="13">
        <f>(SUM(Rozpočet!F13,Rozpočet!F16,Rozpočet!F21,Rozpočet!F24:F25,Rozpočet!F28,Rozpočet!F35,Rozpočet!F40,Rozpočet!F43,Rozpočet!F46,Rozpočet!F49,Rozpočet!F53,Rozpočet!F58,Rozpočet!F61:F62)) + (SUM(Rozpočet!H13,Rozpočet!H16,Rozpočet!H21,Rozpočet!H24:H25,Rozpočet!H28,Rozpočet!H35,Rozpočet!H40,Rozpočet!H43,Rozpočet!H46,Rozpočet!H49,Rozpočet!H53,Rozpočet!H58,Rozpočet!H61:H62))</f>
        <v>0</v>
      </c>
      <c r="C26" s="13">
        <f>B26 * Parametry!B32 / 100</f>
        <v>0</v>
      </c>
      <c r="D26" s="3"/>
    </row>
    <row r="27" spans="1:4" x14ac:dyDescent="0.25">
      <c r="A27" s="4" t="s">
        <v>165</v>
      </c>
      <c r="B27" s="12"/>
      <c r="C27" s="12">
        <f>C24 + C25 + C26</f>
        <v>0</v>
      </c>
      <c r="D27" s="3"/>
    </row>
    <row r="28" spans="1:4" x14ac:dyDescent="0.25">
      <c r="A28" s="6" t="s">
        <v>13</v>
      </c>
      <c r="B28" s="13"/>
      <c r="C28" s="13"/>
      <c r="D28" s="3"/>
    </row>
    <row r="29" spans="1:4" x14ac:dyDescent="0.25">
      <c r="A29" s="6" t="s">
        <v>166</v>
      </c>
      <c r="B29" s="13"/>
      <c r="C29" s="13">
        <f>C24 * Parametry!B29 / 100</f>
        <v>0</v>
      </c>
      <c r="D29" s="3"/>
    </row>
    <row r="30" spans="1:4" x14ac:dyDescent="0.25">
      <c r="A30" s="6" t="s">
        <v>166</v>
      </c>
      <c r="B30" s="13"/>
      <c r="C30" s="13">
        <f>C24 * Parametry!B30 / 100</f>
        <v>0</v>
      </c>
      <c r="D30" s="3"/>
    </row>
    <row r="31" spans="1:4" x14ac:dyDescent="0.25">
      <c r="A31" s="5" t="s">
        <v>167</v>
      </c>
      <c r="B31" s="18" t="s">
        <v>52</v>
      </c>
      <c r="C31" s="18" t="s">
        <v>54</v>
      </c>
      <c r="D31" s="3"/>
    </row>
    <row r="32" spans="1:4" x14ac:dyDescent="0.25">
      <c r="A32" s="6" t="s">
        <v>58</v>
      </c>
      <c r="B32" s="13">
        <f>(Rozpočet!F67)</f>
        <v>0</v>
      </c>
      <c r="C32" s="13">
        <f>(Rozpočet!H67)</f>
        <v>0</v>
      </c>
      <c r="D32" s="3"/>
    </row>
    <row r="33" spans="1:4" x14ac:dyDescent="0.25">
      <c r="A33" s="6" t="s">
        <v>168</v>
      </c>
      <c r="B33" s="13">
        <f>(Rozpočet!F11)</f>
        <v>0</v>
      </c>
      <c r="C33" s="13">
        <f>(Rozpočet!H11)</f>
        <v>0</v>
      </c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9C7B2-2C3C-401C-8106-28540782C38E}">
  <dimension ref="A1:M69"/>
  <sheetViews>
    <sheetView workbookViewId="0"/>
  </sheetViews>
  <sheetFormatPr defaultRowHeight="15" x14ac:dyDescent="0.25"/>
  <cols>
    <col min="1" max="1" width="6.140625" style="1" bestFit="1" customWidth="1"/>
    <col min="2" max="2" width="77.140625" style="1" bestFit="1" customWidth="1"/>
    <col min="3" max="3" width="4" style="1" bestFit="1" customWidth="1"/>
    <col min="4" max="4" width="6.42578125" style="10" bestFit="1" customWidth="1"/>
    <col min="5" max="5" width="7.140625" style="10" bestFit="1" customWidth="1"/>
    <col min="6" max="6" width="13.42578125" style="10" bestFit="1" customWidth="1"/>
    <col min="7" max="7" width="6.42578125" style="10" bestFit="1" customWidth="1"/>
    <col min="8" max="8" width="12.5703125" style="10" bestFit="1" customWidth="1"/>
    <col min="9" max="9" width="5.28515625" style="10" bestFit="1" customWidth="1"/>
    <col min="10" max="10" width="11.42578125" style="10" bestFit="1" customWidth="1"/>
    <col min="13" max="13" width="0" style="9" hidden="1" customWidth="1"/>
  </cols>
  <sheetData>
    <row r="1" spans="1:12" x14ac:dyDescent="0.25">
      <c r="A1" s="2" t="s">
        <v>49</v>
      </c>
      <c r="B1" s="2" t="s">
        <v>0</v>
      </c>
      <c r="C1" s="2" t="s">
        <v>50</v>
      </c>
      <c r="D1" s="11" t="s">
        <v>51</v>
      </c>
      <c r="E1" s="11" t="s">
        <v>52</v>
      </c>
      <c r="F1" s="11" t="s">
        <v>53</v>
      </c>
      <c r="G1" s="11" t="s">
        <v>54</v>
      </c>
      <c r="H1" s="11" t="s">
        <v>55</v>
      </c>
      <c r="I1" s="11" t="s">
        <v>56</v>
      </c>
      <c r="J1" s="11" t="s">
        <v>57</v>
      </c>
      <c r="K1" s="3"/>
      <c r="L1" s="3"/>
    </row>
    <row r="2" spans="1:12" x14ac:dyDescent="0.25">
      <c r="A2" s="4" t="s">
        <v>13</v>
      </c>
      <c r="B2" s="4" t="s">
        <v>58</v>
      </c>
      <c r="C2" s="4" t="s">
        <v>13</v>
      </c>
      <c r="D2" s="12"/>
      <c r="E2" s="12"/>
      <c r="F2" s="12"/>
      <c r="G2" s="12"/>
      <c r="H2" s="12"/>
      <c r="I2" s="12"/>
      <c r="J2" s="12"/>
      <c r="K2" s="3"/>
      <c r="L2" s="3"/>
    </row>
    <row r="3" spans="1:12" x14ac:dyDescent="0.25">
      <c r="A3" s="6" t="s">
        <v>13</v>
      </c>
      <c r="B3" s="6" t="s">
        <v>59</v>
      </c>
      <c r="C3" s="6" t="s">
        <v>13</v>
      </c>
      <c r="D3" s="13"/>
      <c r="E3" s="13"/>
      <c r="F3" s="13"/>
      <c r="G3" s="13"/>
      <c r="H3" s="13"/>
      <c r="I3" s="13">
        <f>E3+G3</f>
        <v>0</v>
      </c>
      <c r="J3" s="13">
        <f>F3+H3</f>
        <v>0</v>
      </c>
      <c r="K3" s="3"/>
      <c r="L3" s="3"/>
    </row>
    <row r="4" spans="1:12" x14ac:dyDescent="0.25">
      <c r="A4" s="5" t="s">
        <v>13</v>
      </c>
      <c r="B4" s="5" t="s">
        <v>60</v>
      </c>
      <c r="C4" s="5" t="s">
        <v>13</v>
      </c>
      <c r="D4" s="14"/>
      <c r="E4" s="14"/>
      <c r="F4" s="14"/>
      <c r="G4" s="14"/>
      <c r="H4" s="14"/>
      <c r="I4" s="14"/>
      <c r="J4" s="14"/>
      <c r="K4" s="3"/>
      <c r="L4" s="3"/>
    </row>
    <row r="5" spans="1:12" x14ac:dyDescent="0.25">
      <c r="A5" s="6" t="s">
        <v>61</v>
      </c>
      <c r="B5" s="6" t="s">
        <v>62</v>
      </c>
      <c r="C5" s="6" t="s">
        <v>63</v>
      </c>
      <c r="D5" s="13">
        <v>410</v>
      </c>
      <c r="E5" s="13"/>
      <c r="F5" s="13">
        <f>D5*E5</f>
        <v>0</v>
      </c>
      <c r="G5" s="13"/>
      <c r="H5" s="13">
        <f>D5*G5</f>
        <v>0</v>
      </c>
      <c r="I5" s="13">
        <f>E5+G5</f>
        <v>0</v>
      </c>
      <c r="J5" s="13">
        <f>F5+H5</f>
        <v>0</v>
      </c>
      <c r="K5" s="3"/>
      <c r="L5" s="3"/>
    </row>
    <row r="6" spans="1:12" x14ac:dyDescent="0.25">
      <c r="A6" s="6" t="s">
        <v>64</v>
      </c>
      <c r="B6" s="6" t="s">
        <v>65</v>
      </c>
      <c r="C6" s="6" t="s">
        <v>66</v>
      </c>
      <c r="D6" s="13">
        <v>205</v>
      </c>
      <c r="E6" s="13"/>
      <c r="F6" s="13">
        <f>D6*E6</f>
        <v>0</v>
      </c>
      <c r="G6" s="13"/>
      <c r="H6" s="13">
        <f>D6*G6</f>
        <v>0</v>
      </c>
      <c r="I6" s="13">
        <f>E6+G6</f>
        <v>0</v>
      </c>
      <c r="J6" s="13">
        <f>F6+H6</f>
        <v>0</v>
      </c>
      <c r="K6" s="3"/>
      <c r="L6" s="3"/>
    </row>
    <row r="7" spans="1:12" x14ac:dyDescent="0.25">
      <c r="A7" s="6" t="s">
        <v>67</v>
      </c>
      <c r="B7" s="6" t="s">
        <v>68</v>
      </c>
      <c r="C7" s="6" t="s">
        <v>66</v>
      </c>
      <c r="D7" s="13">
        <v>10</v>
      </c>
      <c r="E7" s="13"/>
      <c r="F7" s="13">
        <f>D7*E7</f>
        <v>0</v>
      </c>
      <c r="G7" s="13"/>
      <c r="H7" s="13">
        <f>D7*G7</f>
        <v>0</v>
      </c>
      <c r="I7" s="13">
        <f>E7+G7</f>
        <v>0</v>
      </c>
      <c r="J7" s="13">
        <f>F7+H7</f>
        <v>0</v>
      </c>
      <c r="K7" s="3"/>
      <c r="L7" s="3"/>
    </row>
    <row r="8" spans="1:12" x14ac:dyDescent="0.25">
      <c r="A8" s="6" t="s">
        <v>69</v>
      </c>
      <c r="B8" s="6" t="s">
        <v>70</v>
      </c>
      <c r="C8" s="6" t="s">
        <v>66</v>
      </c>
      <c r="D8" s="13">
        <v>10</v>
      </c>
      <c r="E8" s="13"/>
      <c r="F8" s="13">
        <f>D8*E8</f>
        <v>0</v>
      </c>
      <c r="G8" s="13"/>
      <c r="H8" s="13">
        <f>D8*G8</f>
        <v>0</v>
      </c>
      <c r="I8" s="13">
        <f>E8+G8</f>
        <v>0</v>
      </c>
      <c r="J8" s="13">
        <f>F8+H8</f>
        <v>0</v>
      </c>
      <c r="K8" s="3"/>
      <c r="L8" s="3"/>
    </row>
    <row r="9" spans="1:12" x14ac:dyDescent="0.25">
      <c r="A9" s="6" t="s">
        <v>71</v>
      </c>
      <c r="B9" s="6" t="s">
        <v>72</v>
      </c>
      <c r="C9" s="6" t="s">
        <v>66</v>
      </c>
      <c r="D9" s="13">
        <v>450</v>
      </c>
      <c r="E9" s="13"/>
      <c r="F9" s="13">
        <f>D9*E9</f>
        <v>0</v>
      </c>
      <c r="G9" s="13"/>
      <c r="H9" s="13">
        <f>D9*G9</f>
        <v>0</v>
      </c>
      <c r="I9" s="13">
        <f>E9+G9</f>
        <v>0</v>
      </c>
      <c r="J9" s="13">
        <f>F9+H9</f>
        <v>0</v>
      </c>
      <c r="K9" s="3"/>
      <c r="L9" s="3"/>
    </row>
    <row r="10" spans="1:12" x14ac:dyDescent="0.25">
      <c r="A10" s="6" t="s">
        <v>73</v>
      </c>
      <c r="B10" s="6" t="s">
        <v>74</v>
      </c>
      <c r="C10" s="6" t="s">
        <v>66</v>
      </c>
      <c r="D10" s="13">
        <v>10</v>
      </c>
      <c r="E10" s="13"/>
      <c r="F10" s="13">
        <f>D10*E10</f>
        <v>0</v>
      </c>
      <c r="G10" s="13"/>
      <c r="H10" s="13">
        <f>D10*G10</f>
        <v>0</v>
      </c>
      <c r="I10" s="13">
        <f>E10+G10</f>
        <v>0</v>
      </c>
      <c r="J10" s="13">
        <f>F10+H10</f>
        <v>0</v>
      </c>
      <c r="K10" s="3"/>
      <c r="L10" s="3"/>
    </row>
    <row r="11" spans="1:12" x14ac:dyDescent="0.25">
      <c r="A11" s="5" t="s">
        <v>13</v>
      </c>
      <c r="B11" s="5" t="s">
        <v>75</v>
      </c>
      <c r="C11" s="5" t="s">
        <v>13</v>
      </c>
      <c r="D11" s="14"/>
      <c r="E11" s="14"/>
      <c r="F11" s="14">
        <f>SUM(F5:F10)</f>
        <v>0</v>
      </c>
      <c r="G11" s="14"/>
      <c r="H11" s="14">
        <f>SUM(H5:H10)</f>
        <v>0</v>
      </c>
      <c r="I11" s="14"/>
      <c r="J11" s="14">
        <f>SUM(J5:J10)</f>
        <v>0</v>
      </c>
      <c r="K11" s="3"/>
      <c r="L11" s="3"/>
    </row>
    <row r="12" spans="1:12" x14ac:dyDescent="0.25">
      <c r="A12" s="6" t="s">
        <v>13</v>
      </c>
      <c r="B12" s="6" t="s">
        <v>13</v>
      </c>
      <c r="C12" s="6" t="s">
        <v>13</v>
      </c>
      <c r="D12" s="13"/>
      <c r="E12" s="13"/>
      <c r="F12" s="13"/>
      <c r="G12" s="13"/>
      <c r="H12" s="13"/>
      <c r="I12" s="13">
        <f>E12+G12</f>
        <v>0</v>
      </c>
      <c r="J12" s="13">
        <f>F12+H12</f>
        <v>0</v>
      </c>
      <c r="K12" s="3"/>
      <c r="L12" s="3"/>
    </row>
    <row r="13" spans="1:12" x14ac:dyDescent="0.25">
      <c r="A13" s="15" t="s">
        <v>13</v>
      </c>
      <c r="B13" s="15" t="s">
        <v>76</v>
      </c>
      <c r="C13" s="15" t="s">
        <v>13</v>
      </c>
      <c r="D13" s="16"/>
      <c r="E13" s="16"/>
      <c r="F13" s="16"/>
      <c r="G13" s="16"/>
      <c r="H13" s="16"/>
      <c r="I13" s="16"/>
      <c r="J13" s="16"/>
      <c r="K13" s="3"/>
      <c r="L13" s="3"/>
    </row>
    <row r="14" spans="1:12" x14ac:dyDescent="0.25">
      <c r="A14" s="6" t="s">
        <v>77</v>
      </c>
      <c r="B14" s="6" t="s">
        <v>78</v>
      </c>
      <c r="C14" s="6" t="s">
        <v>63</v>
      </c>
      <c r="D14" s="13">
        <v>595</v>
      </c>
      <c r="E14" s="13"/>
      <c r="F14" s="13">
        <f>D14*E14</f>
        <v>0</v>
      </c>
      <c r="G14" s="13"/>
      <c r="H14" s="13">
        <f>D14*G14</f>
        <v>0</v>
      </c>
      <c r="I14" s="13">
        <f>E14+G14</f>
        <v>0</v>
      </c>
      <c r="J14" s="13">
        <f>F14+H14</f>
        <v>0</v>
      </c>
      <c r="K14" s="3"/>
      <c r="L14" s="3"/>
    </row>
    <row r="15" spans="1:12" x14ac:dyDescent="0.25">
      <c r="A15" s="6" t="s">
        <v>13</v>
      </c>
      <c r="B15" s="6" t="s">
        <v>13</v>
      </c>
      <c r="C15" s="6" t="s">
        <v>13</v>
      </c>
      <c r="D15" s="13"/>
      <c r="E15" s="13"/>
      <c r="F15" s="13"/>
      <c r="G15" s="13"/>
      <c r="H15" s="13"/>
      <c r="I15" s="13">
        <f>E15+G15</f>
        <v>0</v>
      </c>
      <c r="J15" s="13">
        <f>F15+H15</f>
        <v>0</v>
      </c>
      <c r="K15" s="3"/>
      <c r="L15" s="3"/>
    </row>
    <row r="16" spans="1:12" x14ac:dyDescent="0.25">
      <c r="A16" s="15" t="s">
        <v>13</v>
      </c>
      <c r="B16" s="15" t="s">
        <v>79</v>
      </c>
      <c r="C16" s="15" t="s">
        <v>13</v>
      </c>
      <c r="D16" s="16"/>
      <c r="E16" s="16"/>
      <c r="F16" s="16"/>
      <c r="G16" s="16"/>
      <c r="H16" s="16"/>
      <c r="I16" s="16"/>
      <c r="J16" s="16"/>
      <c r="K16" s="3"/>
      <c r="L16" s="3"/>
    </row>
    <row r="17" spans="1:12" x14ac:dyDescent="0.25">
      <c r="A17" s="6" t="s">
        <v>80</v>
      </c>
      <c r="B17" s="6" t="s">
        <v>81</v>
      </c>
      <c r="C17" s="6" t="s">
        <v>66</v>
      </c>
      <c r="D17" s="13">
        <v>610</v>
      </c>
      <c r="E17" s="13"/>
      <c r="F17" s="13">
        <f>D17*E17</f>
        <v>0</v>
      </c>
      <c r="G17" s="13"/>
      <c r="H17" s="13">
        <f>D17*G17</f>
        <v>0</v>
      </c>
      <c r="I17" s="13">
        <f>E17+G17</f>
        <v>0</v>
      </c>
      <c r="J17" s="13">
        <f>F17+H17</f>
        <v>0</v>
      </c>
      <c r="K17" s="3"/>
      <c r="L17" s="3"/>
    </row>
    <row r="18" spans="1:12" x14ac:dyDescent="0.25">
      <c r="A18" s="6" t="s">
        <v>82</v>
      </c>
      <c r="B18" s="6" t="s">
        <v>83</v>
      </c>
      <c r="C18" s="6" t="s">
        <v>66</v>
      </c>
      <c r="D18" s="13">
        <v>610</v>
      </c>
      <c r="E18" s="13"/>
      <c r="F18" s="13">
        <f>D18*E18</f>
        <v>0</v>
      </c>
      <c r="G18" s="13"/>
      <c r="H18" s="13">
        <f>D18*G18</f>
        <v>0</v>
      </c>
      <c r="I18" s="13">
        <f>E18+G18</f>
        <v>0</v>
      </c>
      <c r="J18" s="13">
        <f>F18+H18</f>
        <v>0</v>
      </c>
      <c r="K18" s="3"/>
      <c r="L18" s="3"/>
    </row>
    <row r="19" spans="1:12" x14ac:dyDescent="0.25">
      <c r="A19" s="6" t="s">
        <v>84</v>
      </c>
      <c r="B19" s="6" t="s">
        <v>85</v>
      </c>
      <c r="C19" s="6" t="s">
        <v>66</v>
      </c>
      <c r="D19" s="13">
        <v>610</v>
      </c>
      <c r="E19" s="13"/>
      <c r="F19" s="13">
        <f>D19*E19</f>
        <v>0</v>
      </c>
      <c r="G19" s="13"/>
      <c r="H19" s="13">
        <f>D19*G19</f>
        <v>0</v>
      </c>
      <c r="I19" s="13">
        <f>E19+G19</f>
        <v>0</v>
      </c>
      <c r="J19" s="13">
        <f>F19+H19</f>
        <v>0</v>
      </c>
      <c r="K19" s="3"/>
      <c r="L19" s="3"/>
    </row>
    <row r="20" spans="1:12" x14ac:dyDescent="0.25">
      <c r="A20" s="6" t="s">
        <v>13</v>
      </c>
      <c r="B20" s="6" t="s">
        <v>13</v>
      </c>
      <c r="C20" s="6" t="s">
        <v>13</v>
      </c>
      <c r="D20" s="13"/>
      <c r="E20" s="13"/>
      <c r="F20" s="13"/>
      <c r="G20" s="13"/>
      <c r="H20" s="13"/>
      <c r="I20" s="13">
        <f>E20+G20</f>
        <v>0</v>
      </c>
      <c r="J20" s="13">
        <f>F20+H20</f>
        <v>0</v>
      </c>
      <c r="K20" s="3"/>
      <c r="L20" s="3"/>
    </row>
    <row r="21" spans="1:12" x14ac:dyDescent="0.25">
      <c r="A21" s="15" t="s">
        <v>13</v>
      </c>
      <c r="B21" s="15" t="s">
        <v>79</v>
      </c>
      <c r="C21" s="15" t="s">
        <v>13</v>
      </c>
      <c r="D21" s="16"/>
      <c r="E21" s="16"/>
      <c r="F21" s="16"/>
      <c r="G21" s="16"/>
      <c r="H21" s="16"/>
      <c r="I21" s="16"/>
      <c r="J21" s="16"/>
      <c r="K21" s="3"/>
      <c r="L21" s="3"/>
    </row>
    <row r="22" spans="1:12" x14ac:dyDescent="0.25">
      <c r="A22" s="6" t="s">
        <v>86</v>
      </c>
      <c r="B22" s="6" t="s">
        <v>87</v>
      </c>
      <c r="C22" s="6" t="s">
        <v>66</v>
      </c>
      <c r="D22" s="13">
        <v>10</v>
      </c>
      <c r="E22" s="13"/>
      <c r="F22" s="13">
        <f>D22*E22</f>
        <v>0</v>
      </c>
      <c r="G22" s="13"/>
      <c r="H22" s="13">
        <f>D22*G22</f>
        <v>0</v>
      </c>
      <c r="I22" s="13">
        <f>E22+G22</f>
        <v>0</v>
      </c>
      <c r="J22" s="13">
        <f>F22+H22</f>
        <v>0</v>
      </c>
      <c r="K22" s="3"/>
      <c r="L22" s="3"/>
    </row>
    <row r="23" spans="1:12" x14ac:dyDescent="0.25">
      <c r="A23" s="6" t="s">
        <v>13</v>
      </c>
      <c r="B23" s="6" t="s">
        <v>13</v>
      </c>
      <c r="C23" s="6" t="s">
        <v>13</v>
      </c>
      <c r="D23" s="13"/>
      <c r="E23" s="13"/>
      <c r="F23" s="13"/>
      <c r="G23" s="13"/>
      <c r="H23" s="13"/>
      <c r="I23" s="13">
        <f>E23+G23</f>
        <v>0</v>
      </c>
      <c r="J23" s="13">
        <f>F23+H23</f>
        <v>0</v>
      </c>
      <c r="K23" s="3"/>
      <c r="L23" s="3"/>
    </row>
    <row r="24" spans="1:12" x14ac:dyDescent="0.25">
      <c r="A24" s="15" t="s">
        <v>13</v>
      </c>
      <c r="B24" s="15" t="s">
        <v>88</v>
      </c>
      <c r="C24" s="15" t="s">
        <v>13</v>
      </c>
      <c r="D24" s="16"/>
      <c r="E24" s="16"/>
      <c r="F24" s="16"/>
      <c r="G24" s="16"/>
      <c r="H24" s="16"/>
      <c r="I24" s="16"/>
      <c r="J24" s="16"/>
      <c r="K24" s="3"/>
      <c r="L24" s="3"/>
    </row>
    <row r="25" spans="1:12" x14ac:dyDescent="0.25">
      <c r="A25" s="15" t="s">
        <v>13</v>
      </c>
      <c r="B25" s="15" t="s">
        <v>89</v>
      </c>
      <c r="C25" s="15" t="s">
        <v>13</v>
      </c>
      <c r="D25" s="16"/>
      <c r="E25" s="16"/>
      <c r="F25" s="16"/>
      <c r="G25" s="16"/>
      <c r="H25" s="16"/>
      <c r="I25" s="16"/>
      <c r="J25" s="16"/>
      <c r="K25" s="3"/>
      <c r="L25" s="3"/>
    </row>
    <row r="26" spans="1:12" x14ac:dyDescent="0.25">
      <c r="A26" s="6" t="s">
        <v>90</v>
      </c>
      <c r="B26" s="6" t="s">
        <v>91</v>
      </c>
      <c r="C26" s="6" t="s">
        <v>66</v>
      </c>
      <c r="D26" s="13">
        <v>10</v>
      </c>
      <c r="E26" s="13"/>
      <c r="F26" s="13">
        <f>D26*E26</f>
        <v>0</v>
      </c>
      <c r="G26" s="13"/>
      <c r="H26" s="13">
        <f>D26*G26</f>
        <v>0</v>
      </c>
      <c r="I26" s="13">
        <f>E26+G26</f>
        <v>0</v>
      </c>
      <c r="J26" s="13">
        <f>F26+H26</f>
        <v>0</v>
      </c>
      <c r="K26" s="3"/>
      <c r="L26" s="3"/>
    </row>
    <row r="27" spans="1:12" x14ac:dyDescent="0.25">
      <c r="A27" s="6" t="s">
        <v>13</v>
      </c>
      <c r="B27" s="6" t="s">
        <v>13</v>
      </c>
      <c r="C27" s="6" t="s">
        <v>13</v>
      </c>
      <c r="D27" s="13"/>
      <c r="E27" s="13"/>
      <c r="F27" s="13"/>
      <c r="G27" s="13"/>
      <c r="H27" s="13"/>
      <c r="I27" s="13">
        <f>E27+G27</f>
        <v>0</v>
      </c>
      <c r="J27" s="13">
        <f>F27+H27</f>
        <v>0</v>
      </c>
      <c r="K27" s="3"/>
      <c r="L27" s="3"/>
    </row>
    <row r="28" spans="1:12" x14ac:dyDescent="0.25">
      <c r="A28" s="15" t="s">
        <v>13</v>
      </c>
      <c r="B28" s="15" t="s">
        <v>92</v>
      </c>
      <c r="C28" s="15" t="s">
        <v>13</v>
      </c>
      <c r="D28" s="16"/>
      <c r="E28" s="16"/>
      <c r="F28" s="16"/>
      <c r="G28" s="16"/>
      <c r="H28" s="16"/>
      <c r="I28" s="16"/>
      <c r="J28" s="16"/>
      <c r="K28" s="3"/>
      <c r="L28" s="3"/>
    </row>
    <row r="29" spans="1:12" x14ac:dyDescent="0.25">
      <c r="A29" s="6" t="s">
        <v>93</v>
      </c>
      <c r="B29" s="6" t="s">
        <v>94</v>
      </c>
      <c r="C29" s="6" t="s">
        <v>66</v>
      </c>
      <c r="D29" s="13">
        <v>10</v>
      </c>
      <c r="E29" s="13"/>
      <c r="F29" s="13">
        <f>D29*E29</f>
        <v>0</v>
      </c>
      <c r="G29" s="13"/>
      <c r="H29" s="13">
        <f>D29*G29</f>
        <v>0</v>
      </c>
      <c r="I29" s="13">
        <f>E29+G29</f>
        <v>0</v>
      </c>
      <c r="J29" s="13">
        <f>F29+H29</f>
        <v>0</v>
      </c>
      <c r="K29" s="3"/>
      <c r="L29" s="3"/>
    </row>
    <row r="30" spans="1:12" x14ac:dyDescent="0.25">
      <c r="A30" s="6" t="s">
        <v>95</v>
      </c>
      <c r="B30" s="6" t="s">
        <v>96</v>
      </c>
      <c r="C30" s="6" t="s">
        <v>66</v>
      </c>
      <c r="D30" s="13">
        <v>320</v>
      </c>
      <c r="E30" s="13"/>
      <c r="F30" s="13">
        <f>D30*E30</f>
        <v>0</v>
      </c>
      <c r="G30" s="13"/>
      <c r="H30" s="13">
        <f>D30*G30</f>
        <v>0</v>
      </c>
      <c r="I30" s="13">
        <f>E30+G30</f>
        <v>0</v>
      </c>
      <c r="J30" s="13">
        <f>F30+H30</f>
        <v>0</v>
      </c>
      <c r="K30" s="3"/>
      <c r="L30" s="3"/>
    </row>
    <row r="31" spans="1:12" x14ac:dyDescent="0.25">
      <c r="A31" s="6" t="s">
        <v>47</v>
      </c>
      <c r="B31" s="6" t="s">
        <v>97</v>
      </c>
      <c r="C31" s="6" t="s">
        <v>66</v>
      </c>
      <c r="D31" s="13">
        <v>45</v>
      </c>
      <c r="E31" s="13"/>
      <c r="F31" s="13">
        <f>D31*E31</f>
        <v>0</v>
      </c>
      <c r="G31" s="13"/>
      <c r="H31" s="13">
        <f>D31*G31</f>
        <v>0</v>
      </c>
      <c r="I31" s="13">
        <f>E31+G31</f>
        <v>0</v>
      </c>
      <c r="J31" s="13">
        <f>F31+H31</f>
        <v>0</v>
      </c>
      <c r="K31" s="3"/>
      <c r="L31" s="3"/>
    </row>
    <row r="32" spans="1:12" x14ac:dyDescent="0.25">
      <c r="A32" s="6" t="s">
        <v>98</v>
      </c>
      <c r="B32" s="6" t="s">
        <v>99</v>
      </c>
      <c r="C32" s="6" t="s">
        <v>66</v>
      </c>
      <c r="D32" s="13">
        <v>20</v>
      </c>
      <c r="E32" s="13"/>
      <c r="F32" s="13">
        <f>D32*E32</f>
        <v>0</v>
      </c>
      <c r="G32" s="13"/>
      <c r="H32" s="13">
        <f>D32*G32</f>
        <v>0</v>
      </c>
      <c r="I32" s="13">
        <f>E32+G32</f>
        <v>0</v>
      </c>
      <c r="J32" s="13">
        <f>F32+H32</f>
        <v>0</v>
      </c>
      <c r="K32" s="3"/>
      <c r="L32" s="3"/>
    </row>
    <row r="33" spans="1:12" x14ac:dyDescent="0.25">
      <c r="A33" s="6" t="s">
        <v>100</v>
      </c>
      <c r="B33" s="6" t="s">
        <v>101</v>
      </c>
      <c r="C33" s="6" t="s">
        <v>66</v>
      </c>
      <c r="D33" s="13">
        <v>20</v>
      </c>
      <c r="E33" s="13"/>
      <c r="F33" s="13">
        <f>D33*E33</f>
        <v>0</v>
      </c>
      <c r="G33" s="13"/>
      <c r="H33" s="13">
        <f>D33*G33</f>
        <v>0</v>
      </c>
      <c r="I33" s="13">
        <f>E33+G33</f>
        <v>0</v>
      </c>
      <c r="J33" s="13">
        <f>F33+H33</f>
        <v>0</v>
      </c>
      <c r="K33" s="3"/>
      <c r="L33" s="3"/>
    </row>
    <row r="34" spans="1:12" x14ac:dyDescent="0.25">
      <c r="A34" s="6" t="s">
        <v>13</v>
      </c>
      <c r="B34" s="6" t="s">
        <v>13</v>
      </c>
      <c r="C34" s="6" t="s">
        <v>13</v>
      </c>
      <c r="D34" s="13"/>
      <c r="E34" s="13"/>
      <c r="F34" s="13"/>
      <c r="G34" s="13"/>
      <c r="H34" s="13"/>
      <c r="I34" s="13">
        <f>E34+G34</f>
        <v>0</v>
      </c>
      <c r="J34" s="13">
        <f>F34+H34</f>
        <v>0</v>
      </c>
      <c r="K34" s="3"/>
      <c r="L34" s="3"/>
    </row>
    <row r="35" spans="1:12" x14ac:dyDescent="0.25">
      <c r="A35" s="15" t="s">
        <v>13</v>
      </c>
      <c r="B35" s="15" t="s">
        <v>102</v>
      </c>
      <c r="C35" s="15" t="s">
        <v>13</v>
      </c>
      <c r="D35" s="16"/>
      <c r="E35" s="16"/>
      <c r="F35" s="16"/>
      <c r="G35" s="16"/>
      <c r="H35" s="16"/>
      <c r="I35" s="16"/>
      <c r="J35" s="16"/>
      <c r="K35" s="3"/>
      <c r="L35" s="3"/>
    </row>
    <row r="36" spans="1:12" x14ac:dyDescent="0.25">
      <c r="A36" s="6" t="s">
        <v>103</v>
      </c>
      <c r="B36" s="6" t="s">
        <v>104</v>
      </c>
      <c r="C36" s="6" t="s">
        <v>66</v>
      </c>
      <c r="D36" s="13">
        <v>10</v>
      </c>
      <c r="E36" s="13"/>
      <c r="F36" s="13">
        <f>D36*E36</f>
        <v>0</v>
      </c>
      <c r="G36" s="13"/>
      <c r="H36" s="13">
        <f>D36*G36</f>
        <v>0</v>
      </c>
      <c r="I36" s="13">
        <f>E36+G36</f>
        <v>0</v>
      </c>
      <c r="J36" s="13">
        <f>F36+H36</f>
        <v>0</v>
      </c>
      <c r="K36" s="3"/>
      <c r="L36" s="3"/>
    </row>
    <row r="37" spans="1:12" x14ac:dyDescent="0.25">
      <c r="A37" s="6" t="s">
        <v>105</v>
      </c>
      <c r="B37" s="6" t="s">
        <v>106</v>
      </c>
      <c r="C37" s="6" t="s">
        <v>66</v>
      </c>
      <c r="D37" s="13">
        <v>10</v>
      </c>
      <c r="E37" s="13"/>
      <c r="F37" s="13">
        <f>D37*E37</f>
        <v>0</v>
      </c>
      <c r="G37" s="13"/>
      <c r="H37" s="13">
        <f>D37*G37</f>
        <v>0</v>
      </c>
      <c r="I37" s="13">
        <f>E37+G37</f>
        <v>0</v>
      </c>
      <c r="J37" s="13">
        <f>F37+H37</f>
        <v>0</v>
      </c>
      <c r="K37" s="3"/>
      <c r="L37" s="3"/>
    </row>
    <row r="38" spans="1:12" x14ac:dyDescent="0.25">
      <c r="A38" s="6" t="s">
        <v>107</v>
      </c>
      <c r="B38" s="6" t="s">
        <v>108</v>
      </c>
      <c r="C38" s="6" t="s">
        <v>66</v>
      </c>
      <c r="D38" s="13">
        <v>10</v>
      </c>
      <c r="E38" s="13"/>
      <c r="F38" s="13">
        <f>D38*E38</f>
        <v>0</v>
      </c>
      <c r="G38" s="13"/>
      <c r="H38" s="13">
        <f>D38*G38</f>
        <v>0</v>
      </c>
      <c r="I38" s="13">
        <f>E38+G38</f>
        <v>0</v>
      </c>
      <c r="J38" s="13">
        <f>F38+H38</f>
        <v>0</v>
      </c>
      <c r="K38" s="3"/>
      <c r="L38" s="3"/>
    </row>
    <row r="39" spans="1:12" x14ac:dyDescent="0.25">
      <c r="A39" s="6" t="s">
        <v>13</v>
      </c>
      <c r="B39" s="6" t="s">
        <v>13</v>
      </c>
      <c r="C39" s="6" t="s">
        <v>13</v>
      </c>
      <c r="D39" s="13"/>
      <c r="E39" s="13"/>
      <c r="F39" s="13"/>
      <c r="G39" s="13"/>
      <c r="H39" s="13"/>
      <c r="I39" s="13">
        <f>E39+G39</f>
        <v>0</v>
      </c>
      <c r="J39" s="13">
        <f>F39+H39</f>
        <v>0</v>
      </c>
      <c r="K39" s="3"/>
      <c r="L39" s="3"/>
    </row>
    <row r="40" spans="1:12" x14ac:dyDescent="0.25">
      <c r="A40" s="15" t="s">
        <v>13</v>
      </c>
      <c r="B40" s="15" t="s">
        <v>109</v>
      </c>
      <c r="C40" s="15" t="s">
        <v>13</v>
      </c>
      <c r="D40" s="16"/>
      <c r="E40" s="16"/>
      <c r="F40" s="16"/>
      <c r="G40" s="16"/>
      <c r="H40" s="16"/>
      <c r="I40" s="16"/>
      <c r="J40" s="16"/>
      <c r="K40" s="3"/>
      <c r="L40" s="3"/>
    </row>
    <row r="41" spans="1:12" x14ac:dyDescent="0.25">
      <c r="A41" s="6" t="s">
        <v>45</v>
      </c>
      <c r="B41" s="6" t="s">
        <v>110</v>
      </c>
      <c r="C41" s="6" t="s">
        <v>66</v>
      </c>
      <c r="D41" s="13">
        <v>10</v>
      </c>
      <c r="E41" s="13"/>
      <c r="F41" s="13">
        <f>D41*E41</f>
        <v>0</v>
      </c>
      <c r="G41" s="13"/>
      <c r="H41" s="13">
        <f>D41*G41</f>
        <v>0</v>
      </c>
      <c r="I41" s="13">
        <f>E41+G41</f>
        <v>0</v>
      </c>
      <c r="J41" s="13">
        <f>F41+H41</f>
        <v>0</v>
      </c>
      <c r="K41" s="3"/>
      <c r="L41" s="3"/>
    </row>
    <row r="42" spans="1:12" x14ac:dyDescent="0.25">
      <c r="A42" s="6" t="s">
        <v>13</v>
      </c>
      <c r="B42" s="6" t="s">
        <v>13</v>
      </c>
      <c r="C42" s="6" t="s">
        <v>13</v>
      </c>
      <c r="D42" s="13"/>
      <c r="E42" s="13"/>
      <c r="F42" s="13"/>
      <c r="G42" s="13"/>
      <c r="H42" s="13"/>
      <c r="I42" s="13">
        <f>E42+G42</f>
        <v>0</v>
      </c>
      <c r="J42" s="13">
        <f>F42+H42</f>
        <v>0</v>
      </c>
      <c r="K42" s="3"/>
      <c r="L42" s="3"/>
    </row>
    <row r="43" spans="1:12" x14ac:dyDescent="0.25">
      <c r="A43" s="15" t="s">
        <v>13</v>
      </c>
      <c r="B43" s="15" t="s">
        <v>92</v>
      </c>
      <c r="C43" s="15" t="s">
        <v>13</v>
      </c>
      <c r="D43" s="16"/>
      <c r="E43" s="16"/>
      <c r="F43" s="16"/>
      <c r="G43" s="16"/>
      <c r="H43" s="16"/>
      <c r="I43" s="16"/>
      <c r="J43" s="16"/>
      <c r="K43" s="3"/>
      <c r="L43" s="3"/>
    </row>
    <row r="44" spans="1:12" x14ac:dyDescent="0.25">
      <c r="A44" s="6" t="s">
        <v>111</v>
      </c>
      <c r="B44" s="6" t="s">
        <v>112</v>
      </c>
      <c r="C44" s="6" t="s">
        <v>66</v>
      </c>
      <c r="D44" s="13">
        <v>10</v>
      </c>
      <c r="E44" s="13"/>
      <c r="F44" s="13">
        <f>D44*E44</f>
        <v>0</v>
      </c>
      <c r="G44" s="13"/>
      <c r="H44" s="13">
        <f>D44*G44</f>
        <v>0</v>
      </c>
      <c r="I44" s="13">
        <f>E44+G44</f>
        <v>0</v>
      </c>
      <c r="J44" s="13">
        <f>F44+H44</f>
        <v>0</v>
      </c>
      <c r="K44" s="3"/>
      <c r="L44" s="3"/>
    </row>
    <row r="45" spans="1:12" x14ac:dyDescent="0.25">
      <c r="A45" s="6" t="s">
        <v>13</v>
      </c>
      <c r="B45" s="6" t="s">
        <v>13</v>
      </c>
      <c r="C45" s="6" t="s">
        <v>13</v>
      </c>
      <c r="D45" s="13"/>
      <c r="E45" s="13"/>
      <c r="F45" s="13"/>
      <c r="G45" s="13"/>
      <c r="H45" s="13"/>
      <c r="I45" s="13">
        <f>E45+G45</f>
        <v>0</v>
      </c>
      <c r="J45" s="13">
        <f>F45+H45</f>
        <v>0</v>
      </c>
      <c r="K45" s="3"/>
      <c r="L45" s="3"/>
    </row>
    <row r="46" spans="1:12" x14ac:dyDescent="0.25">
      <c r="A46" s="15" t="s">
        <v>13</v>
      </c>
      <c r="B46" s="15" t="s">
        <v>113</v>
      </c>
      <c r="C46" s="15" t="s">
        <v>13</v>
      </c>
      <c r="D46" s="16"/>
      <c r="E46" s="16"/>
      <c r="F46" s="16"/>
      <c r="G46" s="16"/>
      <c r="H46" s="16"/>
      <c r="I46" s="16"/>
      <c r="J46" s="16"/>
      <c r="K46" s="3"/>
      <c r="L46" s="3"/>
    </row>
    <row r="47" spans="1:12" x14ac:dyDescent="0.25">
      <c r="A47" s="6" t="s">
        <v>114</v>
      </c>
      <c r="B47" s="6" t="s">
        <v>115</v>
      </c>
      <c r="C47" s="6" t="s">
        <v>66</v>
      </c>
      <c r="D47" s="13">
        <v>10</v>
      </c>
      <c r="E47" s="13"/>
      <c r="F47" s="13">
        <f>D47*E47</f>
        <v>0</v>
      </c>
      <c r="G47" s="13"/>
      <c r="H47" s="13">
        <f>D47*G47</f>
        <v>0</v>
      </c>
      <c r="I47" s="13">
        <f>E47+G47</f>
        <v>0</v>
      </c>
      <c r="J47" s="13">
        <f>F47+H47</f>
        <v>0</v>
      </c>
      <c r="K47" s="3"/>
      <c r="L47" s="3"/>
    </row>
    <row r="48" spans="1:12" x14ac:dyDescent="0.25">
      <c r="A48" s="6" t="s">
        <v>13</v>
      </c>
      <c r="B48" s="6" t="s">
        <v>13</v>
      </c>
      <c r="C48" s="6" t="s">
        <v>13</v>
      </c>
      <c r="D48" s="13"/>
      <c r="E48" s="13"/>
      <c r="F48" s="13"/>
      <c r="G48" s="13"/>
      <c r="H48" s="13"/>
      <c r="I48" s="13">
        <f>E48+G48</f>
        <v>0</v>
      </c>
      <c r="J48" s="13">
        <f>F48+H48</f>
        <v>0</v>
      </c>
      <c r="K48" s="3"/>
      <c r="L48" s="3"/>
    </row>
    <row r="49" spans="1:12" x14ac:dyDescent="0.25">
      <c r="A49" s="15" t="s">
        <v>13</v>
      </c>
      <c r="B49" s="15" t="s">
        <v>116</v>
      </c>
      <c r="C49" s="15" t="s">
        <v>13</v>
      </c>
      <c r="D49" s="16"/>
      <c r="E49" s="16"/>
      <c r="F49" s="16"/>
      <c r="G49" s="16"/>
      <c r="H49" s="16"/>
      <c r="I49" s="16"/>
      <c r="J49" s="16"/>
      <c r="K49" s="3"/>
      <c r="L49" s="3"/>
    </row>
    <row r="50" spans="1:12" x14ac:dyDescent="0.25">
      <c r="A50" s="6" t="s">
        <v>117</v>
      </c>
      <c r="B50" s="6" t="s">
        <v>118</v>
      </c>
      <c r="C50" s="6" t="s">
        <v>66</v>
      </c>
      <c r="D50" s="13">
        <v>10</v>
      </c>
      <c r="E50" s="13"/>
      <c r="F50" s="13">
        <f>D50*E50</f>
        <v>0</v>
      </c>
      <c r="G50" s="13"/>
      <c r="H50" s="13">
        <f>D50*G50</f>
        <v>0</v>
      </c>
      <c r="I50" s="13">
        <f>E50+G50</f>
        <v>0</v>
      </c>
      <c r="J50" s="13">
        <f>F50+H50</f>
        <v>0</v>
      </c>
      <c r="K50" s="3"/>
      <c r="L50" s="3"/>
    </row>
    <row r="51" spans="1:12" x14ac:dyDescent="0.25">
      <c r="A51" s="6" t="s">
        <v>119</v>
      </c>
      <c r="B51" s="6" t="s">
        <v>120</v>
      </c>
      <c r="C51" s="6" t="s">
        <v>66</v>
      </c>
      <c r="D51" s="13">
        <v>10</v>
      </c>
      <c r="E51" s="13"/>
      <c r="F51" s="13">
        <f>D51*E51</f>
        <v>0</v>
      </c>
      <c r="G51" s="13"/>
      <c r="H51" s="13">
        <f>D51*G51</f>
        <v>0</v>
      </c>
      <c r="I51" s="13">
        <f>E51+G51</f>
        <v>0</v>
      </c>
      <c r="J51" s="13">
        <f>F51+H51</f>
        <v>0</v>
      </c>
      <c r="K51" s="3"/>
      <c r="L51" s="3"/>
    </row>
    <row r="52" spans="1:12" x14ac:dyDescent="0.25">
      <c r="A52" s="6" t="s">
        <v>13</v>
      </c>
      <c r="B52" s="6" t="s">
        <v>13</v>
      </c>
      <c r="C52" s="6" t="s">
        <v>13</v>
      </c>
      <c r="D52" s="13"/>
      <c r="E52" s="13"/>
      <c r="F52" s="13"/>
      <c r="G52" s="13"/>
      <c r="H52" s="13"/>
      <c r="I52" s="13">
        <f>E52+G52</f>
        <v>0</v>
      </c>
      <c r="J52" s="13">
        <f>F52+H52</f>
        <v>0</v>
      </c>
      <c r="K52" s="3"/>
      <c r="L52" s="3"/>
    </row>
    <row r="53" spans="1:12" x14ac:dyDescent="0.25">
      <c r="A53" s="15" t="s">
        <v>13</v>
      </c>
      <c r="B53" s="15" t="s">
        <v>121</v>
      </c>
      <c r="C53" s="15" t="s">
        <v>13</v>
      </c>
      <c r="D53" s="16"/>
      <c r="E53" s="16"/>
      <c r="F53" s="16"/>
      <c r="G53" s="16"/>
      <c r="H53" s="16"/>
      <c r="I53" s="16"/>
      <c r="J53" s="16"/>
      <c r="K53" s="3"/>
      <c r="L53" s="3"/>
    </row>
    <row r="54" spans="1:12" x14ac:dyDescent="0.25">
      <c r="A54" s="6" t="s">
        <v>122</v>
      </c>
      <c r="B54" s="6" t="s">
        <v>123</v>
      </c>
      <c r="C54" s="6" t="s">
        <v>124</v>
      </c>
      <c r="D54" s="13">
        <v>35</v>
      </c>
      <c r="E54" s="13"/>
      <c r="F54" s="13">
        <f>D54*E54</f>
        <v>0</v>
      </c>
      <c r="G54" s="13"/>
      <c r="H54" s="13">
        <f>D54*G54</f>
        <v>0</v>
      </c>
      <c r="I54" s="13">
        <f>E54+G54</f>
        <v>0</v>
      </c>
      <c r="J54" s="13">
        <f>F54+H54</f>
        <v>0</v>
      </c>
      <c r="K54" s="3"/>
      <c r="L54" s="3"/>
    </row>
    <row r="55" spans="1:12" x14ac:dyDescent="0.25">
      <c r="A55" s="6" t="s">
        <v>125</v>
      </c>
      <c r="B55" s="6" t="s">
        <v>54</v>
      </c>
      <c r="C55" s="6" t="s">
        <v>124</v>
      </c>
      <c r="D55" s="13">
        <v>28</v>
      </c>
      <c r="E55" s="13"/>
      <c r="F55" s="13">
        <f>D55*E55</f>
        <v>0</v>
      </c>
      <c r="G55" s="13"/>
      <c r="H55" s="13">
        <f>D55*G55</f>
        <v>0</v>
      </c>
      <c r="I55" s="13">
        <f>E55+G55</f>
        <v>0</v>
      </c>
      <c r="J55" s="13">
        <f>F55+H55</f>
        <v>0</v>
      </c>
      <c r="K55" s="3"/>
      <c r="L55" s="3"/>
    </row>
    <row r="56" spans="1:12" x14ac:dyDescent="0.25">
      <c r="A56" s="6" t="s">
        <v>126</v>
      </c>
      <c r="B56" s="6" t="s">
        <v>127</v>
      </c>
      <c r="C56" s="6" t="s">
        <v>124</v>
      </c>
      <c r="D56" s="13">
        <v>8</v>
      </c>
      <c r="E56" s="13"/>
      <c r="F56" s="13">
        <f>D56*E56</f>
        <v>0</v>
      </c>
      <c r="G56" s="13"/>
      <c r="H56" s="13">
        <f>D56*G56</f>
        <v>0</v>
      </c>
      <c r="I56" s="13">
        <f>E56+G56</f>
        <v>0</v>
      </c>
      <c r="J56" s="13">
        <f>F56+H56</f>
        <v>0</v>
      </c>
      <c r="K56" s="3"/>
      <c r="L56" s="3"/>
    </row>
    <row r="57" spans="1:12" x14ac:dyDescent="0.25">
      <c r="A57" s="6" t="s">
        <v>13</v>
      </c>
      <c r="B57" s="6" t="s">
        <v>13</v>
      </c>
      <c r="C57" s="6" t="s">
        <v>13</v>
      </c>
      <c r="D57" s="13"/>
      <c r="E57" s="13"/>
      <c r="F57" s="13"/>
      <c r="G57" s="13"/>
      <c r="H57" s="13"/>
      <c r="I57" s="13">
        <f>E57+G57</f>
        <v>0</v>
      </c>
      <c r="J57" s="13">
        <f>F57+H57</f>
        <v>0</v>
      </c>
      <c r="K57" s="3"/>
      <c r="L57" s="3"/>
    </row>
    <row r="58" spans="1:12" x14ac:dyDescent="0.25">
      <c r="A58" s="15" t="s">
        <v>13</v>
      </c>
      <c r="B58" s="15" t="s">
        <v>128</v>
      </c>
      <c r="C58" s="15" t="s">
        <v>13</v>
      </c>
      <c r="D58" s="16"/>
      <c r="E58" s="16"/>
      <c r="F58" s="16"/>
      <c r="G58" s="16"/>
      <c r="H58" s="16"/>
      <c r="I58" s="16"/>
      <c r="J58" s="16"/>
      <c r="K58" s="3"/>
      <c r="L58" s="3"/>
    </row>
    <row r="59" spans="1:12" x14ac:dyDescent="0.25">
      <c r="A59" s="6" t="s">
        <v>129</v>
      </c>
      <c r="B59" s="6" t="s">
        <v>130</v>
      </c>
      <c r="C59" s="6" t="s">
        <v>124</v>
      </c>
      <c r="D59" s="13">
        <v>12</v>
      </c>
      <c r="E59" s="13"/>
      <c r="F59" s="13">
        <f>D59*E59</f>
        <v>0</v>
      </c>
      <c r="G59" s="13"/>
      <c r="H59" s="13">
        <f>D59*G59</f>
        <v>0</v>
      </c>
      <c r="I59" s="13">
        <f>E59+G59</f>
        <v>0</v>
      </c>
      <c r="J59" s="13">
        <f>F59+H59</f>
        <v>0</v>
      </c>
      <c r="K59" s="3"/>
      <c r="L59" s="3"/>
    </row>
    <row r="60" spans="1:12" x14ac:dyDescent="0.25">
      <c r="A60" s="6" t="s">
        <v>13</v>
      </c>
      <c r="B60" s="6" t="s">
        <v>13</v>
      </c>
      <c r="C60" s="6" t="s">
        <v>13</v>
      </c>
      <c r="D60" s="13"/>
      <c r="E60" s="13"/>
      <c r="F60" s="13"/>
      <c r="G60" s="13"/>
      <c r="H60" s="13"/>
      <c r="I60" s="13">
        <f>E60+G60</f>
        <v>0</v>
      </c>
      <c r="J60" s="13">
        <f>F60+H60</f>
        <v>0</v>
      </c>
      <c r="K60" s="3"/>
      <c r="L60" s="3"/>
    </row>
    <row r="61" spans="1:12" x14ac:dyDescent="0.25">
      <c r="A61" s="15" t="s">
        <v>13</v>
      </c>
      <c r="B61" s="15" t="s">
        <v>131</v>
      </c>
      <c r="C61" s="15" t="s">
        <v>13</v>
      </c>
      <c r="D61" s="16"/>
      <c r="E61" s="16"/>
      <c r="F61" s="16"/>
      <c r="G61" s="16"/>
      <c r="H61" s="16"/>
      <c r="I61" s="16"/>
      <c r="J61" s="16"/>
      <c r="K61" s="3"/>
      <c r="L61" s="3"/>
    </row>
    <row r="62" spans="1:12" x14ac:dyDescent="0.25">
      <c r="A62" s="15" t="s">
        <v>13</v>
      </c>
      <c r="B62" s="15" t="s">
        <v>132</v>
      </c>
      <c r="C62" s="15" t="s">
        <v>13</v>
      </c>
      <c r="D62" s="16"/>
      <c r="E62" s="16"/>
      <c r="F62" s="16"/>
      <c r="G62" s="16"/>
      <c r="H62" s="16"/>
      <c r="I62" s="16"/>
      <c r="J62" s="16"/>
      <c r="K62" s="3"/>
      <c r="L62" s="3"/>
    </row>
    <row r="63" spans="1:12" x14ac:dyDescent="0.25">
      <c r="A63" s="6" t="s">
        <v>133</v>
      </c>
      <c r="B63" s="6" t="s">
        <v>134</v>
      </c>
      <c r="C63" s="6" t="s">
        <v>124</v>
      </c>
      <c r="D63" s="13">
        <v>32</v>
      </c>
      <c r="E63" s="13"/>
      <c r="F63" s="13">
        <f>D63*E63</f>
        <v>0</v>
      </c>
      <c r="G63" s="13"/>
      <c r="H63" s="13">
        <f>D63*G63</f>
        <v>0</v>
      </c>
      <c r="I63" s="13">
        <f>E63+G63</f>
        <v>0</v>
      </c>
      <c r="J63" s="13">
        <f>F63+H63</f>
        <v>0</v>
      </c>
      <c r="K63" s="3"/>
      <c r="L63" s="3"/>
    </row>
    <row r="64" spans="1:12" x14ac:dyDescent="0.25">
      <c r="A64" s="6" t="s">
        <v>135</v>
      </c>
      <c r="B64" s="6" t="s">
        <v>136</v>
      </c>
      <c r="C64" s="6" t="s">
        <v>124</v>
      </c>
      <c r="D64" s="13">
        <v>8</v>
      </c>
      <c r="E64" s="13"/>
      <c r="F64" s="13">
        <f>D64*E64</f>
        <v>0</v>
      </c>
      <c r="G64" s="13"/>
      <c r="H64" s="13">
        <f>D64*G64</f>
        <v>0</v>
      </c>
      <c r="I64" s="13">
        <f>E64+G64</f>
        <v>0</v>
      </c>
      <c r="J64" s="13">
        <f>F64+H64</f>
        <v>0</v>
      </c>
      <c r="K64" s="3"/>
      <c r="L64" s="3"/>
    </row>
    <row r="65" spans="1:12" x14ac:dyDescent="0.25">
      <c r="A65" s="6" t="s">
        <v>13</v>
      </c>
      <c r="B65" s="6" t="s">
        <v>13</v>
      </c>
      <c r="C65" s="6" t="s">
        <v>13</v>
      </c>
      <c r="D65" s="13"/>
      <c r="E65" s="13"/>
      <c r="F65" s="13"/>
      <c r="G65" s="13"/>
      <c r="H65" s="13"/>
      <c r="I65" s="13">
        <f>E65+G65</f>
        <v>0</v>
      </c>
      <c r="J65" s="13">
        <f>F65+H65</f>
        <v>0</v>
      </c>
      <c r="K65" s="3"/>
      <c r="L65" s="3"/>
    </row>
    <row r="66" spans="1:12" x14ac:dyDescent="0.25">
      <c r="A66" s="6" t="s">
        <v>137</v>
      </c>
      <c r="B66" s="6" t="s">
        <v>138</v>
      </c>
      <c r="C66" s="6" t="s">
        <v>13</v>
      </c>
      <c r="D66" s="13"/>
      <c r="E66" s="13"/>
      <c r="F66" s="13">
        <f>Parametry!B33/100*F5+Parametry!B33/100*F9+Parametry!B33/100*F14+Parametry!B33/100*F17+Parametry!B33/100*F18+Parametry!B33/100*F19+Parametry!B33/100*F22+Parametry!B33/100*F36</f>
        <v>0</v>
      </c>
      <c r="G66" s="13"/>
      <c r="H66" s="13"/>
      <c r="I66" s="13">
        <f>E66+G66</f>
        <v>0</v>
      </c>
      <c r="J66" s="13">
        <f>F66+H66</f>
        <v>0</v>
      </c>
      <c r="K66" s="3"/>
      <c r="L66" s="3"/>
    </row>
    <row r="67" spans="1:12" x14ac:dyDescent="0.25">
      <c r="A67" s="4" t="s">
        <v>13</v>
      </c>
      <c r="B67" s="4" t="s">
        <v>139</v>
      </c>
      <c r="C67" s="4" t="s">
        <v>13</v>
      </c>
      <c r="D67" s="12"/>
      <c r="E67" s="12"/>
      <c r="F67" s="12">
        <f>SUM(F3,F5:F10,F12:F66)</f>
        <v>0</v>
      </c>
      <c r="G67" s="12"/>
      <c r="H67" s="12">
        <f>SUM(H3,H5:H10,H12:H66)</f>
        <v>0</v>
      </c>
      <c r="I67" s="12"/>
      <c r="J67" s="12">
        <f>SUM(J3,J5:J10,J12:J66)</f>
        <v>0</v>
      </c>
      <c r="K67" s="3"/>
      <c r="L67" s="3"/>
    </row>
    <row r="68" spans="1:12" x14ac:dyDescent="0.25">
      <c r="A68" s="6" t="s">
        <v>13</v>
      </c>
      <c r="B68" s="6" t="s">
        <v>13</v>
      </c>
      <c r="C68" s="6" t="s">
        <v>13</v>
      </c>
      <c r="D68" s="13"/>
      <c r="E68" s="13"/>
      <c r="F68" s="13"/>
      <c r="G68" s="13"/>
      <c r="H68" s="13"/>
      <c r="I68" s="13">
        <f>E68+G68</f>
        <v>0</v>
      </c>
      <c r="J68" s="13">
        <f>F68+H68</f>
        <v>0</v>
      </c>
      <c r="K68" s="3"/>
      <c r="L68" s="3"/>
    </row>
    <row r="69" spans="1:12" x14ac:dyDescent="0.25">
      <c r="A69" s="6" t="s">
        <v>13</v>
      </c>
      <c r="B69" s="6" t="s">
        <v>13</v>
      </c>
      <c r="C69" s="6" t="s">
        <v>13</v>
      </c>
      <c r="D69" s="13"/>
      <c r="E69" s="13"/>
      <c r="F69" s="13"/>
      <c r="G69" s="13"/>
      <c r="H69" s="13"/>
      <c r="I69" s="13">
        <f>E69+G69</f>
        <v>0</v>
      </c>
      <c r="J69" s="13">
        <f>F69+H69</f>
        <v>0</v>
      </c>
      <c r="K69" s="3"/>
      <c r="L6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5AD3C-5419-43D5-9706-0703235609DE}">
  <dimension ref="A1:D33"/>
  <sheetViews>
    <sheetView workbookViewId="0"/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13</v>
      </c>
      <c r="C7" s="3"/>
    </row>
    <row r="8" spans="1:3" x14ac:dyDescent="0.25">
      <c r="A8" s="2" t="s">
        <v>14</v>
      </c>
      <c r="B8" s="5" t="s">
        <v>13</v>
      </c>
      <c r="C8" s="3"/>
    </row>
    <row r="9" spans="1:3" x14ac:dyDescent="0.25">
      <c r="A9" s="2" t="s">
        <v>15</v>
      </c>
      <c r="B9" s="5" t="s">
        <v>16</v>
      </c>
      <c r="C9" s="3"/>
    </row>
    <row r="10" spans="1:3" x14ac:dyDescent="0.25">
      <c r="A10" s="2" t="s">
        <v>17</v>
      </c>
      <c r="B10" s="5" t="s">
        <v>13</v>
      </c>
      <c r="C10" s="3"/>
    </row>
    <row r="11" spans="1:3" x14ac:dyDescent="0.25">
      <c r="A11" s="2" t="s">
        <v>18</v>
      </c>
      <c r="B11" s="5" t="s">
        <v>19</v>
      </c>
      <c r="C11" s="3"/>
    </row>
    <row r="12" spans="1:3" x14ac:dyDescent="0.25">
      <c r="A12" s="2" t="s">
        <v>20</v>
      </c>
      <c r="B12" s="5" t="s">
        <v>13</v>
      </c>
      <c r="C12" s="3"/>
    </row>
    <row r="13" spans="1:3" x14ac:dyDescent="0.25">
      <c r="A13" s="2" t="s">
        <v>21</v>
      </c>
      <c r="B13" s="5" t="s">
        <v>13</v>
      </c>
      <c r="C13" s="3"/>
    </row>
    <row r="14" spans="1:3" x14ac:dyDescent="0.25">
      <c r="A14" s="2" t="s">
        <v>22</v>
      </c>
      <c r="B14" s="5" t="s">
        <v>23</v>
      </c>
      <c r="C14" s="3"/>
    </row>
    <row r="15" spans="1:3" x14ac:dyDescent="0.25">
      <c r="A15" s="2" t="s">
        <v>13</v>
      </c>
      <c r="B15" s="6" t="s">
        <v>13</v>
      </c>
      <c r="C15" s="3"/>
    </row>
    <row r="16" spans="1:3" x14ac:dyDescent="0.25">
      <c r="A16" s="2" t="s">
        <v>24</v>
      </c>
      <c r="B16" s="7" t="s">
        <v>25</v>
      </c>
      <c r="C16" s="3"/>
    </row>
    <row r="17" spans="1:3" x14ac:dyDescent="0.25">
      <c r="A17" s="2" t="s">
        <v>26</v>
      </c>
      <c r="B17" s="7" t="s">
        <v>27</v>
      </c>
      <c r="C17" s="3"/>
    </row>
    <row r="18" spans="1:3" x14ac:dyDescent="0.25">
      <c r="A18" s="2" t="s">
        <v>28</v>
      </c>
      <c r="B18" s="7" t="s">
        <v>29</v>
      </c>
      <c r="C18" s="3"/>
    </row>
    <row r="19" spans="1:3" x14ac:dyDescent="0.25">
      <c r="A19" s="2" t="s">
        <v>30</v>
      </c>
      <c r="B19" s="7" t="s">
        <v>27</v>
      </c>
      <c r="C19" s="3"/>
    </row>
    <row r="20" spans="1:3" x14ac:dyDescent="0.25">
      <c r="A20" s="2" t="s">
        <v>31</v>
      </c>
      <c r="B20" s="7" t="s">
        <v>32</v>
      </c>
      <c r="C20" s="3"/>
    </row>
    <row r="21" spans="1:3" x14ac:dyDescent="0.25">
      <c r="A21" s="2" t="s">
        <v>33</v>
      </c>
      <c r="B21" s="7" t="s">
        <v>32</v>
      </c>
      <c r="C21" s="3"/>
    </row>
    <row r="22" spans="1:3" x14ac:dyDescent="0.25">
      <c r="A22" s="2" t="s">
        <v>34</v>
      </c>
      <c r="B22" s="7" t="s">
        <v>32</v>
      </c>
      <c r="C22" s="3"/>
    </row>
    <row r="23" spans="1:3" x14ac:dyDescent="0.25">
      <c r="A23" s="2" t="s">
        <v>35</v>
      </c>
      <c r="B23" s="7" t="s">
        <v>32</v>
      </c>
      <c r="C23" s="3"/>
    </row>
    <row r="24" spans="1:3" x14ac:dyDescent="0.25">
      <c r="A24" s="2" t="s">
        <v>36</v>
      </c>
      <c r="B24" s="7" t="s">
        <v>32</v>
      </c>
      <c r="C24" s="3"/>
    </row>
    <row r="25" spans="1:3" x14ac:dyDescent="0.25">
      <c r="A25" s="2" t="s">
        <v>37</v>
      </c>
      <c r="B25" s="7" t="s">
        <v>32</v>
      </c>
      <c r="C25" s="3"/>
    </row>
    <row r="26" spans="1:3" x14ac:dyDescent="0.25">
      <c r="A26" s="2" t="s">
        <v>38</v>
      </c>
      <c r="B26" s="7" t="s">
        <v>39</v>
      </c>
      <c r="C26" s="3"/>
    </row>
    <row r="27" spans="1:3" x14ac:dyDescent="0.25">
      <c r="A27" s="2" t="s">
        <v>40</v>
      </c>
      <c r="B27" s="7" t="s">
        <v>32</v>
      </c>
      <c r="C27" s="3"/>
    </row>
    <row r="28" spans="1:3" x14ac:dyDescent="0.25">
      <c r="A28" s="2" t="s">
        <v>41</v>
      </c>
      <c r="B28" s="7" t="s">
        <v>32</v>
      </c>
      <c r="C28" s="3"/>
    </row>
    <row r="29" spans="1:3" x14ac:dyDescent="0.25">
      <c r="A29" s="2" t="s">
        <v>42</v>
      </c>
      <c r="B29" s="7" t="s">
        <v>32</v>
      </c>
      <c r="C29" s="3"/>
    </row>
    <row r="30" spans="1:3" x14ac:dyDescent="0.25">
      <c r="A30" s="2" t="s">
        <v>43</v>
      </c>
      <c r="B30" s="7" t="s">
        <v>32</v>
      </c>
      <c r="C30" s="3"/>
    </row>
    <row r="31" spans="1:3" ht="24.75" x14ac:dyDescent="0.25">
      <c r="A31" s="8" t="s">
        <v>44</v>
      </c>
      <c r="B31" s="7" t="s">
        <v>45</v>
      </c>
      <c r="C31" s="3"/>
    </row>
    <row r="32" spans="1:3" x14ac:dyDescent="0.25">
      <c r="A32" s="2" t="s">
        <v>46</v>
      </c>
      <c r="B32" s="7" t="s">
        <v>47</v>
      </c>
      <c r="C32" s="3"/>
    </row>
    <row r="33" spans="1:2" x14ac:dyDescent="0.25">
      <c r="A33" s="1" t="s">
        <v>48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Berdník</dc:creator>
  <cp:lastModifiedBy>Tomáš Berdník</cp:lastModifiedBy>
  <dcterms:created xsi:type="dcterms:W3CDTF">2024-03-05T08:02:30Z</dcterms:created>
  <dcterms:modified xsi:type="dcterms:W3CDTF">2024-03-05T08:02:36Z</dcterms:modified>
</cp:coreProperties>
</file>