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tra\Dokumenty\BTK\EXPEDICE\"/>
    </mc:Choice>
  </mc:AlternateContent>
  <bookViews>
    <workbookView xWindow="0" yWindow="0" windowWidth="20280" windowHeight="12585" activeTab="2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3" l="1"/>
  <c r="C9" i="3"/>
  <c r="B3" i="3"/>
  <c r="B4" i="3" s="1"/>
  <c r="H39" i="2"/>
  <c r="G37" i="2"/>
  <c r="E37" i="2"/>
  <c r="H37" i="2" s="1"/>
  <c r="G35" i="2"/>
  <c r="E35" i="2"/>
  <c r="H35" i="2" s="1"/>
  <c r="G34" i="2"/>
  <c r="H34" i="2" s="1"/>
  <c r="E34" i="2"/>
  <c r="G33" i="2"/>
  <c r="E33" i="2"/>
  <c r="H33" i="2" s="1"/>
  <c r="G32" i="2"/>
  <c r="E32" i="2"/>
  <c r="G31" i="2"/>
  <c r="E31" i="2"/>
  <c r="H31" i="2" s="1"/>
  <c r="G30" i="2"/>
  <c r="E30" i="2"/>
  <c r="G29" i="2"/>
  <c r="H29" i="2" s="1"/>
  <c r="E29" i="2"/>
  <c r="G28" i="2"/>
  <c r="E28" i="2"/>
  <c r="H28" i="2" s="1"/>
  <c r="G26" i="2"/>
  <c r="E26" i="2"/>
  <c r="G24" i="2"/>
  <c r="E24" i="2"/>
  <c r="G21" i="2"/>
  <c r="E21" i="2"/>
  <c r="H21" i="2" s="1"/>
  <c r="G19" i="2"/>
  <c r="E19" i="2"/>
  <c r="G16" i="2"/>
  <c r="E16" i="2"/>
  <c r="H16" i="2" s="1"/>
  <c r="G15" i="2"/>
  <c r="H15" i="2" s="1"/>
  <c r="E15" i="2"/>
  <c r="G14" i="2"/>
  <c r="E14" i="2"/>
  <c r="G13" i="2"/>
  <c r="E13" i="2"/>
  <c r="G12" i="2"/>
  <c r="E12" i="2"/>
  <c r="H12" i="2" s="1"/>
  <c r="G11" i="2"/>
  <c r="E11" i="2"/>
  <c r="G10" i="2"/>
  <c r="E10" i="2"/>
  <c r="G9" i="2"/>
  <c r="E9" i="2"/>
  <c r="G8" i="2"/>
  <c r="E8" i="2"/>
  <c r="H8" i="2" s="1"/>
  <c r="G7" i="2"/>
  <c r="E7" i="2"/>
  <c r="G6" i="2"/>
  <c r="E6" i="2"/>
  <c r="G5" i="2"/>
  <c r="E5" i="2"/>
  <c r="G4" i="2"/>
  <c r="E4" i="2"/>
  <c r="H4" i="2" s="1"/>
  <c r="G38" i="2" l="1"/>
  <c r="C27" i="3" s="1"/>
  <c r="H24" i="2"/>
  <c r="H7" i="2"/>
  <c r="H19" i="2"/>
  <c r="H11" i="2"/>
  <c r="H32" i="2"/>
  <c r="H6" i="2"/>
  <c r="H14" i="2"/>
  <c r="H5" i="2"/>
  <c r="H30" i="2"/>
  <c r="H10" i="2"/>
  <c r="H9" i="2"/>
  <c r="H13" i="2"/>
  <c r="H26" i="2"/>
  <c r="E17" i="2"/>
  <c r="B28" i="3" s="1"/>
  <c r="G17" i="2"/>
  <c r="C28" i="3" s="1"/>
  <c r="E38" i="2"/>
  <c r="B27" i="3" s="1"/>
  <c r="C4" i="3"/>
  <c r="C11" i="3"/>
  <c r="B7" i="3"/>
  <c r="C6" i="3" l="1"/>
  <c r="C7" i="3" s="1"/>
  <c r="H17" i="2"/>
  <c r="C5" i="3"/>
  <c r="H38" i="2"/>
  <c r="B12" i="3"/>
  <c r="C8" i="3" l="1"/>
  <c r="C12" i="3" s="1"/>
  <c r="C19" i="3" s="1"/>
  <c r="C15" i="3"/>
  <c r="C14" i="3" l="1"/>
  <c r="C13" i="3"/>
  <c r="C20" i="3"/>
  <c r="C21" i="3" s="1"/>
  <c r="C16" i="3" l="1"/>
  <c r="C22" i="3"/>
  <c r="C24" i="3" l="1"/>
</calcChain>
</file>

<file path=xl/sharedStrings.xml><?xml version="1.0" encoding="utf-8"?>
<sst xmlns="http://schemas.openxmlformats.org/spreadsheetml/2006/main" count="176" uniqueCount="118">
  <si>
    <t>Název</t>
  </si>
  <si>
    <t>Hodnota</t>
  </si>
  <si>
    <t>Nadpis rekapitulace</t>
  </si>
  <si>
    <t>Seznam prací a dodávek elektrotechnických zařízení</t>
  </si>
  <si>
    <t>Akce</t>
  </si>
  <si>
    <t xml:space="preserve">Skluzavka, velký bazén koupaliště Bajda, Kroměříž
</t>
  </si>
  <si>
    <t>Projekt</t>
  </si>
  <si>
    <t>PS 01 BAZÉNOVÁ TECHNOLOGIE
ELEKTROINSTALACE</t>
  </si>
  <si>
    <t>Investor</t>
  </si>
  <si>
    <t>Město Kroměříž, Velké nám. 115/1, 767 01 Kroměříž</t>
  </si>
  <si>
    <t>Z. č.</t>
  </si>
  <si>
    <t>241127</t>
  </si>
  <si>
    <t>A. č.</t>
  </si>
  <si>
    <t>Smlouva</t>
  </si>
  <si>
    <t/>
  </si>
  <si>
    <t>Vypracoval</t>
  </si>
  <si>
    <t>ING. VANŽURA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</si>
  <si>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</si>
  <si>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</si>
  <si>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</si>
  <si>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</si>
  <si>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</si>
  <si>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</si>
  <si>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</si>
  <si>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</si>
  <si>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</si>
  <si>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</si>
  <si>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</si>
  <si>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</si>
  <si>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</si>
  <si>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</si>
  <si>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</si>
  <si>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</si>
  <si>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</si>
  <si>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</si>
  <si>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</si>
  <si>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</si>
  <si>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</si>
  <si>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</si>
  <si>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</si>
  <si>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</si>
  <si>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</si>
  <si>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</si>
  <si>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</si>
  <si>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</si>
  <si>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</si>
  <si>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</si>
  <si>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</si>
  <si>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</si>
  <si>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</si>
  <si>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</t>
  </si>
  <si>
    <t>ÚPRAVA STÁVAJÍCÍCHO ROZVADĚČE</t>
  </si>
  <si>
    <t>Spínač motorový BE4, 10-16A, 3P</t>
  </si>
  <si>
    <t>ks</t>
  </si>
  <si>
    <t>Kontakt pomocný 5-250V/6A 1Z+1R</t>
  </si>
  <si>
    <t>Chránič proudový 25-4-003/A, 10kA, 25A, 30mA</t>
  </si>
  <si>
    <t>Kontakt signální pro chránič, 1Z+1R</t>
  </si>
  <si>
    <t>Softstartér 12A IP20 5,5 kW 380...415 V AC, integrovaný by-pass, čas do 10s, elektronická ochrana proti přetížení motoru, DIN</t>
  </si>
  <si>
    <t>Relé PT 4P/6A, 230VAC, do patice</t>
  </si>
  <si>
    <t>Patice PT 4P/6A, pro pomocné relé 4P/6A na DIN</t>
  </si>
  <si>
    <t>Kompletní signálka Ø22 plná čočka integ. LED 230...240V, žlutá</t>
  </si>
  <si>
    <t>Kompletní signálka Ø22 plná čočka integ. LED 230...240V, zelená</t>
  </si>
  <si>
    <t>Ovládač stiskací lícující, 1 Z - zelený</t>
  </si>
  <si>
    <t>Ovládač stiskací lícující, 1 V, 230V, 10A - rudý</t>
  </si>
  <si>
    <t>Drobný propojovací a instalační materiál</t>
  </si>
  <si>
    <t>kpl</t>
  </si>
  <si>
    <t>Práce a úprava stavajiciho rozvadece</t>
  </si>
  <si>
    <t>hod</t>
  </si>
  <si>
    <t>ÚPRAVA STÁVAJÍCÍCHO ROZVADĚČE - celkem</t>
  </si>
  <si>
    <t>KABEL SILOVÝ,IZOLACE PVC</t>
  </si>
  <si>
    <t>CYKY-O 3x1.5 , pevně</t>
  </si>
  <si>
    <t>m</t>
  </si>
  <si>
    <t>CYKY-J 4x2.5 , pevně</t>
  </si>
  <si>
    <t>UKONČENÍ KABELŮ SMRŠŤOVACÍ</t>
  </si>
  <si>
    <t>ZÁKLOPKOU DO</t>
  </si>
  <si>
    <t xml:space="preserve"> 4x4  mm2</t>
  </si>
  <si>
    <t>OVLÁDAČ</t>
  </si>
  <si>
    <t>Ovládací skříňka jednotlačítková s otočným ovládačem, 2 Z, 230V, 6A, IP54</t>
  </si>
  <si>
    <t>HODINOVE ZUCTOVACI SAZBY</t>
  </si>
  <si>
    <t xml:space="preserve"> Uprava stavajiciho zarizeni</t>
  </si>
  <si>
    <t>Uprava stavajicich kabelových tras</t>
  </si>
  <si>
    <t xml:space="preserve"> Vyhledani pripojovaciho mista</t>
  </si>
  <si>
    <t xml:space="preserve"> Napojeni na stavajici a nová zarizeni</t>
  </si>
  <si>
    <t xml:space="preserve"> Priprava ke komplexni zkousce</t>
  </si>
  <si>
    <t>Seřízení a nastavení parametrů softstartéru</t>
  </si>
  <si>
    <t xml:space="preserve"> Zkusebni provoz</t>
  </si>
  <si>
    <t xml:space="preserve"> Zabezpeceni pracoviste</t>
  </si>
  <si>
    <t>KOORDINACE POSTUPU PRACI</t>
  </si>
  <si>
    <t xml:space="preserve"> S ostatnimi profesemi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</si>
  <si>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</si>
  <si>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</si>
  <si>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</si>
  <si>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</si>
  <si>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</si>
  <si>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</si>
  <si>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</si>
  <si>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</si>
  <si>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</si>
  <si>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</si>
  <si>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</si>
  <si>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</si>
  <si>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</si>
  <si>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</si>
  <si>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</si>
  <si>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</si>
  <si>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</si>
  <si>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</si>
  <si>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</si>
  <si>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</si>
  <si>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</si>
  <si>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</si>
  <si>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</si>
  <si>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Součty odstavců</t>
  </si>
  <si>
    <t xml:space="preserve">  ÚPRAVA STÁVAJÍCÍCHO ROZVADĚČE</t>
  </si>
  <si>
    <t>BTK - E - 102</t>
  </si>
  <si>
    <t>11/2024</t>
  </si>
  <si>
    <t>CENTROPROJEKT GROUP a.s.</t>
  </si>
  <si>
    <t>Náklady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</si>
</sst>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opLeftCell="A5" workbookViewId="0">
      <selection activeCell="A32" sqref="A32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4" t="s">
        <v>3</v>
      </c>
    </row>
    <row r="3" spans="1:2" ht="26.25" x14ac:dyDescent="0.25">
      <c r="A3" s="2" t="s">
        <v>4</v>
      </c>
      <c r="B3" s="5" t="s">
        <v>5</v>
      </c>
    </row>
    <row r="4" spans="1:2" ht="26.25" x14ac:dyDescent="0.25">
      <c r="A4" s="2" t="s">
        <v>6</v>
      </c>
      <c r="B4" s="5" t="s">
        <v>7</v>
      </c>
    </row>
    <row r="5" spans="1:2" x14ac:dyDescent="0.25">
      <c r="A5" s="2" t="s">
        <v>8</v>
      </c>
      <c r="B5" s="6" t="s">
        <v>9</v>
      </c>
    </row>
    <row r="6" spans="1:2" x14ac:dyDescent="0.25">
      <c r="A6" s="2" t="s">
        <v>10</v>
      </c>
      <c r="B6" s="6" t="s">
        <v>11</v>
      </c>
    </row>
    <row r="7" spans="1:2" x14ac:dyDescent="0.25">
      <c r="A7" s="2" t="s">
        <v>12</v>
      </c>
      <c r="B7" s="6" t="s">
        <v>114</v>
      </c>
    </row>
    <row r="8" spans="1:2" x14ac:dyDescent="0.25">
      <c r="A8" s="2" t="s">
        <v>13</v>
      </c>
      <c r="B8" s="6" t="s">
        <v>14</v>
      </c>
    </row>
    <row r="9" spans="1:2" x14ac:dyDescent="0.25">
      <c r="A9" s="2" t="s">
        <v>15</v>
      </c>
      <c r="B9" s="6" t="s">
        <v>16</v>
      </c>
    </row>
    <row r="10" spans="1:2" x14ac:dyDescent="0.25">
      <c r="A10" s="2" t="s">
        <v>17</v>
      </c>
      <c r="B10" s="6" t="s">
        <v>14</v>
      </c>
    </row>
    <row r="11" spans="1:2" x14ac:dyDescent="0.25">
      <c r="A11" s="2" t="s">
        <v>18</v>
      </c>
      <c r="B11" s="6" t="s">
        <v>115</v>
      </c>
    </row>
    <row r="12" spans="1:2" x14ac:dyDescent="0.25">
      <c r="A12" s="2" t="s">
        <v>19</v>
      </c>
      <c r="B12" s="6" t="s">
        <v>116</v>
      </c>
    </row>
    <row r="13" spans="1:2" x14ac:dyDescent="0.25">
      <c r="A13" s="2" t="s">
        <v>20</v>
      </c>
      <c r="B13" s="6" t="s">
        <v>14</v>
      </c>
    </row>
    <row r="14" spans="1:2" x14ac:dyDescent="0.25">
      <c r="A14" s="2" t="s">
        <v>21</v>
      </c>
      <c r="B14" s="6" t="s">
        <v>22</v>
      </c>
    </row>
    <row r="15" spans="1:2" x14ac:dyDescent="0.25">
      <c r="A15" s="2" t="s">
        <v>14</v>
      </c>
      <c r="B15" s="7" t="s">
        <v>14</v>
      </c>
    </row>
    <row r="16" spans="1:2" x14ac:dyDescent="0.25">
      <c r="A16" s="2" t="s">
        <v>23</v>
      </c>
      <c r="B16" s="8" t="s">
        <v>24</v>
      </c>
    </row>
    <row r="17" spans="1:2" x14ac:dyDescent="0.25">
      <c r="A17" s="2" t="s">
        <v>25</v>
      </c>
      <c r="B17" s="8" t="s">
        <v>26</v>
      </c>
    </row>
    <row r="18" spans="1:2" x14ac:dyDescent="0.25">
      <c r="A18" s="2" t="s">
        <v>27</v>
      </c>
      <c r="B18" s="8" t="s">
        <v>28</v>
      </c>
    </row>
    <row r="19" spans="1:2" x14ac:dyDescent="0.25">
      <c r="A19" s="2" t="s">
        <v>29</v>
      </c>
      <c r="B19" s="8" t="s">
        <v>30</v>
      </c>
    </row>
    <row r="20" spans="1:2" x14ac:dyDescent="0.25">
      <c r="A20" s="2" t="s">
        <v>31</v>
      </c>
      <c r="B20" s="8" t="s">
        <v>30</v>
      </c>
    </row>
    <row r="21" spans="1:2" x14ac:dyDescent="0.25">
      <c r="A21" s="2" t="s">
        <v>32</v>
      </c>
      <c r="B21" s="8" t="s">
        <v>30</v>
      </c>
    </row>
    <row r="22" spans="1:2" x14ac:dyDescent="0.25">
      <c r="A22" s="2" t="s">
        <v>33</v>
      </c>
      <c r="B22" s="8" t="s">
        <v>30</v>
      </c>
    </row>
    <row r="23" spans="1:2" x14ac:dyDescent="0.25">
      <c r="A23" s="2" t="s">
        <v>34</v>
      </c>
      <c r="B23" s="8" t="s">
        <v>30</v>
      </c>
    </row>
    <row r="24" spans="1:2" x14ac:dyDescent="0.25">
      <c r="A24" s="2" t="s">
        <v>35</v>
      </c>
      <c r="B24" s="8" t="s">
        <v>30</v>
      </c>
    </row>
    <row r="25" spans="1:2" x14ac:dyDescent="0.25">
      <c r="A25" s="2" t="s">
        <v>36</v>
      </c>
      <c r="B25" s="8" t="s">
        <v>30</v>
      </c>
    </row>
    <row r="26" spans="1:2" x14ac:dyDescent="0.25">
      <c r="A26" s="2" t="s">
        <v>37</v>
      </c>
      <c r="B26" s="8" t="s">
        <v>38</v>
      </c>
    </row>
    <row r="27" spans="1:2" x14ac:dyDescent="0.25">
      <c r="A27" s="2" t="s">
        <v>39</v>
      </c>
      <c r="B27" s="8" t="s">
        <v>30</v>
      </c>
    </row>
    <row r="28" spans="1:2" x14ac:dyDescent="0.25">
      <c r="A28" s="2" t="s">
        <v>40</v>
      </c>
      <c r="B28" s="8" t="s">
        <v>30</v>
      </c>
    </row>
    <row r="29" spans="1:2" x14ac:dyDescent="0.25">
      <c r="A29" s="2" t="s">
        <v>41</v>
      </c>
      <c r="B29" s="8" t="s">
        <v>30</v>
      </c>
    </row>
    <row r="30" spans="1:2" x14ac:dyDescent="0.25">
      <c r="A30" s="2" t="s">
        <v>42</v>
      </c>
      <c r="B30" s="8" t="s">
        <v>30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7" workbookViewId="0">
      <selection activeCell="A26" sqref="A26:XFD27"/>
    </sheetView>
  </sheetViews>
  <sheetFormatPr defaultRowHeight="15" x14ac:dyDescent="0.25"/>
  <cols>
    <col min="1" max="1" width="39.28515625" style="1" bestFit="1" customWidth="1"/>
    <col min="2" max="2" width="9.140625" style="10"/>
    <col min="3" max="3" width="10.140625" style="10" bestFit="1" customWidth="1"/>
  </cols>
  <sheetData>
    <row r="1" spans="1:4" x14ac:dyDescent="0.25">
      <c r="A1" s="2" t="s">
        <v>0</v>
      </c>
      <c r="B1" s="11" t="s">
        <v>90</v>
      </c>
      <c r="C1" s="11" t="s">
        <v>91</v>
      </c>
      <c r="D1" s="3"/>
    </row>
    <row r="2" spans="1:4" x14ac:dyDescent="0.25">
      <c r="A2" s="6" t="s">
        <v>92</v>
      </c>
      <c r="B2" s="13"/>
      <c r="C2" s="13"/>
      <c r="D2" s="3"/>
    </row>
    <row r="3" spans="1:4" x14ac:dyDescent="0.25">
      <c r="A3" s="7" t="s">
        <v>93</v>
      </c>
      <c r="B3" s="14">
        <f>0</f>
        <v>0</v>
      </c>
      <c r="C3" s="14"/>
      <c r="D3" s="3"/>
    </row>
    <row r="4" spans="1:4" x14ac:dyDescent="0.25">
      <c r="A4" s="7" t="s">
        <v>94</v>
      </c>
      <c r="B4" s="14">
        <f>B3 * Parametry!B16 / 100</f>
        <v>0</v>
      </c>
      <c r="C4" s="14">
        <f>B3 * Parametry!B17 / 100</f>
        <v>0</v>
      </c>
      <c r="D4" s="3"/>
    </row>
    <row r="5" spans="1:4" x14ac:dyDescent="0.25">
      <c r="A5" s="7" t="s">
        <v>95</v>
      </c>
      <c r="B5" s="14"/>
      <c r="C5" s="14">
        <f>(Rozpočet!E38) + 0</f>
        <v>0</v>
      </c>
      <c r="D5" s="3"/>
    </row>
    <row r="6" spans="1:4" x14ac:dyDescent="0.25">
      <c r="A6" s="7" t="s">
        <v>96</v>
      </c>
      <c r="B6" s="14"/>
      <c r="C6" s="14">
        <f>0 + (Rozpočet!G38) + 0</f>
        <v>0</v>
      </c>
      <c r="D6" s="3"/>
    </row>
    <row r="7" spans="1:4" x14ac:dyDescent="0.25">
      <c r="A7" s="8" t="s">
        <v>97</v>
      </c>
      <c r="B7" s="17">
        <f>B3 + B4</f>
        <v>0</v>
      </c>
      <c r="C7" s="17">
        <f>C3 + C4 + C5 + C6</f>
        <v>0</v>
      </c>
      <c r="D7" s="3"/>
    </row>
    <row r="8" spans="1:4" x14ac:dyDescent="0.25">
      <c r="A8" s="7" t="s">
        <v>98</v>
      </c>
      <c r="B8" s="14"/>
      <c r="C8" s="14">
        <f>(C5 + C6) * Parametry!B18 / 100</f>
        <v>0</v>
      </c>
      <c r="D8" s="3"/>
    </row>
    <row r="9" spans="1:4" x14ac:dyDescent="0.25">
      <c r="A9" s="7" t="s">
        <v>99</v>
      </c>
      <c r="B9" s="14"/>
      <c r="C9" s="14">
        <f>0 + 0</f>
        <v>0</v>
      </c>
      <c r="D9" s="3"/>
    </row>
    <row r="10" spans="1:4" x14ac:dyDescent="0.25">
      <c r="A10" s="7" t="s">
        <v>100</v>
      </c>
      <c r="B10" s="14"/>
      <c r="C10" s="14">
        <f>0 + 0</f>
        <v>0</v>
      </c>
      <c r="D10" s="3"/>
    </row>
    <row r="11" spans="1:4" x14ac:dyDescent="0.25">
      <c r="A11" s="7" t="s">
        <v>101</v>
      </c>
      <c r="B11" s="14"/>
      <c r="C11" s="14">
        <f>(C9 + C10) * Parametry!B19 / 100</f>
        <v>0</v>
      </c>
      <c r="D11" s="3"/>
    </row>
    <row r="12" spans="1:4" x14ac:dyDescent="0.25">
      <c r="A12" s="8" t="s">
        <v>102</v>
      </c>
      <c r="B12" s="17">
        <f>B7</f>
        <v>0</v>
      </c>
      <c r="C12" s="17">
        <f>C7 + C8 + C9 + C10 + C11</f>
        <v>0</v>
      </c>
      <c r="D12" s="3"/>
    </row>
    <row r="13" spans="1:4" x14ac:dyDescent="0.25">
      <c r="A13" s="7" t="s">
        <v>103</v>
      </c>
      <c r="B13" s="14"/>
      <c r="C13" s="14">
        <f>(B12 + C12) * Parametry!B20 / 100</f>
        <v>0</v>
      </c>
      <c r="D13" s="3"/>
    </row>
    <row r="14" spans="1:4" x14ac:dyDescent="0.25">
      <c r="A14" s="7" t="s">
        <v>104</v>
      </c>
      <c r="B14" s="14"/>
      <c r="C14" s="14">
        <f>(B12 + C12) * Parametry!B21 / 100</f>
        <v>0</v>
      </c>
      <c r="D14" s="3"/>
    </row>
    <row r="15" spans="1:4" x14ac:dyDescent="0.25">
      <c r="A15" s="7" t="s">
        <v>105</v>
      </c>
      <c r="B15" s="14"/>
      <c r="C15" s="14">
        <f>(B7 + C7) * Parametry!B22 / 100</f>
        <v>0</v>
      </c>
      <c r="D15" s="3"/>
    </row>
    <row r="16" spans="1:4" x14ac:dyDescent="0.25">
      <c r="A16" s="6" t="s">
        <v>106</v>
      </c>
      <c r="B16" s="13"/>
      <c r="C16" s="13">
        <f>B12 + C12 + C13 + C14 + C15</f>
        <v>0</v>
      </c>
      <c r="D16" s="3"/>
    </row>
    <row r="17" spans="1:4" x14ac:dyDescent="0.25">
      <c r="A17" s="7" t="s">
        <v>14</v>
      </c>
      <c r="B17" s="14"/>
      <c r="C17" s="14"/>
      <c r="D17" s="3"/>
    </row>
    <row r="18" spans="1:4" x14ac:dyDescent="0.25">
      <c r="A18" s="6" t="s">
        <v>107</v>
      </c>
      <c r="B18" s="13"/>
      <c r="C18" s="13"/>
      <c r="D18" s="3"/>
    </row>
    <row r="19" spans="1:4" x14ac:dyDescent="0.25">
      <c r="A19" s="7" t="s">
        <v>108</v>
      </c>
      <c r="B19" s="14"/>
      <c r="C19" s="14">
        <f>C12 * Parametry!B23 / 100</f>
        <v>0</v>
      </c>
      <c r="D19" s="3"/>
    </row>
    <row r="20" spans="1:4" x14ac:dyDescent="0.25">
      <c r="A20" s="7" t="s">
        <v>109</v>
      </c>
      <c r="B20" s="14"/>
      <c r="C20" s="14">
        <f>C12 * Parametry!B24 / 100</f>
        <v>0</v>
      </c>
      <c r="D20" s="3"/>
    </row>
    <row r="21" spans="1:4" x14ac:dyDescent="0.25">
      <c r="A21" s="6" t="s">
        <v>110</v>
      </c>
      <c r="B21" s="13"/>
      <c r="C21" s="13">
        <f>C19 + C20</f>
        <v>0</v>
      </c>
      <c r="D21" s="3"/>
    </row>
    <row r="22" spans="1:4" x14ac:dyDescent="0.25">
      <c r="A22" s="7" t="s">
        <v>111</v>
      </c>
      <c r="B22" s="14"/>
      <c r="C22" s="14">
        <f>Parametry!B25 * Parametry!B28 * (C16 * Parametry!B27)^Parametry!B26</f>
        <v>0</v>
      </c>
      <c r="D22" s="3"/>
    </row>
    <row r="23" spans="1:4" x14ac:dyDescent="0.25">
      <c r="A23" s="7" t="s">
        <v>14</v>
      </c>
      <c r="B23" s="14"/>
      <c r="C23" s="14"/>
      <c r="D23" s="3"/>
    </row>
    <row r="24" spans="1:4" x14ac:dyDescent="0.25">
      <c r="A24" s="4" t="s">
        <v>117</v>
      </c>
      <c r="B24" s="12"/>
      <c r="C24" s="12">
        <f>C16 + C21 + C22</f>
        <v>0</v>
      </c>
      <c r="D24" s="3"/>
    </row>
    <row r="25" spans="1:4" x14ac:dyDescent="0.25">
      <c r="A25" s="7" t="s">
        <v>14</v>
      </c>
      <c r="B25" s="14"/>
      <c r="C25" s="14"/>
      <c r="D25" s="3"/>
    </row>
    <row r="26" spans="1:4" x14ac:dyDescent="0.25">
      <c r="A26" s="6" t="s">
        <v>112</v>
      </c>
      <c r="B26" s="18" t="s">
        <v>45</v>
      </c>
      <c r="C26" s="18" t="s">
        <v>47</v>
      </c>
      <c r="D26" s="3"/>
    </row>
    <row r="27" spans="1:4" x14ac:dyDescent="0.25">
      <c r="A27" s="7" t="s">
        <v>50</v>
      </c>
      <c r="B27" s="14">
        <f>(Rozpočet!E38)</f>
        <v>0</v>
      </c>
      <c r="C27" s="14">
        <f>(Rozpočet!G38)</f>
        <v>0</v>
      </c>
      <c r="D27" s="3"/>
    </row>
    <row r="28" spans="1:4" x14ac:dyDescent="0.25">
      <c r="A28" s="7" t="s">
        <v>113</v>
      </c>
      <c r="B28" s="14">
        <f>(Rozpočet!E17)</f>
        <v>0</v>
      </c>
      <c r="C28" s="14">
        <f>(Rozpočet!G17)</f>
        <v>0</v>
      </c>
      <c r="D2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D16" sqref="D16"/>
    </sheetView>
  </sheetViews>
  <sheetFormatPr defaultRowHeight="15" x14ac:dyDescent="0.25"/>
  <cols>
    <col min="1" max="1" width="51.7109375" style="22" customWidth="1"/>
    <col min="2" max="2" width="4" style="1" bestFit="1" customWidth="1"/>
    <col min="3" max="3" width="5.42578125" style="10" bestFit="1" customWidth="1"/>
    <col min="4" max="4" width="7.85546875" style="10" bestFit="1" customWidth="1"/>
    <col min="5" max="5" width="13.42578125" style="10" bestFit="1" customWidth="1"/>
    <col min="6" max="6" width="7.85546875" style="10" bestFit="1" customWidth="1"/>
    <col min="7" max="7" width="12.5703125" style="10" bestFit="1" customWidth="1"/>
    <col min="8" max="8" width="11.42578125" style="10" bestFit="1" customWidth="1"/>
  </cols>
  <sheetData>
    <row r="1" spans="1:9" x14ac:dyDescent="0.25">
      <c r="A1" s="9" t="s">
        <v>0</v>
      </c>
      <c r="B1" s="2" t="s">
        <v>43</v>
      </c>
      <c r="C1" s="11" t="s">
        <v>44</v>
      </c>
      <c r="D1" s="11" t="s">
        <v>45</v>
      </c>
      <c r="E1" s="11" t="s">
        <v>46</v>
      </c>
      <c r="F1" s="11" t="s">
        <v>47</v>
      </c>
      <c r="G1" s="11" t="s">
        <v>48</v>
      </c>
      <c r="H1" s="11" t="s">
        <v>49</v>
      </c>
      <c r="I1" s="3"/>
    </row>
    <row r="2" spans="1:9" x14ac:dyDescent="0.25">
      <c r="A2" s="19" t="s">
        <v>50</v>
      </c>
      <c r="B2" s="4" t="s">
        <v>14</v>
      </c>
      <c r="C2" s="12"/>
      <c r="D2" s="12"/>
      <c r="E2" s="12"/>
      <c r="F2" s="12"/>
      <c r="G2" s="12"/>
      <c r="H2" s="12"/>
      <c r="I2" s="3"/>
    </row>
    <row r="3" spans="1:9" x14ac:dyDescent="0.25">
      <c r="A3" s="5" t="s">
        <v>51</v>
      </c>
      <c r="B3" s="6" t="s">
        <v>14</v>
      </c>
      <c r="C3" s="13"/>
      <c r="D3" s="13"/>
      <c r="E3" s="13"/>
      <c r="F3" s="13"/>
      <c r="G3" s="13"/>
      <c r="H3" s="13"/>
      <c r="I3" s="3"/>
    </row>
    <row r="4" spans="1:9" x14ac:dyDescent="0.25">
      <c r="A4" s="20" t="s">
        <v>52</v>
      </c>
      <c r="B4" s="7" t="s">
        <v>53</v>
      </c>
      <c r="C4" s="14">
        <v>1</v>
      </c>
      <c r="D4" s="14"/>
      <c r="E4" s="14">
        <f t="shared" ref="E4:E16" si="0">C4*D4</f>
        <v>0</v>
      </c>
      <c r="F4" s="14"/>
      <c r="G4" s="14">
        <f t="shared" ref="G4:G16" si="1">C4*F4</f>
        <v>0</v>
      </c>
      <c r="H4" s="14">
        <f t="shared" ref="H4:H16" si="2">E4+G4</f>
        <v>0</v>
      </c>
      <c r="I4" s="3"/>
    </row>
    <row r="5" spans="1:9" x14ac:dyDescent="0.25">
      <c r="A5" s="20" t="s">
        <v>54</v>
      </c>
      <c r="B5" s="7" t="s">
        <v>53</v>
      </c>
      <c r="C5" s="14">
        <v>1</v>
      </c>
      <c r="D5" s="14"/>
      <c r="E5" s="14">
        <f t="shared" si="0"/>
        <v>0</v>
      </c>
      <c r="F5" s="14"/>
      <c r="G5" s="14">
        <f t="shared" si="1"/>
        <v>0</v>
      </c>
      <c r="H5" s="14">
        <f t="shared" si="2"/>
        <v>0</v>
      </c>
      <c r="I5" s="3"/>
    </row>
    <row r="6" spans="1:9" x14ac:dyDescent="0.25">
      <c r="A6" s="20" t="s">
        <v>55</v>
      </c>
      <c r="B6" s="7" t="s">
        <v>53</v>
      </c>
      <c r="C6" s="14">
        <v>1</v>
      </c>
      <c r="D6" s="14"/>
      <c r="E6" s="14">
        <f t="shared" si="0"/>
        <v>0</v>
      </c>
      <c r="F6" s="14"/>
      <c r="G6" s="14">
        <f t="shared" si="1"/>
        <v>0</v>
      </c>
      <c r="H6" s="14">
        <f t="shared" si="2"/>
        <v>0</v>
      </c>
      <c r="I6" s="3"/>
    </row>
    <row r="7" spans="1:9" x14ac:dyDescent="0.25">
      <c r="A7" s="20" t="s">
        <v>56</v>
      </c>
      <c r="B7" s="7" t="s">
        <v>53</v>
      </c>
      <c r="C7" s="14">
        <v>1</v>
      </c>
      <c r="D7" s="14"/>
      <c r="E7" s="14">
        <f t="shared" si="0"/>
        <v>0</v>
      </c>
      <c r="F7" s="14"/>
      <c r="G7" s="14">
        <f t="shared" si="1"/>
        <v>0</v>
      </c>
      <c r="H7" s="14">
        <f t="shared" si="2"/>
        <v>0</v>
      </c>
      <c r="I7" s="3"/>
    </row>
    <row r="8" spans="1:9" ht="36.75" x14ac:dyDescent="0.25">
      <c r="A8" s="20" t="s">
        <v>57</v>
      </c>
      <c r="B8" s="7" t="s">
        <v>53</v>
      </c>
      <c r="C8" s="14">
        <v>1</v>
      </c>
      <c r="D8" s="14"/>
      <c r="E8" s="14">
        <f t="shared" si="0"/>
        <v>0</v>
      </c>
      <c r="F8" s="14"/>
      <c r="G8" s="14">
        <f t="shared" si="1"/>
        <v>0</v>
      </c>
      <c r="H8" s="14">
        <f t="shared" si="2"/>
        <v>0</v>
      </c>
      <c r="I8" s="3"/>
    </row>
    <row r="9" spans="1:9" x14ac:dyDescent="0.25">
      <c r="A9" s="20" t="s">
        <v>58</v>
      </c>
      <c r="B9" s="7" t="s">
        <v>53</v>
      </c>
      <c r="C9" s="14">
        <v>1</v>
      </c>
      <c r="D9" s="14"/>
      <c r="E9" s="14">
        <f t="shared" si="0"/>
        <v>0</v>
      </c>
      <c r="F9" s="14"/>
      <c r="G9" s="14">
        <f t="shared" si="1"/>
        <v>0</v>
      </c>
      <c r="H9" s="14">
        <f t="shared" si="2"/>
        <v>0</v>
      </c>
      <c r="I9" s="3"/>
    </row>
    <row r="10" spans="1:9" x14ac:dyDescent="0.25">
      <c r="A10" s="20" t="s">
        <v>59</v>
      </c>
      <c r="B10" s="7" t="s">
        <v>53</v>
      </c>
      <c r="C10" s="14">
        <v>1</v>
      </c>
      <c r="D10" s="14"/>
      <c r="E10" s="14">
        <f t="shared" si="0"/>
        <v>0</v>
      </c>
      <c r="F10" s="14"/>
      <c r="G10" s="14">
        <f t="shared" si="1"/>
        <v>0</v>
      </c>
      <c r="H10" s="14">
        <f t="shared" si="2"/>
        <v>0</v>
      </c>
      <c r="I10" s="3"/>
    </row>
    <row r="11" spans="1:9" ht="24.75" x14ac:dyDescent="0.25">
      <c r="A11" s="20" t="s">
        <v>60</v>
      </c>
      <c r="B11" s="7" t="s">
        <v>53</v>
      </c>
      <c r="C11" s="14">
        <v>1</v>
      </c>
      <c r="D11" s="14"/>
      <c r="E11" s="14">
        <f t="shared" si="0"/>
        <v>0</v>
      </c>
      <c r="F11" s="14"/>
      <c r="G11" s="14">
        <f t="shared" si="1"/>
        <v>0</v>
      </c>
      <c r="H11" s="14">
        <f t="shared" si="2"/>
        <v>0</v>
      </c>
      <c r="I11" s="3"/>
    </row>
    <row r="12" spans="1:9" ht="24.75" x14ac:dyDescent="0.25">
      <c r="A12" s="20" t="s">
        <v>61</v>
      </c>
      <c r="B12" s="7" t="s">
        <v>53</v>
      </c>
      <c r="C12" s="14">
        <v>1</v>
      </c>
      <c r="D12" s="14"/>
      <c r="E12" s="14">
        <f t="shared" si="0"/>
        <v>0</v>
      </c>
      <c r="F12" s="14"/>
      <c r="G12" s="14">
        <f t="shared" si="1"/>
        <v>0</v>
      </c>
      <c r="H12" s="14">
        <f t="shared" si="2"/>
        <v>0</v>
      </c>
      <c r="I12" s="3"/>
    </row>
    <row r="13" spans="1:9" x14ac:dyDescent="0.25">
      <c r="A13" s="20" t="s">
        <v>62</v>
      </c>
      <c r="B13" s="7" t="s">
        <v>53</v>
      </c>
      <c r="C13" s="14">
        <v>1</v>
      </c>
      <c r="D13" s="14"/>
      <c r="E13" s="14">
        <f t="shared" si="0"/>
        <v>0</v>
      </c>
      <c r="F13" s="14"/>
      <c r="G13" s="14">
        <f t="shared" si="1"/>
        <v>0</v>
      </c>
      <c r="H13" s="14">
        <f t="shared" si="2"/>
        <v>0</v>
      </c>
      <c r="I13" s="3"/>
    </row>
    <row r="14" spans="1:9" x14ac:dyDescent="0.25">
      <c r="A14" s="20" t="s">
        <v>63</v>
      </c>
      <c r="B14" s="7" t="s">
        <v>53</v>
      </c>
      <c r="C14" s="14">
        <v>1</v>
      </c>
      <c r="D14" s="14"/>
      <c r="E14" s="14">
        <f t="shared" si="0"/>
        <v>0</v>
      </c>
      <c r="F14" s="14"/>
      <c r="G14" s="14">
        <f t="shared" si="1"/>
        <v>0</v>
      </c>
      <c r="H14" s="14">
        <f t="shared" si="2"/>
        <v>0</v>
      </c>
      <c r="I14" s="3"/>
    </row>
    <row r="15" spans="1:9" x14ac:dyDescent="0.25">
      <c r="A15" s="20" t="s">
        <v>64</v>
      </c>
      <c r="B15" s="7" t="s">
        <v>65</v>
      </c>
      <c r="C15" s="14">
        <v>1</v>
      </c>
      <c r="D15" s="14"/>
      <c r="E15" s="14">
        <f t="shared" si="0"/>
        <v>0</v>
      </c>
      <c r="F15" s="14"/>
      <c r="G15" s="14">
        <f t="shared" si="1"/>
        <v>0</v>
      </c>
      <c r="H15" s="14">
        <f t="shared" si="2"/>
        <v>0</v>
      </c>
      <c r="I15" s="3"/>
    </row>
    <row r="16" spans="1:9" x14ac:dyDescent="0.25">
      <c r="A16" s="20" t="s">
        <v>66</v>
      </c>
      <c r="B16" s="7" t="s">
        <v>67</v>
      </c>
      <c r="C16" s="14">
        <v>27</v>
      </c>
      <c r="D16" s="14"/>
      <c r="E16" s="14">
        <f t="shared" si="0"/>
        <v>0</v>
      </c>
      <c r="F16" s="14"/>
      <c r="G16" s="14">
        <f t="shared" si="1"/>
        <v>0</v>
      </c>
      <c r="H16" s="14">
        <f t="shared" si="2"/>
        <v>0</v>
      </c>
      <c r="I16" s="3"/>
    </row>
    <row r="17" spans="1:9" x14ac:dyDescent="0.25">
      <c r="A17" s="5" t="s">
        <v>68</v>
      </c>
      <c r="B17" s="6" t="s">
        <v>14</v>
      </c>
      <c r="C17" s="13"/>
      <c r="D17" s="13"/>
      <c r="E17" s="13">
        <f>SUM(E4:E16)</f>
        <v>0</v>
      </c>
      <c r="F17" s="13"/>
      <c r="G17" s="13">
        <f>SUM(G4:G16)</f>
        <v>0</v>
      </c>
      <c r="H17" s="13">
        <f>SUM(H4:H16)</f>
        <v>0</v>
      </c>
      <c r="I17" s="3"/>
    </row>
    <row r="18" spans="1:9" x14ac:dyDescent="0.25">
      <c r="A18" s="21" t="s">
        <v>69</v>
      </c>
      <c r="B18" s="15" t="s">
        <v>14</v>
      </c>
      <c r="C18" s="16"/>
      <c r="D18" s="16"/>
      <c r="E18" s="16"/>
      <c r="F18" s="16"/>
      <c r="G18" s="16"/>
      <c r="H18" s="16"/>
      <c r="I18" s="3"/>
    </row>
    <row r="19" spans="1:9" x14ac:dyDescent="0.25">
      <c r="A19" s="20" t="s">
        <v>70</v>
      </c>
      <c r="B19" s="7" t="s">
        <v>71</v>
      </c>
      <c r="C19" s="14">
        <v>12</v>
      </c>
      <c r="D19" s="14"/>
      <c r="E19" s="14">
        <f>C19*D19</f>
        <v>0</v>
      </c>
      <c r="F19" s="14"/>
      <c r="G19" s="14">
        <f>C19*F19</f>
        <v>0</v>
      </c>
      <c r="H19" s="14">
        <f>E19+G19</f>
        <v>0</v>
      </c>
      <c r="I19" s="3"/>
    </row>
    <row r="20" spans="1:9" x14ac:dyDescent="0.25">
      <c r="A20" s="21" t="s">
        <v>69</v>
      </c>
      <c r="B20" s="15" t="s">
        <v>14</v>
      </c>
      <c r="C20" s="16"/>
      <c r="D20" s="16"/>
      <c r="E20" s="16"/>
      <c r="F20" s="16"/>
      <c r="G20" s="16"/>
      <c r="H20" s="16"/>
      <c r="I20" s="3"/>
    </row>
    <row r="21" spans="1:9" x14ac:dyDescent="0.25">
      <c r="A21" s="20" t="s">
        <v>72</v>
      </c>
      <c r="B21" s="7" t="s">
        <v>71</v>
      </c>
      <c r="C21" s="14">
        <v>15</v>
      </c>
      <c r="D21" s="14"/>
      <c r="E21" s="14">
        <f>C21*D21</f>
        <v>0</v>
      </c>
      <c r="F21" s="14"/>
      <c r="G21" s="14">
        <f>C21*F21</f>
        <v>0</v>
      </c>
      <c r="H21" s="14">
        <f>E21+G21</f>
        <v>0</v>
      </c>
      <c r="I21" s="3"/>
    </row>
    <row r="22" spans="1:9" x14ac:dyDescent="0.25">
      <c r="A22" s="21" t="s">
        <v>73</v>
      </c>
      <c r="B22" s="15" t="s">
        <v>14</v>
      </c>
      <c r="C22" s="16"/>
      <c r="D22" s="16"/>
      <c r="E22" s="16"/>
      <c r="F22" s="16"/>
      <c r="G22" s="16"/>
      <c r="H22" s="16"/>
      <c r="I22" s="3"/>
    </row>
    <row r="23" spans="1:9" x14ac:dyDescent="0.25">
      <c r="A23" s="21" t="s">
        <v>74</v>
      </c>
      <c r="B23" s="15" t="s">
        <v>14</v>
      </c>
      <c r="C23" s="16"/>
      <c r="D23" s="16"/>
      <c r="E23" s="16"/>
      <c r="F23" s="16"/>
      <c r="G23" s="16"/>
      <c r="H23" s="16"/>
      <c r="I23" s="3"/>
    </row>
    <row r="24" spans="1:9" x14ac:dyDescent="0.25">
      <c r="A24" s="20" t="s">
        <v>75</v>
      </c>
      <c r="B24" s="7" t="s">
        <v>53</v>
      </c>
      <c r="C24" s="14">
        <v>4</v>
      </c>
      <c r="D24" s="14"/>
      <c r="E24" s="14">
        <f>C24*D24</f>
        <v>0</v>
      </c>
      <c r="F24" s="14"/>
      <c r="G24" s="14">
        <f>C24*F24</f>
        <v>0</v>
      </c>
      <c r="H24" s="14">
        <f>E24+G24</f>
        <v>0</v>
      </c>
      <c r="I24" s="3"/>
    </row>
    <row r="25" spans="1:9" x14ac:dyDescent="0.25">
      <c r="A25" s="21" t="s">
        <v>76</v>
      </c>
      <c r="B25" s="15" t="s">
        <v>14</v>
      </c>
      <c r="C25" s="16"/>
      <c r="D25" s="16"/>
      <c r="E25" s="16"/>
      <c r="F25" s="16"/>
      <c r="G25" s="16"/>
      <c r="H25" s="16"/>
      <c r="I25" s="3"/>
    </row>
    <row r="26" spans="1:9" ht="24.75" x14ac:dyDescent="0.25">
      <c r="A26" s="20" t="s">
        <v>77</v>
      </c>
      <c r="B26" s="7" t="s">
        <v>53</v>
      </c>
      <c r="C26" s="14">
        <v>1</v>
      </c>
      <c r="D26" s="14"/>
      <c r="E26" s="14">
        <f>C26*D26</f>
        <v>0</v>
      </c>
      <c r="F26" s="14"/>
      <c r="G26" s="14">
        <f>C26*F26</f>
        <v>0</v>
      </c>
      <c r="H26" s="14">
        <f>E26+G26</f>
        <v>0</v>
      </c>
      <c r="I26" s="3"/>
    </row>
    <row r="27" spans="1:9" x14ac:dyDescent="0.25">
      <c r="A27" s="21" t="s">
        <v>78</v>
      </c>
      <c r="B27" s="15" t="s">
        <v>14</v>
      </c>
      <c r="C27" s="16"/>
      <c r="D27" s="16"/>
      <c r="E27" s="16"/>
      <c r="F27" s="16"/>
      <c r="G27" s="16"/>
      <c r="H27" s="16"/>
      <c r="I27" s="3"/>
    </row>
    <row r="28" spans="1:9" x14ac:dyDescent="0.25">
      <c r="A28" s="20" t="s">
        <v>79</v>
      </c>
      <c r="B28" s="7" t="s">
        <v>67</v>
      </c>
      <c r="C28" s="14">
        <v>6</v>
      </c>
      <c r="D28" s="14">
        <v>0</v>
      </c>
      <c r="E28" s="14">
        <f t="shared" ref="E28:E35" si="3">C28*D28</f>
        <v>0</v>
      </c>
      <c r="F28" s="14"/>
      <c r="G28" s="14">
        <f t="shared" ref="G28:G35" si="4">C28*F28</f>
        <v>0</v>
      </c>
      <c r="H28" s="14">
        <f t="shared" ref="H28:H35" si="5">E28+G28</f>
        <v>0</v>
      </c>
      <c r="I28" s="3"/>
    </row>
    <row r="29" spans="1:9" x14ac:dyDescent="0.25">
      <c r="A29" s="20" t="s">
        <v>80</v>
      </c>
      <c r="B29" s="7" t="s">
        <v>67</v>
      </c>
      <c r="C29" s="14">
        <v>7</v>
      </c>
      <c r="D29" s="14">
        <v>0</v>
      </c>
      <c r="E29" s="14">
        <f t="shared" si="3"/>
        <v>0</v>
      </c>
      <c r="F29" s="14"/>
      <c r="G29" s="14">
        <f t="shared" si="4"/>
        <v>0</v>
      </c>
      <c r="H29" s="14">
        <f t="shared" si="5"/>
        <v>0</v>
      </c>
      <c r="I29" s="3"/>
    </row>
    <row r="30" spans="1:9" x14ac:dyDescent="0.25">
      <c r="A30" s="20" t="s">
        <v>81</v>
      </c>
      <c r="B30" s="7" t="s">
        <v>67</v>
      </c>
      <c r="C30" s="14">
        <v>3</v>
      </c>
      <c r="D30" s="14">
        <v>0</v>
      </c>
      <c r="E30" s="14">
        <f t="shared" si="3"/>
        <v>0</v>
      </c>
      <c r="F30" s="14"/>
      <c r="G30" s="14">
        <f t="shared" si="4"/>
        <v>0</v>
      </c>
      <c r="H30" s="14">
        <f t="shared" si="5"/>
        <v>0</v>
      </c>
      <c r="I30" s="3"/>
    </row>
    <row r="31" spans="1:9" x14ac:dyDescent="0.25">
      <c r="A31" s="20" t="s">
        <v>82</v>
      </c>
      <c r="B31" s="7" t="s">
        <v>67</v>
      </c>
      <c r="C31" s="14">
        <v>18</v>
      </c>
      <c r="D31" s="14">
        <v>0</v>
      </c>
      <c r="E31" s="14">
        <f t="shared" si="3"/>
        <v>0</v>
      </c>
      <c r="F31" s="14"/>
      <c r="G31" s="14">
        <f t="shared" si="4"/>
        <v>0</v>
      </c>
      <c r="H31" s="14">
        <f t="shared" si="5"/>
        <v>0</v>
      </c>
      <c r="I31" s="3"/>
    </row>
    <row r="32" spans="1:9" x14ac:dyDescent="0.25">
      <c r="A32" s="20" t="s">
        <v>83</v>
      </c>
      <c r="B32" s="7" t="s">
        <v>67</v>
      </c>
      <c r="C32" s="14">
        <v>7</v>
      </c>
      <c r="D32" s="14">
        <v>0</v>
      </c>
      <c r="E32" s="14">
        <f t="shared" si="3"/>
        <v>0</v>
      </c>
      <c r="F32" s="14"/>
      <c r="G32" s="14">
        <f t="shared" si="4"/>
        <v>0</v>
      </c>
      <c r="H32" s="14">
        <f t="shared" si="5"/>
        <v>0</v>
      </c>
      <c r="I32" s="3"/>
    </row>
    <row r="33" spans="1:9" x14ac:dyDescent="0.25">
      <c r="A33" s="20" t="s">
        <v>84</v>
      </c>
      <c r="B33" s="7" t="s">
        <v>67</v>
      </c>
      <c r="C33" s="14">
        <v>16</v>
      </c>
      <c r="D33" s="14">
        <v>0</v>
      </c>
      <c r="E33" s="14">
        <f t="shared" si="3"/>
        <v>0</v>
      </c>
      <c r="F33" s="14"/>
      <c r="G33" s="14">
        <f t="shared" si="4"/>
        <v>0</v>
      </c>
      <c r="H33" s="14">
        <f t="shared" si="5"/>
        <v>0</v>
      </c>
      <c r="I33" s="3"/>
    </row>
    <row r="34" spans="1:9" x14ac:dyDescent="0.25">
      <c r="A34" s="20" t="s">
        <v>85</v>
      </c>
      <c r="B34" s="7" t="s">
        <v>67</v>
      </c>
      <c r="C34" s="14">
        <v>30</v>
      </c>
      <c r="D34" s="14">
        <v>0</v>
      </c>
      <c r="E34" s="14">
        <f t="shared" si="3"/>
        <v>0</v>
      </c>
      <c r="F34" s="14"/>
      <c r="G34" s="14">
        <f t="shared" si="4"/>
        <v>0</v>
      </c>
      <c r="H34" s="14">
        <f t="shared" si="5"/>
        <v>0</v>
      </c>
      <c r="I34" s="3"/>
    </row>
    <row r="35" spans="1:9" x14ac:dyDescent="0.25">
      <c r="A35" s="20" t="s">
        <v>86</v>
      </c>
      <c r="B35" s="7" t="s">
        <v>67</v>
      </c>
      <c r="C35" s="14">
        <v>10</v>
      </c>
      <c r="D35" s="14">
        <v>0</v>
      </c>
      <c r="E35" s="14">
        <f t="shared" si="3"/>
        <v>0</v>
      </c>
      <c r="F35" s="14"/>
      <c r="G35" s="14">
        <f t="shared" si="4"/>
        <v>0</v>
      </c>
      <c r="H35" s="14">
        <f t="shared" si="5"/>
        <v>0</v>
      </c>
      <c r="I35" s="3"/>
    </row>
    <row r="36" spans="1:9" x14ac:dyDescent="0.25">
      <c r="A36" s="21" t="s">
        <v>87</v>
      </c>
      <c r="B36" s="15" t="s">
        <v>14</v>
      </c>
      <c r="C36" s="16"/>
      <c r="D36" s="16"/>
      <c r="E36" s="16"/>
      <c r="F36" s="16"/>
      <c r="G36" s="16"/>
      <c r="H36" s="16"/>
      <c r="I36" s="3"/>
    </row>
    <row r="37" spans="1:9" x14ac:dyDescent="0.25">
      <c r="A37" s="20" t="s">
        <v>88</v>
      </c>
      <c r="B37" s="7" t="s">
        <v>67</v>
      </c>
      <c r="C37" s="14">
        <v>12</v>
      </c>
      <c r="D37" s="14">
        <v>0</v>
      </c>
      <c r="E37" s="14">
        <f>C37*D37</f>
        <v>0</v>
      </c>
      <c r="F37" s="14"/>
      <c r="G37" s="14">
        <f>C37*F37</f>
        <v>0</v>
      </c>
      <c r="H37" s="14">
        <f>E37+G37</f>
        <v>0</v>
      </c>
      <c r="I37" s="3"/>
    </row>
    <row r="38" spans="1:9" x14ac:dyDescent="0.25">
      <c r="A38" s="19" t="s">
        <v>89</v>
      </c>
      <c r="B38" s="4" t="s">
        <v>14</v>
      </c>
      <c r="C38" s="12"/>
      <c r="D38" s="12"/>
      <c r="E38" s="12">
        <f>SUM(E3:E16,E18:E37)</f>
        <v>0</v>
      </c>
      <c r="F38" s="12"/>
      <c r="G38" s="12">
        <f>SUM(G3:G16,G18:G37)</f>
        <v>0</v>
      </c>
      <c r="H38" s="12">
        <f>SUM(H3:H16,H18:H37)</f>
        <v>0</v>
      </c>
      <c r="I38" s="3"/>
    </row>
    <row r="39" spans="1:9" x14ac:dyDescent="0.25">
      <c r="A39" s="20" t="s">
        <v>14</v>
      </c>
      <c r="B39" s="7" t="s">
        <v>14</v>
      </c>
      <c r="C39" s="14"/>
      <c r="D39" s="14"/>
      <c r="E39" s="14"/>
      <c r="F39" s="14"/>
      <c r="G39" s="14"/>
      <c r="H39" s="14">
        <f>E39+G39</f>
        <v>0</v>
      </c>
      <c r="I39" s="3"/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Vanžura</dc:creator>
  <cp:lastModifiedBy>Jaromír Vanžura</cp:lastModifiedBy>
  <dcterms:created xsi:type="dcterms:W3CDTF">2024-11-27T14:03:51Z</dcterms:created>
  <dcterms:modified xsi:type="dcterms:W3CDTF">2024-11-27T14:07:57Z</dcterms:modified>
</cp:coreProperties>
</file>