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km\km_riegrak_sloup\Rozpočet\"/>
    </mc:Choice>
  </mc:AlternateContent>
  <xr:revisionPtr revIDLastSave="0" documentId="13_ncr:1_{0169D8C3-DD88-435E-89DA-6AAE52A69143}" xr6:coauthVersionLast="47" xr6:coauthVersionMax="47" xr10:uidLastSave="{00000000-0000-0000-0000-000000000000}"/>
  <bookViews>
    <workbookView xWindow="-120" yWindow="-120" windowWidth="38640" windowHeight="21240" activeTab="3" xr2:uid="{00000000-000D-0000-FFFF-FFFF00000000}"/>
  </bookViews>
  <sheets>
    <sheet name="Stavba" sheetId="1" r:id="rId1"/>
    <sheet name="01  " sheetId="2" r:id="rId2"/>
    <sheet name="03  " sheetId="3" r:id="rId3"/>
    <sheet name="04  " sheetId="4" r:id="rId4"/>
  </sheets>
  <externalReferences>
    <externalReference r:id="rId5"/>
  </externalReferences>
  <definedNames>
    <definedName name="AAA" localSheetId="2">'03  '!#REF!</definedName>
    <definedName name="AAA" localSheetId="3">'04  '!#REF!</definedName>
    <definedName name="AAA">'01  '!#REF!</definedName>
    <definedName name="cisloobjektu">#REF!</definedName>
    <definedName name="CisloStavby" localSheetId="0">Stavba!$D$5</definedName>
    <definedName name="cislostavby">#REF!</definedName>
    <definedName name="dadresa" localSheetId="0">Stavba!$D$8</definedName>
    <definedName name="dadresa">#REF!</definedName>
    <definedName name="Datum">#REF!</definedName>
    <definedName name="DIČ" localSheetId="0">Stavba!$J$8</definedName>
    <definedName name="DIČ">#REF!</definedName>
    <definedName name="Dil">#REF!</definedName>
    <definedName name="dmisto" localSheetId="0">Stavba!$D$9</definedName>
    <definedName name="dmisto">#REF!</definedName>
    <definedName name="Dodavka">#REF!</definedName>
    <definedName name="Dodavka0" localSheetId="2">'03  '!#REF!</definedName>
    <definedName name="Dodavka0" localSheetId="3">'04  '!#REF!</definedName>
    <definedName name="Dodavka0">'01  '!#REF!</definedName>
    <definedName name="dpsc" localSheetId="0">Stavba!$C$9</definedName>
    <definedName name="dpsc">#REF!</definedName>
    <definedName name="HSV">#REF!</definedName>
    <definedName name="HSV_" localSheetId="2">'03  '!#REF!</definedName>
    <definedName name="HSV_" localSheetId="3">'04  '!#REF!</definedName>
    <definedName name="HSV_">'01  '!#REF!</definedName>
    <definedName name="HSV0" localSheetId="2">'03  '!#REF!</definedName>
    <definedName name="HSV0" localSheetId="3">'04  '!#REF!</definedName>
    <definedName name="HSV0">'01  '!#REF!</definedName>
    <definedName name="HZS">#REF!</definedName>
    <definedName name="HZS0" localSheetId="2">'03  '!#REF!</definedName>
    <definedName name="HZS0" localSheetId="3">'04  '!#REF!</definedName>
    <definedName name="HZS0">'01  '!#REF!</definedName>
    <definedName name="IČO" localSheetId="0">Stavba!$J$7</definedName>
    <definedName name="IČO">#REF!</definedName>
    <definedName name="JKSO">#REF!</definedName>
    <definedName name="MJ">#REF!</definedName>
    <definedName name="Mont">#REF!</definedName>
    <definedName name="Mont_" localSheetId="2">'03  '!#REF!</definedName>
    <definedName name="Mont_" localSheetId="3">'04  '!#REF!</definedName>
    <definedName name="Mont_">'01  '!#REF!</definedName>
    <definedName name="Montaz0" localSheetId="2">'03  '!#REF!</definedName>
    <definedName name="Montaz0" localSheetId="3">'04  '!#REF!</definedName>
    <definedName name="Montaz0">'01  '!#REF!</definedName>
    <definedName name="NazevDilu">#REF!</definedName>
    <definedName name="NazevObjektu" localSheetId="0">Stavba!$C$29</definedName>
    <definedName name="nazevobjektu">#REF!</definedName>
    <definedName name="NazevStavby" localSheetId="0">Stavba!$E$5</definedName>
    <definedName name="nazevstavby">#REF!</definedName>
    <definedName name="_xlnm.Print_Titles" localSheetId="1">'01  '!$1:$6</definedName>
    <definedName name="_xlnm.Print_Titles" localSheetId="2">'03  '!$1:$6</definedName>
    <definedName name="_xlnm.Print_Titles" localSheetId="3">'04  '!$1:$6</definedName>
    <definedName name="Objednatel" localSheetId="0">Stavba!$D$11</definedName>
    <definedName name="Objednatel">#REF!</definedName>
    <definedName name="Objekt" localSheetId="0">Stavba!$B$29</definedName>
    <definedName name="Objekt">#REF!</definedName>
    <definedName name="_xlnm.Print_Area" localSheetId="1">'01  '!$A$1:$K$141</definedName>
    <definedName name="_xlnm.Print_Area" localSheetId="2">'03  '!$A$1:$K$47</definedName>
    <definedName name="_xlnm.Print_Area" localSheetId="3">'04  '!$A$1:$K$67</definedName>
    <definedName name="_xlnm.Print_Area" localSheetId="0">Stavba!$A$1:$I$43</definedName>
    <definedName name="odic" localSheetId="0">Stavba!$J$12</definedName>
    <definedName name="odic">#REF!</definedName>
    <definedName name="oico" localSheetId="0">Stavba!$J$11</definedName>
    <definedName name="oico">#REF!</definedName>
    <definedName name="omisto" localSheetId="0">Stavba!$D$13</definedName>
    <definedName name="omisto">#REF!</definedName>
    <definedName name="onazev" localSheetId="0">Stavba!$D$12</definedName>
    <definedName name="onazev">#REF!</definedName>
    <definedName name="opsc" localSheetId="0">Stavba!$C$13</definedName>
    <definedName name="opsc">#REF!</definedName>
    <definedName name="PocetMJ">#REF!</definedName>
    <definedName name="Poznamka">#REF!</definedName>
    <definedName name="Projektant">#REF!</definedName>
    <definedName name="PSV">#REF!</definedName>
    <definedName name="PSV_" localSheetId="2">'03  '!#REF!</definedName>
    <definedName name="PSV_" localSheetId="3">'04  '!#REF!</definedName>
    <definedName name="PSV_">'01  '!#REF!</definedName>
    <definedName name="PSV0" localSheetId="2">'03  '!#REF!</definedName>
    <definedName name="PSV0" localSheetId="3">'04  '!#REF!</definedName>
    <definedName name="PSV0">'01  '!#REF!</definedName>
    <definedName name="SazbaDPH1" localSheetId="2">[1]Stavba!$D$19</definedName>
    <definedName name="SazbaDPH1" localSheetId="3">[1]Stavba!$D$19</definedName>
    <definedName name="SazbaDPH1">Stavba!$D$19</definedName>
    <definedName name="SazbaDPH2" localSheetId="2">[1]Stavba!$D$21</definedName>
    <definedName name="SazbaDPH2" localSheetId="3">[1]Stavba!$D$21</definedName>
    <definedName name="SazbaDPH2">Stavba!$D$21</definedName>
    <definedName name="SloupecCC" localSheetId="2">'03  '!$G$6</definedName>
    <definedName name="SloupecCC" localSheetId="3">'04  '!$G$6</definedName>
    <definedName name="SloupecCC">'01  '!$G$6</definedName>
    <definedName name="SloupecCDH" localSheetId="2">'03  '!$K$6</definedName>
    <definedName name="SloupecCDH" localSheetId="3">'04  '!$K$6</definedName>
    <definedName name="SloupecCDH">'01  '!$K$6</definedName>
    <definedName name="SloupecCisloPol" localSheetId="2">'03  '!$B$6</definedName>
    <definedName name="SloupecCisloPol" localSheetId="3">'04  '!$B$6</definedName>
    <definedName name="SloupecCisloPol">'01  '!$B$6</definedName>
    <definedName name="SloupecCH" localSheetId="2">'03  '!$I$6</definedName>
    <definedName name="SloupecCH" localSheetId="3">'04  '!$I$6</definedName>
    <definedName name="SloupecCH">'01  '!$I$6</definedName>
    <definedName name="SloupecJC" localSheetId="2">'03  '!$F$6</definedName>
    <definedName name="SloupecJC" localSheetId="3">'04  '!$F$6</definedName>
    <definedName name="SloupecJC">'01  '!$F$6</definedName>
    <definedName name="SloupecJDH" localSheetId="2">'03  '!$J$6</definedName>
    <definedName name="SloupecJDH" localSheetId="3">'04  '!$J$6</definedName>
    <definedName name="SloupecJDH">'01  '!$J$6</definedName>
    <definedName name="SloupecJDM" localSheetId="2">'03  '!$J$6</definedName>
    <definedName name="SloupecJDM" localSheetId="3">'04  '!$J$6</definedName>
    <definedName name="SloupecJDM">'01  '!$J$6</definedName>
    <definedName name="SloupecJH" localSheetId="2">'03  '!$H$6</definedName>
    <definedName name="SloupecJH" localSheetId="3">'04  '!$H$6</definedName>
    <definedName name="SloupecJH">'01  '!$H$6</definedName>
    <definedName name="SloupecMJ" localSheetId="2">'03  '!$D$6</definedName>
    <definedName name="SloupecMJ" localSheetId="3">'04  '!$D$6</definedName>
    <definedName name="SloupecMJ">'01  '!$D$6</definedName>
    <definedName name="SloupecMnozstvi" localSheetId="2">'03  '!$E$6</definedName>
    <definedName name="SloupecMnozstvi" localSheetId="3">'04  '!$E$6</definedName>
    <definedName name="SloupecMnozstvi">'01  '!$E$6</definedName>
    <definedName name="SloupecNazPol" localSheetId="2">'03  '!$C$6</definedName>
    <definedName name="SloupecNazPol" localSheetId="3">'04  '!$C$6</definedName>
    <definedName name="SloupecNazPol">'01  '!$C$6</definedName>
    <definedName name="SloupecPC" localSheetId="2">'03  '!$A$6</definedName>
    <definedName name="SloupecPC" localSheetId="3">'04  '!$A$6</definedName>
    <definedName name="SloupecPC">'01  '!$A$6</definedName>
    <definedName name="solver_lin" localSheetId="1" hidden="1">0</definedName>
    <definedName name="solver_lin" localSheetId="2" hidden="1">0</definedName>
    <definedName name="solver_lin" localSheetId="3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opt" localSheetId="1" hidden="1">'01  '!#REF!</definedName>
    <definedName name="solver_opt" localSheetId="2" hidden="1">'03  '!#REF!</definedName>
    <definedName name="solver_opt" localSheetId="3" hidden="1">'04  '!#REF!</definedName>
    <definedName name="solver_typ" localSheetId="1" hidden="1">1</definedName>
    <definedName name="solver_typ" localSheetId="2" hidden="1">1</definedName>
    <definedName name="solver_typ" localSheetId="3" hidden="1">1</definedName>
    <definedName name="solver_val" localSheetId="1" hidden="1">0</definedName>
    <definedName name="solver_val" localSheetId="2" hidden="1">0</definedName>
    <definedName name="solver_val" localSheetId="3" hidden="1">0</definedName>
    <definedName name="StavbaCelkem" localSheetId="0">Stavba!$F$33</definedName>
    <definedName name="StavbaCelkem">#REF!</definedName>
    <definedName name="Typ" localSheetId="2">'03  '!#REF!</definedName>
    <definedName name="Typ" localSheetId="3">'04  '!#REF!</definedName>
    <definedName name="Typ">'01  '!#REF!</definedName>
    <definedName name="VRN" localSheetId="2">'03  '!#REF!</definedName>
    <definedName name="VRN" localSheetId="3">'04  '!#REF!</definedName>
    <definedName name="VRN">'01  '!#REF!</definedName>
    <definedName name="VRNKc">#REF!</definedName>
    <definedName name="VRNNazev" localSheetId="2">'03  '!#REF!</definedName>
    <definedName name="VRNNazev" localSheetId="3">'04  '!#REF!</definedName>
    <definedName name="VRNNazev">'01  '!#REF!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 localSheetId="0">Stavba!$D$7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4" l="1"/>
  <c r="I61" i="4"/>
  <c r="G61" i="4"/>
  <c r="K58" i="4"/>
  <c r="I58" i="4"/>
  <c r="G58" i="4"/>
  <c r="K55" i="4"/>
  <c r="I55" i="4"/>
  <c r="G55" i="4"/>
  <c r="K52" i="4"/>
  <c r="I52" i="4"/>
  <c r="G52" i="4"/>
  <c r="K50" i="4"/>
  <c r="I50" i="4"/>
  <c r="G50" i="4"/>
  <c r="K45" i="4"/>
  <c r="I45" i="4"/>
  <c r="G45" i="4"/>
  <c r="K42" i="4"/>
  <c r="I42" i="4"/>
  <c r="I64" i="4" s="1"/>
  <c r="Y64" i="4" s="1"/>
  <c r="G42" i="4"/>
  <c r="K40" i="4"/>
  <c r="I40" i="4"/>
  <c r="G40" i="4"/>
  <c r="K35" i="4"/>
  <c r="I35" i="4"/>
  <c r="G35" i="4"/>
  <c r="K21" i="4"/>
  <c r="I21" i="4"/>
  <c r="I38" i="4" s="1"/>
  <c r="Y38" i="4" s="1"/>
  <c r="G21" i="4"/>
  <c r="K17" i="4"/>
  <c r="I17" i="4"/>
  <c r="G17" i="4"/>
  <c r="K16" i="4"/>
  <c r="I16" i="4"/>
  <c r="G16" i="4"/>
  <c r="K14" i="4"/>
  <c r="I14" i="4"/>
  <c r="G14" i="4"/>
  <c r="K8" i="4"/>
  <c r="K12" i="4" s="1"/>
  <c r="X12" i="4" s="1"/>
  <c r="I8" i="4"/>
  <c r="I12" i="4" s="1"/>
  <c r="Y12" i="4" s="1"/>
  <c r="G8" i="4"/>
  <c r="G12" i="4" s="1"/>
  <c r="Z12" i="4" s="1"/>
  <c r="K43" i="3"/>
  <c r="I43" i="3"/>
  <c r="G43" i="3"/>
  <c r="K42" i="3"/>
  <c r="I42" i="3"/>
  <c r="G42" i="3"/>
  <c r="K41" i="3"/>
  <c r="I41" i="3"/>
  <c r="G41" i="3"/>
  <c r="K40" i="3"/>
  <c r="I40" i="3"/>
  <c r="G40" i="3"/>
  <c r="K39" i="3"/>
  <c r="I39" i="3"/>
  <c r="G39" i="3"/>
  <c r="K36" i="3"/>
  <c r="I36" i="3"/>
  <c r="G36" i="3"/>
  <c r="K35" i="3"/>
  <c r="I35" i="3"/>
  <c r="G35" i="3"/>
  <c r="K34" i="3"/>
  <c r="I34" i="3"/>
  <c r="G34" i="3"/>
  <c r="BD33" i="3"/>
  <c r="BD32" i="3"/>
  <c r="K31" i="3"/>
  <c r="I31" i="3"/>
  <c r="G31" i="3"/>
  <c r="BD30" i="3"/>
  <c r="K29" i="3"/>
  <c r="I29" i="3"/>
  <c r="G29" i="3"/>
  <c r="BD28" i="3"/>
  <c r="K27" i="3"/>
  <c r="I27" i="3"/>
  <c r="G27" i="3"/>
  <c r="K26" i="3"/>
  <c r="I26" i="3"/>
  <c r="G26" i="3"/>
  <c r="K25" i="3"/>
  <c r="I25" i="3"/>
  <c r="G25" i="3"/>
  <c r="BD22" i="3"/>
  <c r="K21" i="3"/>
  <c r="I21" i="3"/>
  <c r="G21" i="3"/>
  <c r="K20" i="3"/>
  <c r="I20" i="3"/>
  <c r="G20" i="3"/>
  <c r="BD19" i="3"/>
  <c r="K18" i="3"/>
  <c r="I18" i="3"/>
  <c r="G18" i="3"/>
  <c r="BD17" i="3"/>
  <c r="K16" i="3"/>
  <c r="I16" i="3"/>
  <c r="G16" i="3"/>
  <c r="BD15" i="3"/>
  <c r="K14" i="3"/>
  <c r="I14" i="3"/>
  <c r="G14" i="3"/>
  <c r="BD13" i="3"/>
  <c r="K12" i="3"/>
  <c r="I12" i="3"/>
  <c r="G12" i="3"/>
  <c r="K11" i="3"/>
  <c r="I11" i="3"/>
  <c r="G11" i="3"/>
  <c r="BD10" i="3"/>
  <c r="K9" i="3"/>
  <c r="I9" i="3"/>
  <c r="G9" i="3"/>
  <c r="K8" i="3"/>
  <c r="I8" i="3"/>
  <c r="G8" i="3"/>
  <c r="K137" i="2"/>
  <c r="K138" i="2" s="1"/>
  <c r="X138" i="2" s="1"/>
  <c r="I137" i="2"/>
  <c r="I138" i="2" s="1"/>
  <c r="Y138" i="2" s="1"/>
  <c r="G137" i="2"/>
  <c r="G138" i="2" s="1"/>
  <c r="Z138" i="2" s="1"/>
  <c r="K134" i="2"/>
  <c r="I134" i="2"/>
  <c r="G134" i="2"/>
  <c r="K133" i="2"/>
  <c r="I133" i="2"/>
  <c r="G133" i="2"/>
  <c r="K132" i="2"/>
  <c r="I132" i="2"/>
  <c r="G132" i="2"/>
  <c r="K131" i="2"/>
  <c r="I131" i="2"/>
  <c r="G131" i="2"/>
  <c r="K130" i="2"/>
  <c r="I130" i="2"/>
  <c r="G130" i="2"/>
  <c r="K129" i="2"/>
  <c r="I129" i="2"/>
  <c r="G129" i="2"/>
  <c r="K128" i="2"/>
  <c r="I128" i="2"/>
  <c r="G128" i="2"/>
  <c r="K127" i="2"/>
  <c r="I127" i="2"/>
  <c r="G127" i="2"/>
  <c r="K126" i="2"/>
  <c r="I126" i="2"/>
  <c r="G126" i="2"/>
  <c r="K125" i="2"/>
  <c r="I125" i="2"/>
  <c r="G125" i="2"/>
  <c r="K124" i="2"/>
  <c r="I124" i="2"/>
  <c r="G124" i="2"/>
  <c r="K123" i="2"/>
  <c r="I123" i="2"/>
  <c r="G123" i="2"/>
  <c r="K122" i="2"/>
  <c r="I122" i="2"/>
  <c r="G122" i="2"/>
  <c r="K121" i="2"/>
  <c r="I121" i="2"/>
  <c r="G121" i="2"/>
  <c r="K120" i="2"/>
  <c r="I120" i="2"/>
  <c r="G120" i="2"/>
  <c r="K119" i="2"/>
  <c r="I119" i="2"/>
  <c r="I135" i="2" s="1"/>
  <c r="G119" i="2"/>
  <c r="K118" i="2"/>
  <c r="I118" i="2"/>
  <c r="G118" i="2"/>
  <c r="K115" i="2"/>
  <c r="I115" i="2"/>
  <c r="G115" i="2"/>
  <c r="K114" i="2"/>
  <c r="I114" i="2"/>
  <c r="G114" i="2"/>
  <c r="K113" i="2"/>
  <c r="I113" i="2"/>
  <c r="G113" i="2"/>
  <c r="K112" i="2"/>
  <c r="I112" i="2"/>
  <c r="G112" i="2"/>
  <c r="BD111" i="2"/>
  <c r="K110" i="2"/>
  <c r="I110" i="2"/>
  <c r="G110" i="2"/>
  <c r="K109" i="2"/>
  <c r="I109" i="2"/>
  <c r="G109" i="2"/>
  <c r="K108" i="2"/>
  <c r="I108" i="2"/>
  <c r="G108" i="2"/>
  <c r="K107" i="2"/>
  <c r="I107" i="2"/>
  <c r="G107" i="2"/>
  <c r="K106" i="2"/>
  <c r="I106" i="2"/>
  <c r="G106" i="2"/>
  <c r="K105" i="2"/>
  <c r="I105" i="2"/>
  <c r="G105" i="2"/>
  <c r="K104" i="2"/>
  <c r="I104" i="2"/>
  <c r="G104" i="2"/>
  <c r="K103" i="2"/>
  <c r="I103" i="2"/>
  <c r="G103" i="2"/>
  <c r="K102" i="2"/>
  <c r="I102" i="2"/>
  <c r="G102" i="2"/>
  <c r="BD101" i="2"/>
  <c r="K100" i="2"/>
  <c r="I100" i="2"/>
  <c r="G100" i="2"/>
  <c r="BD99" i="2"/>
  <c r="K98" i="2"/>
  <c r="I98" i="2"/>
  <c r="G98" i="2"/>
  <c r="K97" i="2"/>
  <c r="I97" i="2"/>
  <c r="G97" i="2"/>
  <c r="K96" i="2"/>
  <c r="I96" i="2"/>
  <c r="G96" i="2"/>
  <c r="K93" i="2"/>
  <c r="I93" i="2"/>
  <c r="G93" i="2"/>
  <c r="K92" i="2"/>
  <c r="I92" i="2"/>
  <c r="G92" i="2"/>
  <c r="K91" i="2"/>
  <c r="I91" i="2"/>
  <c r="G91" i="2"/>
  <c r="K90" i="2"/>
  <c r="I90" i="2"/>
  <c r="G90" i="2"/>
  <c r="K89" i="2"/>
  <c r="I89" i="2"/>
  <c r="G89" i="2"/>
  <c r="K88" i="2"/>
  <c r="I88" i="2"/>
  <c r="G88" i="2"/>
  <c r="K87" i="2"/>
  <c r="I87" i="2"/>
  <c r="G87" i="2"/>
  <c r="K86" i="2"/>
  <c r="I86" i="2"/>
  <c r="G86" i="2"/>
  <c r="K85" i="2"/>
  <c r="I85" i="2"/>
  <c r="G85" i="2"/>
  <c r="K84" i="2"/>
  <c r="I84" i="2"/>
  <c r="G84" i="2"/>
  <c r="K83" i="2"/>
  <c r="I83" i="2"/>
  <c r="G83" i="2"/>
  <c r="K80" i="2"/>
  <c r="I80" i="2"/>
  <c r="G80" i="2"/>
  <c r="BD79" i="2"/>
  <c r="K78" i="2"/>
  <c r="I78" i="2"/>
  <c r="G78" i="2"/>
  <c r="BD77" i="2"/>
  <c r="K76" i="2"/>
  <c r="I76" i="2"/>
  <c r="G76" i="2"/>
  <c r="BD75" i="2"/>
  <c r="K74" i="2"/>
  <c r="I74" i="2"/>
  <c r="G74" i="2"/>
  <c r="K73" i="2"/>
  <c r="I73" i="2"/>
  <c r="G73" i="2"/>
  <c r="BD72" i="2"/>
  <c r="K71" i="2"/>
  <c r="I71" i="2"/>
  <c r="G71" i="2"/>
  <c r="BD70" i="2"/>
  <c r="K69" i="2"/>
  <c r="I69" i="2"/>
  <c r="G69" i="2"/>
  <c r="BD68" i="2"/>
  <c r="K67" i="2"/>
  <c r="I67" i="2"/>
  <c r="G67" i="2"/>
  <c r="BD66" i="2"/>
  <c r="K65" i="2"/>
  <c r="I65" i="2"/>
  <c r="G65" i="2"/>
  <c r="BD64" i="2"/>
  <c r="K63" i="2"/>
  <c r="I63" i="2"/>
  <c r="G63" i="2"/>
  <c r="K62" i="2"/>
  <c r="I62" i="2"/>
  <c r="G62" i="2"/>
  <c r="BD61" i="2"/>
  <c r="K60" i="2"/>
  <c r="I60" i="2"/>
  <c r="G60" i="2"/>
  <c r="K59" i="2"/>
  <c r="I59" i="2"/>
  <c r="G59" i="2"/>
  <c r="BD58" i="2"/>
  <c r="K57" i="2"/>
  <c r="I57" i="2"/>
  <c r="G57" i="2"/>
  <c r="K56" i="2"/>
  <c r="I56" i="2"/>
  <c r="G56" i="2"/>
  <c r="K55" i="2"/>
  <c r="I55" i="2"/>
  <c r="G55" i="2"/>
  <c r="K54" i="2"/>
  <c r="I54" i="2"/>
  <c r="G54" i="2"/>
  <c r="K53" i="2"/>
  <c r="I53" i="2"/>
  <c r="G53" i="2"/>
  <c r="BD52" i="2"/>
  <c r="K51" i="2"/>
  <c r="I51" i="2"/>
  <c r="G51" i="2"/>
  <c r="K50" i="2"/>
  <c r="I50" i="2"/>
  <c r="G50" i="2"/>
  <c r="BD49" i="2"/>
  <c r="K48" i="2"/>
  <c r="I48" i="2"/>
  <c r="G48" i="2"/>
  <c r="BD47" i="2"/>
  <c r="K46" i="2"/>
  <c r="I46" i="2"/>
  <c r="G46" i="2"/>
  <c r="BD45" i="2"/>
  <c r="K44" i="2"/>
  <c r="I44" i="2"/>
  <c r="G44" i="2"/>
  <c r="BD43" i="2"/>
  <c r="K42" i="2"/>
  <c r="I42" i="2"/>
  <c r="G42" i="2"/>
  <c r="BD41" i="2"/>
  <c r="K40" i="2"/>
  <c r="I40" i="2"/>
  <c r="G40" i="2"/>
  <c r="BD39" i="2"/>
  <c r="K38" i="2"/>
  <c r="I38" i="2"/>
  <c r="G38" i="2"/>
  <c r="BD37" i="2"/>
  <c r="K36" i="2"/>
  <c r="I36" i="2"/>
  <c r="G36" i="2"/>
  <c r="K35" i="2"/>
  <c r="I35" i="2"/>
  <c r="G35" i="2"/>
  <c r="K34" i="2"/>
  <c r="I34" i="2"/>
  <c r="G34" i="2"/>
  <c r="BD33" i="2"/>
  <c r="K32" i="2"/>
  <c r="I32" i="2"/>
  <c r="G32" i="2"/>
  <c r="K29" i="2"/>
  <c r="I29" i="2"/>
  <c r="G29" i="2"/>
  <c r="BD28" i="2"/>
  <c r="K27" i="2"/>
  <c r="K30" i="2" s="1"/>
  <c r="X30" i="2" s="1"/>
  <c r="I27" i="2"/>
  <c r="I30" i="2" s="1"/>
  <c r="G27" i="2"/>
  <c r="G30" i="2" s="1"/>
  <c r="Z30" i="2" s="1"/>
  <c r="K24" i="2"/>
  <c r="I24" i="2"/>
  <c r="G24" i="2"/>
  <c r="BD23" i="2"/>
  <c r="K22" i="2"/>
  <c r="I22" i="2"/>
  <c r="G22" i="2"/>
  <c r="K21" i="2"/>
  <c r="I21" i="2"/>
  <c r="G21" i="2"/>
  <c r="BD20" i="2"/>
  <c r="K19" i="2"/>
  <c r="I19" i="2"/>
  <c r="G19" i="2"/>
  <c r="K18" i="2"/>
  <c r="I18" i="2"/>
  <c r="G18" i="2"/>
  <c r="BD17" i="2"/>
  <c r="K16" i="2"/>
  <c r="I16" i="2"/>
  <c r="G16" i="2"/>
  <c r="BD15" i="2"/>
  <c r="K14" i="2"/>
  <c r="I14" i="2"/>
  <c r="G14" i="2"/>
  <c r="K13" i="2"/>
  <c r="I13" i="2"/>
  <c r="G13" i="2"/>
  <c r="BD12" i="2"/>
  <c r="BD11" i="2"/>
  <c r="BD10" i="2"/>
  <c r="BD9" i="2"/>
  <c r="K8" i="2"/>
  <c r="I8" i="2"/>
  <c r="G8" i="2"/>
  <c r="G33" i="1"/>
  <c r="H29" i="1"/>
  <c r="G29" i="1"/>
  <c r="D22" i="1"/>
  <c r="D20" i="1"/>
  <c r="H19" i="1"/>
  <c r="I2" i="1"/>
  <c r="I19" i="4" l="1"/>
  <c r="Y19" i="4" s="1"/>
  <c r="I65" i="4" s="1"/>
  <c r="K19" i="4"/>
  <c r="X19" i="4" s="1"/>
  <c r="K64" i="4"/>
  <c r="X64" i="4" s="1"/>
  <c r="G64" i="4"/>
  <c r="Z64" i="4" s="1"/>
  <c r="G19" i="4"/>
  <c r="Z19" i="4" s="1"/>
  <c r="K37" i="3"/>
  <c r="X37" i="3" s="1"/>
  <c r="I37" i="3"/>
  <c r="K44" i="3"/>
  <c r="X44" i="3" s="1"/>
  <c r="I23" i="3"/>
  <c r="K116" i="2"/>
  <c r="K94" i="2"/>
  <c r="X94" i="2" s="1"/>
  <c r="I116" i="2"/>
  <c r="Y116" i="2" s="1"/>
  <c r="G81" i="2"/>
  <c r="Z81" i="2" s="1"/>
  <c r="I94" i="2"/>
  <c r="G38" i="4"/>
  <c r="Z38" i="4" s="1"/>
  <c r="K38" i="4"/>
  <c r="X38" i="4" s="1"/>
  <c r="K65" i="4" s="1"/>
  <c r="G37" i="3"/>
  <c r="Z37" i="3" s="1"/>
  <c r="K23" i="3"/>
  <c r="X23" i="3" s="1"/>
  <c r="G23" i="3"/>
  <c r="Z23" i="3" s="1"/>
  <c r="G44" i="3"/>
  <c r="Z44" i="3" s="1"/>
  <c r="I44" i="3"/>
  <c r="Y44" i="3" s="1"/>
  <c r="I25" i="2"/>
  <c r="Y25" i="2" s="1"/>
  <c r="G116" i="2"/>
  <c r="Z116" i="2" s="1"/>
  <c r="K81" i="2"/>
  <c r="X81" i="2" s="1"/>
  <c r="G94" i="2"/>
  <c r="Z94" i="2" s="1"/>
  <c r="K135" i="2"/>
  <c r="X135" i="2" s="1"/>
  <c r="G135" i="2"/>
  <c r="Z135" i="2" s="1"/>
  <c r="K25" i="2"/>
  <c r="X25" i="2" s="1"/>
  <c r="I81" i="2"/>
  <c r="I139" i="2" s="1"/>
  <c r="G25" i="2"/>
  <c r="Z25" i="2" s="1"/>
  <c r="H20" i="1"/>
  <c r="G65" i="4" l="1"/>
  <c r="H32" i="1" s="1"/>
  <c r="I32" i="1" s="1"/>
  <c r="F32" i="1" s="1"/>
  <c r="I45" i="3"/>
  <c r="K45" i="3"/>
  <c r="K139" i="2"/>
  <c r="G139" i="2"/>
  <c r="H30" i="1" s="1"/>
  <c r="I30" i="1" s="1"/>
  <c r="G45" i="3"/>
  <c r="H31" i="1" s="1"/>
  <c r="I31" i="1" s="1"/>
  <c r="F31" i="1" s="1"/>
  <c r="I33" i="1" l="1"/>
  <c r="H33" i="1"/>
  <c r="H21" i="1" s="1"/>
  <c r="H22" i="1" s="1"/>
  <c r="H23" i="1" s="1"/>
  <c r="F30" i="1"/>
  <c r="F33" i="1" s="1"/>
</calcChain>
</file>

<file path=xl/sharedStrings.xml><?xml version="1.0" encoding="utf-8"?>
<sst xmlns="http://schemas.openxmlformats.org/spreadsheetml/2006/main" count="722" uniqueCount="402">
  <si>
    <t>Položkový rozpočet stavby</t>
  </si>
  <si>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</si>
  <si>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</si>
  <si>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</si>
  <si>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</si>
  <si>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</si>
  <si>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</si>
  <si>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</si>
  <si>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</si>
  <si>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</si>
  <si>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</si>
  <si>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</si>
  <si>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</si>
  <si>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</si>
  <si>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</si>
  <si>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</si>
  <si>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</si>
  <si>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</si>
  <si>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Za zhotovitele</t>
  </si>
  <si>
    <t>Za objednatele</t>
  </si>
  <si>
    <t>STAVEBNÍ OBJEKT (SO)</t>
  </si>
  <si>
    <t>Rozpočet (část objektu)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</si>
  <si>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</si>
  <si>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</si>
  <si>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</si>
  <si>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</si>
  <si>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</si>
  <si>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</si>
  <si>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</si>
  <si>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</si>
  <si>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</si>
  <si>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</si>
  <si>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</si>
  <si>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x</t>
  </si>
  <si>
    <t>1</t>
  </si>
  <si>
    <t>Zemní práce</t>
  </si>
  <si>
    <t>m2</t>
  </si>
  <si>
    <t>y</t>
  </si>
  <si>
    <t>z</t>
  </si>
  <si>
    <t>Celkem za objekt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</si>
  <si>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</si>
  <si>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</si>
  <si>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</si>
  <si>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</si>
  <si>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</si>
  <si>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</si>
  <si>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</si>
  <si>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122202201R00</t>
  </si>
  <si>
    <t>Odkopávky pro silnice v hor. 3 do 100 m3</t>
  </si>
  <si>
    <t>m3</t>
  </si>
  <si>
    <t>220*0,15</t>
  </si>
  <si>
    <t>52*0,15</t>
  </si>
  <si>
    <t>40*0,25</t>
  </si>
  <si>
    <t>47,5*0,15</t>
  </si>
  <si>
    <t>122207119R00</t>
  </si>
  <si>
    <t>Příplatek za lepivost horniny 3</t>
  </si>
  <si>
    <t>130001101R00</t>
  </si>
  <si>
    <t>Příplatek za ztížené hloubení v blízkosti vedení</t>
  </si>
  <si>
    <t>57,925*0,05</t>
  </si>
  <si>
    <t>132201110R00</t>
  </si>
  <si>
    <t>Hloubení rýh š.do 60 cm v hor.3 do 50 m3, RUČNĚ</t>
  </si>
  <si>
    <t>1*0,5*0,8</t>
  </si>
  <si>
    <t>132201119R00</t>
  </si>
  <si>
    <t>Přípl.za lepivost,hloubení rýh 60 cm,hor.3</t>
  </si>
  <si>
    <t>162701105R00</t>
  </si>
  <si>
    <t>Vodorovné přemístění výkopku z hor.1-4 do 10000 m</t>
  </si>
  <si>
    <t>57,925+0,4</t>
  </si>
  <si>
    <t>171201201R00</t>
  </si>
  <si>
    <t>Uložení sypaniny na skládku</t>
  </si>
  <si>
    <t>181101102R00</t>
  </si>
  <si>
    <t>Úprava pláně v zářezech v hor. 1-4, se zhutněním</t>
  </si>
  <si>
    <t>42+220+52+30+25,5+22,5</t>
  </si>
  <si>
    <t>R01</t>
  </si>
  <si>
    <t>Poplatek za uložení zeminy</t>
  </si>
  <si>
    <t>2</t>
  </si>
  <si>
    <t>Základy a zvláštní zakládání</t>
  </si>
  <si>
    <t>270311400U00</t>
  </si>
  <si>
    <t>Základová kce beton C16/20-bednění límec sloupu</t>
  </si>
  <si>
    <t>0,5*0,5*0,8</t>
  </si>
  <si>
    <t>275311126</t>
  </si>
  <si>
    <t>Pouzdrový základ pro stožáry VO do 10 m klasický trubkový</t>
  </si>
  <si>
    <t>ks</t>
  </si>
  <si>
    <t>59</t>
  </si>
  <si>
    <t>Dlažby a předlažby komunikací</t>
  </si>
  <si>
    <t>564752111R00</t>
  </si>
  <si>
    <t>Podklad z kam.drceného 0-63 s výplň.kamen. 15 cm</t>
  </si>
  <si>
    <t>(30+220+52+25,5+22,5)*1,1</t>
  </si>
  <si>
    <t>564791111R00</t>
  </si>
  <si>
    <t>Podklad pro zpevnění z kameniva drceného 0 - 63 mm sanace</t>
  </si>
  <si>
    <t>567132111R00</t>
  </si>
  <si>
    <t>Podklad z kameniva zpev.cementem KZC 1 tl.16 cm</t>
  </si>
  <si>
    <t>567211210R00</t>
  </si>
  <si>
    <t>Podklad z prostého betonu tř. II  tloušťky 10 cm</t>
  </si>
  <si>
    <t>25,5+22,5</t>
  </si>
  <si>
    <t>567211212R00</t>
  </si>
  <si>
    <t>Podklad z prostého betonu tř. II  tloušťky 12 cm</t>
  </si>
  <si>
    <t>220+52+42</t>
  </si>
  <si>
    <t>577142212RT3</t>
  </si>
  <si>
    <t>Beton asfalt. ACO 8,ACO 11,ACO 16, š.nad 3 m, 5 cm plochy 101-200 m2</t>
  </si>
  <si>
    <t>105*1</t>
  </si>
  <si>
    <t>591211111R00</t>
  </si>
  <si>
    <t>Kladení dlažby drobné kostky,lože z kamen.tl. 5 cm</t>
  </si>
  <si>
    <t>40+209,4</t>
  </si>
  <si>
    <t>596111111R00</t>
  </si>
  <si>
    <t>Kladení dlažby mozaika 1barva, lože z kam.do 8 cm</t>
  </si>
  <si>
    <t>220+42+52</t>
  </si>
  <si>
    <t>596215020R00</t>
  </si>
  <si>
    <t>Kladení zámkové dlažby tl. 6 cm do drtě tl. 3 cm</t>
  </si>
  <si>
    <t>596215049R00</t>
  </si>
  <si>
    <t>Příplatek za více tvarů dlažby  do drtě</t>
  </si>
  <si>
    <t>220+52+40+42+209,4</t>
  </si>
  <si>
    <t>596291111R00</t>
  </si>
  <si>
    <t>Řezání zámkové dlažby tl. 60 mm</t>
  </si>
  <si>
    <t>m</t>
  </si>
  <si>
    <t>627453210R00</t>
  </si>
  <si>
    <t>Spárování dlažeb z kamene plochy nad 4 m2</t>
  </si>
  <si>
    <t>209,4+40</t>
  </si>
  <si>
    <t>915711111R00</t>
  </si>
  <si>
    <t>Vodorovné značení střík.barvou dělících čar 12 cm</t>
  </si>
  <si>
    <t>915721111R00</t>
  </si>
  <si>
    <t>Vodorovné značení střík.barvou stopčar,zeber atd.</t>
  </si>
  <si>
    <t>915791111R00</t>
  </si>
  <si>
    <t>Předznačení pro začení dělící čáry, vodící proužky</t>
  </si>
  <si>
    <t>915791112R00</t>
  </si>
  <si>
    <t>Předznačení pro začení stopčáry, zebry, nápisů</t>
  </si>
  <si>
    <t>916231111R00</t>
  </si>
  <si>
    <t>Osazení obruby z kostek drobných, bez boční opěry</t>
  </si>
  <si>
    <t>75*2</t>
  </si>
  <si>
    <t>916991191R00</t>
  </si>
  <si>
    <t>Příplatek za provedení oblouku r do 20 m</t>
  </si>
  <si>
    <t>917762111R00</t>
  </si>
  <si>
    <t>Osazení ležat. obrub. bet. s opěrou,lože z C 12/15</t>
  </si>
  <si>
    <t>52+38+33+45+20</t>
  </si>
  <si>
    <t>919722212R00</t>
  </si>
  <si>
    <t>Dilatační spáry řezané příčné 9 mm,zalítí za tepla</t>
  </si>
  <si>
    <t>58380010</t>
  </si>
  <si>
    <t>Mozaika dlažební štípaná 4/6 cm  1t = 8 - 8,5 m2 šedá,vč. dopravy,</t>
  </si>
  <si>
    <t>T</t>
  </si>
  <si>
    <t>(220+42+52)/8*1,02</t>
  </si>
  <si>
    <t>58380129</t>
  </si>
  <si>
    <t>Kostka dlažební drobná 10/12 štípaná Itř. 1t=4,0m2 šedá,vč. dopravy,</t>
  </si>
  <si>
    <t>(209,4+40)/4*1,02</t>
  </si>
  <si>
    <t>NAB 2590</t>
  </si>
  <si>
    <t>Obrubník silniční žulový 300/200/1000 šedá,vč. dopravy,</t>
  </si>
  <si>
    <t>97,5*1,02</t>
  </si>
  <si>
    <t>NAB 2591</t>
  </si>
  <si>
    <t>Obrubník silniční žulový 300/200/1000, rádius šedá,vč. dopravy</t>
  </si>
  <si>
    <t>70,5*1,02</t>
  </si>
  <si>
    <t>NAB 67390001</t>
  </si>
  <si>
    <t>Textílie jutařská NETEX S300 g/m2, vč.pokládka</t>
  </si>
  <si>
    <t>(220+52+30)*1,2</t>
  </si>
  <si>
    <t>NAB 9950</t>
  </si>
  <si>
    <t>Demont a montáž dopravní značky</t>
  </si>
  <si>
    <t>kus</t>
  </si>
  <si>
    <t>59217335</t>
  </si>
  <si>
    <t>Obrubník zahradní ABO 10-20 1000/50/250 mm šedý</t>
  </si>
  <si>
    <t>20*1,02</t>
  </si>
  <si>
    <t>5924511900</t>
  </si>
  <si>
    <t>Dlažba  20x20x6 cm přírodní</t>
  </si>
  <si>
    <t>(25,5+2,25-1,2)*1,02</t>
  </si>
  <si>
    <t>59245267</t>
  </si>
  <si>
    <t>Dlažba  červená pro nevidomé 20x10x6</t>
  </si>
  <si>
    <t>1,2*1,02</t>
  </si>
  <si>
    <t>998223011R00</t>
  </si>
  <si>
    <t xml:space="preserve">Přesun hmot pro pozemní komunikace, kryt dlážděný </t>
  </si>
  <si>
    <t>t</t>
  </si>
  <si>
    <t>8</t>
  </si>
  <si>
    <t>Trubní vedení</t>
  </si>
  <si>
    <t>273313311R00</t>
  </si>
  <si>
    <t>Beton základových desek prostý B 10</t>
  </si>
  <si>
    <t>421955115U00</t>
  </si>
  <si>
    <t>Prac lávka fošny most skruž zříz</t>
  </si>
  <si>
    <t>421955215U00</t>
  </si>
  <si>
    <t>Prac lávka fošny most skruž odstr</t>
  </si>
  <si>
    <t>899203111R00</t>
  </si>
  <si>
    <t>Osazení mříží litinových s rámem do 150 kg</t>
  </si>
  <si>
    <t>899331111R00</t>
  </si>
  <si>
    <t>Výšková úprava vstupu do 20 cm, zvýšení poklopu</t>
  </si>
  <si>
    <t>899431111R00</t>
  </si>
  <si>
    <t>Výšková úprava do 20 cm, zvýšení krytu šoupěte</t>
  </si>
  <si>
    <t>NAB  0500T05</t>
  </si>
  <si>
    <t>Dodání mříže litinové D400, litina , černá</t>
  </si>
  <si>
    <t>59213110</t>
  </si>
  <si>
    <t>Žlab plnostěnný železobet.AZD 13-100  100x20x17 cm vč.pokládky</t>
  </si>
  <si>
    <t>59213235</t>
  </si>
  <si>
    <t>Přikrývka AZD 20-50  50x20x3 cm</t>
  </si>
  <si>
    <t>TBVQ 50/20 CP</t>
  </si>
  <si>
    <t>Horní dílec dešťové vpusti TBV-Q 50/20 CP</t>
  </si>
  <si>
    <t>998274101R00</t>
  </si>
  <si>
    <t xml:space="preserve">Přesun hmot pro trubní vedení betonové,otevř.výkop </t>
  </si>
  <si>
    <t>9</t>
  </si>
  <si>
    <t>Ostatní konstrukce, bourání</t>
  </si>
  <si>
    <t>113106111R00</t>
  </si>
  <si>
    <t>Rozebrání dlažeb z mozaiky</t>
  </si>
  <si>
    <t>113106123U00</t>
  </si>
  <si>
    <t>Rozebr zámk dlažba pro pěší komun</t>
  </si>
  <si>
    <t>113107121R00</t>
  </si>
  <si>
    <t>Odstranění podkladu pl. 200 m2,kam.drcené tl.5 cm</t>
  </si>
  <si>
    <t>107+52</t>
  </si>
  <si>
    <t>113107123R00</t>
  </si>
  <si>
    <t>Odstranění podkladu pl. 200 m2,kam.drcené tl.30 cm</t>
  </si>
  <si>
    <t>107+287+28</t>
  </si>
  <si>
    <t>113109415R00</t>
  </si>
  <si>
    <t>Odstranění podkladu pl.nad 50 m2, beton, tl. 15 cm</t>
  </si>
  <si>
    <t>113151150R00</t>
  </si>
  <si>
    <t>Fréz.živič.krytu pl.do 500 m2,pruh do 75cm,tl.15cm</t>
  </si>
  <si>
    <t>113202111R00</t>
  </si>
  <si>
    <t>Vytrhání obrub z krajníků nebo obrubníků stojatých</t>
  </si>
  <si>
    <t>919731122R00</t>
  </si>
  <si>
    <t>Zarovnání styčné plochy živičné tl. do 10 cm</t>
  </si>
  <si>
    <t>919735112R00</t>
  </si>
  <si>
    <t>Řezání stávajícího živičného krytu tl. 5 - 10 cm</t>
  </si>
  <si>
    <t>979054451U00</t>
  </si>
  <si>
    <t>Očištění vybourané zámk dlaždice</t>
  </si>
  <si>
    <t>979071131R00</t>
  </si>
  <si>
    <t>Očištění vybouraných kostek mozaikových, kam. těž.</t>
  </si>
  <si>
    <t>979081111R00</t>
  </si>
  <si>
    <t>Odvoz suti a vybour. hmot na skládku do 1 km</t>
  </si>
  <si>
    <t>979081121R00</t>
  </si>
  <si>
    <t>Příplatek k odvozu za každý další 1 km</t>
  </si>
  <si>
    <t>421,21*9</t>
  </si>
  <si>
    <t>97902-4441.R00</t>
  </si>
  <si>
    <t>Očištění vybour. obrubníků všech loží a výplní</t>
  </si>
  <si>
    <t>97908-7212.R00</t>
  </si>
  <si>
    <t>Nakládání suti na dopravní prostředky</t>
  </si>
  <si>
    <t>NAB -0001.2T00</t>
  </si>
  <si>
    <t>Poplatek za ulož. suti,  výfrezky, živice</t>
  </si>
  <si>
    <t>NAB -0001.T00</t>
  </si>
  <si>
    <t>Poplatek za ulož. suti, bet., obrub.,dlažby</t>
  </si>
  <si>
    <t>M21</t>
  </si>
  <si>
    <t>Elektromontáže</t>
  </si>
  <si>
    <t>210204203R00</t>
  </si>
  <si>
    <t>Elektrovýzbroj stožáru</t>
  </si>
  <si>
    <t>210204221R00</t>
  </si>
  <si>
    <t>Demontáž/montáž osvět.stož.</t>
  </si>
  <si>
    <t>210220021R00</t>
  </si>
  <si>
    <t>Vedení uzemňovací v zemi FeZn do 120 mm2 vč.svorek</t>
  </si>
  <si>
    <t>230191008R00</t>
  </si>
  <si>
    <t>Uložení chráničky ve výkopu PE 63x5,8mm</t>
  </si>
  <si>
    <t>460010011R00</t>
  </si>
  <si>
    <t>Vytýčení trasy  vedení v přehled.terénu, v obci</t>
  </si>
  <si>
    <t>km</t>
  </si>
  <si>
    <t>460420022RT1</t>
  </si>
  <si>
    <t>Zřízení kab.lože v rýze do 65 cm z písku 10 cm lože tloušťky 10 cm</t>
  </si>
  <si>
    <t>460490012R00</t>
  </si>
  <si>
    <t>Fólie výstražná z PVC, šířka 33 cm vč. dodávky fólie</t>
  </si>
  <si>
    <t>460560253R00</t>
  </si>
  <si>
    <t>Zához rýhy 40/80 cm, hornina třídy 3</t>
  </si>
  <si>
    <t>R04</t>
  </si>
  <si>
    <t>Spojovací materiál zemnící soustavy vč. montáže</t>
  </si>
  <si>
    <t>kpl</t>
  </si>
  <si>
    <t>R05</t>
  </si>
  <si>
    <t>Dodávka + uložení zemního kabelu CYKY-J 4x10 vč. zapojení, kabel v chráničce D63</t>
  </si>
  <si>
    <t>R06</t>
  </si>
  <si>
    <t>Dodávka + natažení kabelu CYKY-J 3*1,5 vč. zapojení</t>
  </si>
  <si>
    <t>31678611.A</t>
  </si>
  <si>
    <t>Rozvodnice stožárová</t>
  </si>
  <si>
    <t>31678615.A</t>
  </si>
  <si>
    <t>Svorkovnice stožárová</t>
  </si>
  <si>
    <t>3457114702</t>
  </si>
  <si>
    <t>Trubka kabelová chránička KOPOFLEX KF 09063</t>
  </si>
  <si>
    <t>35441120</t>
  </si>
  <si>
    <t>Pásek uzemňovací pozinkovaný FeZn 30 x 4 mm</t>
  </si>
  <si>
    <t>kg</t>
  </si>
  <si>
    <t>354411202</t>
  </si>
  <si>
    <t>Drát uzemňovací pozinkovaný FeZn D8</t>
  </si>
  <si>
    <t>900      RT3</t>
  </si>
  <si>
    <t>Hzs - nezmeřitelné práce   čl.17-1a Práce v tarifní třídě 6</t>
  </si>
  <si>
    <t>hod</t>
  </si>
  <si>
    <t>M99</t>
  </si>
  <si>
    <t>Ostatní práce "M"</t>
  </si>
  <si>
    <t>R99-01</t>
  </si>
  <si>
    <t>Revize</t>
  </si>
  <si>
    <t>01</t>
  </si>
  <si>
    <t>SO01 Zpevněné plochy</t>
  </si>
  <si>
    <t>01 SO01 Zpevněné plochy</t>
  </si>
  <si>
    <t>120001101R00</t>
  </si>
  <si>
    <t>Příplatek za ztížení vykopávky v blízkosti vedení</t>
  </si>
  <si>
    <t>133201102R00</t>
  </si>
  <si>
    <t>Hloubení šachet v hor.3 nad 100 m3</t>
  </si>
  <si>
    <t>1,5*1,5*1*4</t>
  </si>
  <si>
    <t>133201109R00</t>
  </si>
  <si>
    <t>Příplatek za lepivost - hloubení šachet v hor.3</t>
  </si>
  <si>
    <t>139601102R00</t>
  </si>
  <si>
    <t>Ruční výkop jam, rýh a šachet v hornině tř. 3</t>
  </si>
  <si>
    <t>0,5*0,5*0,8*28</t>
  </si>
  <si>
    <t>162701101R00</t>
  </si>
  <si>
    <t>Vodorovné přemístění výkopku z hor.1-4 do 6000 m</t>
  </si>
  <si>
    <t>9+5,6-3,5</t>
  </si>
  <si>
    <t>1,5*1,5*4</t>
  </si>
  <si>
    <t>10364200</t>
  </si>
  <si>
    <t>Ornice pro pozemkové úpravy</t>
  </si>
  <si>
    <t>1,2*1,2*1*4</t>
  </si>
  <si>
    <t>175101101R00</t>
  </si>
  <si>
    <t>Obsyp potrubí bez prohození sypaniny</t>
  </si>
  <si>
    <t>242111114R00</t>
  </si>
  <si>
    <t>Osazení pláště  z bet. skruží celých DN 1200</t>
  </si>
  <si>
    <t>1,5*1,5*0,1*4</t>
  </si>
  <si>
    <t>275313611R00</t>
  </si>
  <si>
    <t>Beton základových patek prostý C 16/20 (B 20)</t>
  </si>
  <si>
    <t>0,5*0,5*0,8*22</t>
  </si>
  <si>
    <t>451575111R00</t>
  </si>
  <si>
    <t>Podkladní vrstva tl. do 25 cm ze štěrkopísku</t>
  </si>
  <si>
    <t>1,5*1,5*0,1</t>
  </si>
  <si>
    <t>0,5*0,5*0,1*24</t>
  </si>
  <si>
    <t>NAB210100020</t>
  </si>
  <si>
    <t>Stranová přeložka kabelu SLP</t>
  </si>
  <si>
    <t>59224361.A</t>
  </si>
  <si>
    <t>Skruž šachetní TBS-Q 120/50 PS</t>
  </si>
  <si>
    <t>93</t>
  </si>
  <si>
    <t>Dokončovací práce inženýrských staveb</t>
  </si>
  <si>
    <t>NAB 8900</t>
  </si>
  <si>
    <t>Montáž mobiliáře vč. dopravy</t>
  </si>
  <si>
    <t>NAB 8911</t>
  </si>
  <si>
    <t>Lavička - délka 1,8m, rám litina, bez opěradla sedák - tropické dřevo</t>
  </si>
  <si>
    <t>NAB 8912</t>
  </si>
  <si>
    <t>Odpadkový koš</t>
  </si>
  <si>
    <t>NAB 8954</t>
  </si>
  <si>
    <t>Kontejner na zeleň</t>
  </si>
  <si>
    <t>NAB 99237</t>
  </si>
  <si>
    <t>Zeleň - sadové úpravy (záhony, výsadba kontejnerů)</t>
  </si>
  <si>
    <t>kompl</t>
  </si>
  <si>
    <t>03</t>
  </si>
  <si>
    <t>SO03 Městský mobiliář</t>
  </si>
  <si>
    <t>03 SO03 Městský mobiliář</t>
  </si>
  <si>
    <t>0453</t>
  </si>
  <si>
    <t>soubor</t>
  </si>
  <si>
    <t>07</t>
  </si>
  <si>
    <t>Provozní vlivy</t>
  </si>
  <si>
    <t>073</t>
  </si>
  <si>
    <t>Ztížený pohyb vozidel v centrech měst</t>
  </si>
  <si>
    <t>Náklady vznikající z důvodu ztíženého pohybu vozidel při husté dopravě ve městech nebo omezeného vjezdu do center velkoměst, historických center apod.</t>
  </si>
  <si>
    <t>Projednání a zajištění případného zvláštního užívání komunikací a užívání veřejných ploch včetně úhrady vyměřených poplatků a nájemného.</t>
  </si>
  <si>
    <t>Náklady a poplatky spojené s užíváním veřejných ploch a prostranství, zábory vč.vyřízení potřebných dokladů na příslušných úřadech pokud jsou stavebními pracemi nebo souvisejícími činnostmi dotčeny, a to včetně užívání ploch v souvislosti s uložením stavebního materiálu nebo stavebního odpadu.</t>
  </si>
  <si>
    <t>F2010</t>
  </si>
  <si>
    <t>Průzkumné práce</t>
  </si>
  <si>
    <t>NAB-55205</t>
  </si>
  <si>
    <t>Vytyčení stavby a geodetické práce</t>
  </si>
  <si>
    <t>Soubor vytyčení a geodetické práce pro objekty SO01 a SO03</t>
  </si>
  <si>
    <t>NAB-55206</t>
  </si>
  <si>
    <t>Zátěžové zkoušky na pláni</t>
  </si>
  <si>
    <t>NAB-55207</t>
  </si>
  <si>
    <t>Vytyčení inž. sítí</t>
  </si>
  <si>
    <t>Soubor vytyčení inž. sítí pro objekty SO01 a SO03</t>
  </si>
  <si>
    <t>F2030</t>
  </si>
  <si>
    <t>Inženýrská činnost</t>
  </si>
  <si>
    <t>0452</t>
  </si>
  <si>
    <t>Kompletační a koordinační činnost</t>
  </si>
  <si>
    <t>Jedná se o zajišťování:</t>
  </si>
  <si>
    <t>* činností souvisejících se zakázkou-tj.účastí všech zainteresovaných osob ve všech fázích přípravy,realizace i dokončení zakázky,komplexního vyzkoušení a měření, odstranění vad díla podléhajících záruční lhůtě.</t>
  </si>
  <si>
    <t>* poradenství (technická pomoc,aj.)</t>
  </si>
  <si>
    <t>* podkladů (výkresů,rozpočtů,posudků,zkoušek,protokolů apod.)včetně zakreslování změn do výkresů, ke kterým došlo v průběhu výstavby.</t>
  </si>
  <si>
    <t>* účasti zástupců zainteresovaných stran na jednáních,zkouškách,odevzdávání a přebírání konstrukcí,objektů a celků.</t>
  </si>
  <si>
    <t>* kontroly činností na staveništi,výše uvedených činností i souvisejících správních činností</t>
  </si>
  <si>
    <t>Dokumentace skutečného provedení stavby včetně   vyhotovení v listinné formě a  v elektronické formě na CD v počtech a formátu dle SOD. Náklady na geodetické vytýčení vč.nákladů na vypracování podkladů pro zápis do katastru v počtu a formě dle SOD.</t>
  </si>
  <si>
    <t>Předání záručních listů, popř. návodů k obsluze v českém jazyce nebo v úředně ověřeném překladu.</t>
  </si>
  <si>
    <t>Zajištění a předání atestů a dokladů o požadovaných vlastnostech výrobků k předání předmětu veřejné zakázky ( vč.případných prohlášení o shodě dle zákona č. 22/1997 Sb. O technických požadavcích na výrobky).</t>
  </si>
  <si>
    <t>Zajištění a provedení všech nutných zkoušek dle norem ČSN případně jiných norem, revizí vztahujících se k prováděnému předmětu veřejné zakázky, vč. pořízení protokolů,revizních zpráv.</t>
  </si>
  <si>
    <t>Oznámení zahájení stavebních prací správcům sítí před zahájením prací v souladu s projektovou dokumentací, platnými rozhodnutími a vyjádřeními.</t>
  </si>
  <si>
    <t>Předložení dokladů o nezávadném zneškodňování odpadu.</t>
  </si>
  <si>
    <t>Vypracování dílenské dokumentace dle nutnosti,potřeb nebo i na vyžádání investora.</t>
  </si>
  <si>
    <t>Koordinační činnost</t>
  </si>
  <si>
    <t>Koordinační činnost spočívá především v koordinaci prací a dodávek mezi dodavateli, stanovením pořadí případně souběžného provádění provádění prací. Týká se veškerých činností souvisejících se zakázkou.</t>
  </si>
  <si>
    <t>Dle požadavků investora.</t>
  </si>
  <si>
    <t>F2040</t>
  </si>
  <si>
    <t>0342</t>
  </si>
  <si>
    <t>Oplocení staveniště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</si>
  <si>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 Náklady na zřízení oplocení v=1,8 m a náklady na zřízení mezideponií. Náklady na vybavení staveniště bezpečnostními prvky v souladu s platnou legislativou BOZP.</t>
  </si>
  <si>
    <t>0344</t>
  </si>
  <si>
    <t>Dopravní značení na staveništi  i v jeho bezprostředním okolí</t>
  </si>
  <si>
    <t>Jedná se o dopravní značení na staveništi a v jeho bezprostřední m okolí, včetně značení staveniště pro probíhající provoz investora nebo třetích osob.</t>
  </si>
  <si>
    <t>Zajištění dopravního značení k dopravním omezením, jejich údržba, přemísťování po dobu realizace díla a následné odstranění po předání díla.</t>
  </si>
  <si>
    <t>0345</t>
  </si>
  <si>
    <t>Informační tabule stavby</t>
  </si>
  <si>
    <t>Zohledňuje náklady na vyrobení a osazení informačních tabulí (označení) stavby.</t>
  </si>
  <si>
    <t>Označení stavby,investora,….</t>
  </si>
  <si>
    <t>Řádné vyznačení obvodu staveniště informačními a výstražnými tabulkami dle platných předpisů BOZP.</t>
  </si>
  <si>
    <t>Informační tabule (velikost, vzhled a umístění) dle vzoru - viz obchodní podmínky</t>
  </si>
  <si>
    <t>0391</t>
  </si>
  <si>
    <t>Rozebrání, bourání a odvoz zařízení staveniště</t>
  </si>
  <si>
    <t>Postihuje náklady na rozebrání, bourání a odvoz veškerého zařízení staveniště (jsou zde zahrnuty veškeré náklady této povahy mimo úpravu terénu do původního stavu).</t>
  </si>
  <si>
    <t>0392</t>
  </si>
  <si>
    <t>Úprava terénu</t>
  </si>
  <si>
    <t>Jedná se o náklady za práce, jejichž smyslem je uvedení místa zařízení staveniště do původního stavu.</t>
  </si>
  <si>
    <t>Uvedení všech povrchů dotčených stavbou do původního stavu (komunikace,chodníky,zeleň,příkopy,propustky…)</t>
  </si>
  <si>
    <t>321</t>
  </si>
  <si>
    <t>Náklady na stavební buňky úprava stávajících objektů</t>
  </si>
  <si>
    <t>Náklady na zřízení, demontáž a opotřebení nebo pronájem stavebních buněk (na kanceláře, stavební sklady, mobilní WC, umývárny, sprchy, apod.) Náleží sem i případy, kdy jsou pro tyto účely přizpůsobeny stávající objekty.</t>
  </si>
  <si>
    <t>Vč. pronájmu objektů,místností pro zařízení staveniště v majetku investora.</t>
  </si>
  <si>
    <t>329</t>
  </si>
  <si>
    <t>Náklady na provoz a údržbu vybavení staveniště  </t>
  </si>
  <si>
    <t>Zahrnuje náklady na provoz a údržbu veškerého vybavení staveniště.</t>
  </si>
  <si>
    <t xml:space="preserve">Náklady na vybavení objektů zařízení staveniště, ostraha staveniště,  náklady na potřebný úklid v prostorách zařízení staveniště, náklady na nutnou údržbu a opravy na objektech zařízení staveniště . </t>
  </si>
  <si>
    <t>33</t>
  </si>
  <si>
    <t>Připojení na inženýrské sítě</t>
  </si>
  <si>
    <t>Náklady na připojení zařízení staveniště na inženýrské sítě (elektro,voda,kanalizace, apod.) včetně elektroměrů, vodoměrů aj. a zřízení požadovaných odběrných míst, včetně nákladů na případné související výkopy. Zahrnuje i náklady na odebírané energie.</t>
  </si>
  <si>
    <t xml:space="preserve"> Náklady na energie spotřebované dodavatelem v rámci provozu zařízení staveniště.</t>
  </si>
  <si>
    <t>04</t>
  </si>
  <si>
    <t>VRN</t>
  </si>
  <si>
    <t>04 VRN</t>
  </si>
  <si>
    <t>KOM-281 Úprava veřejného prostranství u sloupu, Riegr.nám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</si>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</sst>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"/>
  </numFmts>
  <fonts count="31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</font>
    <font>
      <b/>
      <sz val="4"/>
      <color indexed="22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 CE"/>
    </font>
    <font>
      <sz val="10"/>
      <color indexed="9"/>
      <name val="Arial CE"/>
    </font>
    <font>
      <sz val="8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sz val="8"/>
      <color indexed="9"/>
      <name val="Arial CE"/>
    </font>
    <font>
      <sz val="4"/>
      <color indexed="9"/>
      <name val="Arial CE"/>
      <family val="2"/>
      <charset val="238"/>
    </font>
    <font>
      <sz val="4"/>
      <color indexed="22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right"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8" fillId="3" borderId="0" xfId="0" applyNumberFormat="1" applyFont="1" applyFill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3" borderId="0" xfId="0" applyNumberFormat="1" applyFill="1" applyAlignment="1">
      <alignment vertic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5" xfId="0" applyNumberFormat="1" applyFont="1" applyBorder="1"/>
    <xf numFmtId="3" fontId="4" fillId="0" borderId="18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/>
    </xf>
    <xf numFmtId="3" fontId="4" fillId="4" borderId="15" xfId="0" applyNumberFormat="1" applyFont="1" applyFill="1" applyBorder="1" applyAlignment="1">
      <alignment horizontal="right" vertical="center"/>
    </xf>
    <xf numFmtId="3" fontId="4" fillId="4" borderId="16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10" fillId="0" borderId="0" xfId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0" fillId="3" borderId="19" xfId="1" applyFill="1" applyBorder="1" applyAlignment="1">
      <alignment horizontal="left"/>
    </xf>
    <xf numFmtId="0" fontId="10" fillId="3" borderId="20" xfId="1" applyFill="1" applyBorder="1" applyAlignment="1">
      <alignment horizontal="center"/>
    </xf>
    <xf numFmtId="0" fontId="13" fillId="3" borderId="20" xfId="1" applyFont="1" applyFill="1" applyBorder="1"/>
    <xf numFmtId="49" fontId="10" fillId="3" borderId="21" xfId="1" applyNumberFormat="1" applyFill="1" applyBorder="1"/>
    <xf numFmtId="0" fontId="10" fillId="3" borderId="20" xfId="1" applyFill="1" applyBorder="1" applyAlignment="1">
      <alignment horizontal="right"/>
    </xf>
    <xf numFmtId="0" fontId="10" fillId="3" borderId="20" xfId="1" applyFill="1" applyBorder="1"/>
    <xf numFmtId="0" fontId="10" fillId="3" borderId="22" xfId="1" applyFill="1" applyBorder="1"/>
    <xf numFmtId="49" fontId="10" fillId="3" borderId="23" xfId="1" applyNumberFormat="1" applyFill="1" applyBorder="1" applyAlignment="1">
      <alignment horizontal="left"/>
    </xf>
    <xf numFmtId="0" fontId="10" fillId="3" borderId="24" xfId="1" applyFill="1" applyBorder="1" applyAlignment="1">
      <alignment horizontal="center"/>
    </xf>
    <xf numFmtId="0" fontId="13" fillId="3" borderId="24" xfId="1" applyFont="1" applyFill="1" applyBorder="1"/>
    <xf numFmtId="49" fontId="10" fillId="3" borderId="25" xfId="1" applyNumberFormat="1" applyFill="1" applyBorder="1"/>
    <xf numFmtId="0" fontId="10" fillId="3" borderId="24" xfId="1" applyFill="1" applyBorder="1" applyAlignment="1">
      <alignment horizontal="right"/>
    </xf>
    <xf numFmtId="0" fontId="10" fillId="3" borderId="24" xfId="1" applyFill="1" applyBorder="1"/>
    <xf numFmtId="0" fontId="10" fillId="3" borderId="26" xfId="1" applyFill="1" applyBorder="1"/>
    <xf numFmtId="0" fontId="3" fillId="0" borderId="0" xfId="1" applyFont="1"/>
    <xf numFmtId="0" fontId="10" fillId="0" borderId="0" xfId="1" applyAlignment="1">
      <alignment horizontal="right"/>
    </xf>
    <xf numFmtId="49" fontId="14" fillId="3" borderId="16" xfId="1" applyNumberFormat="1" applyFont="1" applyFill="1" applyBorder="1" applyAlignment="1">
      <alignment wrapText="1"/>
    </xf>
    <xf numFmtId="0" fontId="14" fillId="3" borderId="3" xfId="1" applyFont="1" applyFill="1" applyBorder="1" applyAlignment="1">
      <alignment horizontal="center" wrapText="1"/>
    </xf>
    <xf numFmtId="0" fontId="14" fillId="3" borderId="16" xfId="1" applyFont="1" applyFill="1" applyBorder="1" applyAlignment="1">
      <alignment horizontal="center" wrapText="1"/>
    </xf>
    <xf numFmtId="0" fontId="10" fillId="3" borderId="16" xfId="1" applyFill="1" applyBorder="1" applyAlignment="1">
      <alignment wrapText="1" shrinkToFit="1"/>
    </xf>
    <xf numFmtId="0" fontId="10" fillId="0" borderId="0" xfId="1" applyAlignment="1">
      <alignment wrapText="1"/>
    </xf>
    <xf numFmtId="0" fontId="15" fillId="2" borderId="4" xfId="1" applyFont="1" applyFill="1" applyBorder="1" applyAlignment="1">
      <alignment horizontal="center"/>
    </xf>
    <xf numFmtId="49" fontId="7" fillId="2" borderId="7" xfId="1" applyNumberFormat="1" applyFont="1" applyFill="1" applyBorder="1" applyAlignment="1">
      <alignment horizontal="left"/>
    </xf>
    <xf numFmtId="0" fontId="7" fillId="2" borderId="7" xfId="1" applyFont="1" applyFill="1" applyBorder="1"/>
    <xf numFmtId="0" fontId="10" fillId="2" borderId="7" xfId="1" applyFill="1" applyBorder="1" applyAlignment="1">
      <alignment horizontal="center"/>
    </xf>
    <xf numFmtId="0" fontId="10" fillId="2" borderId="7" xfId="1" applyFill="1" applyBorder="1" applyAlignment="1">
      <alignment horizontal="right"/>
    </xf>
    <xf numFmtId="0" fontId="10" fillId="2" borderId="5" xfId="1" applyFill="1" applyBorder="1"/>
    <xf numFmtId="0" fontId="10" fillId="2" borderId="6" xfId="1" applyFill="1" applyBorder="1"/>
    <xf numFmtId="0" fontId="10" fillId="2" borderId="8" xfId="1" applyFill="1" applyBorder="1"/>
    <xf numFmtId="0" fontId="16" fillId="0" borderId="0" xfId="1" applyFont="1"/>
    <xf numFmtId="0" fontId="17" fillId="0" borderId="17" xfId="1" applyFont="1" applyBorder="1" applyAlignment="1">
      <alignment horizontal="center" vertical="top"/>
    </xf>
    <xf numFmtId="49" fontId="18" fillId="0" borderId="17" xfId="1" applyNumberFormat="1" applyFont="1" applyBorder="1" applyAlignment="1">
      <alignment horizontal="left" vertical="top" shrinkToFit="1"/>
    </xf>
    <xf numFmtId="0" fontId="18" fillId="0" borderId="17" xfId="1" applyFont="1" applyBorder="1" applyAlignment="1">
      <alignment vertical="top" wrapText="1"/>
    </xf>
    <xf numFmtId="49" fontId="19" fillId="0" borderId="17" xfId="1" applyNumberFormat="1" applyFont="1" applyBorder="1" applyAlignment="1">
      <alignment horizontal="center" shrinkToFit="1"/>
    </xf>
    <xf numFmtId="4" fontId="18" fillId="0" borderId="17" xfId="1" applyNumberFormat="1" applyFont="1" applyBorder="1" applyAlignment="1">
      <alignment horizontal="right" shrinkToFit="1"/>
    </xf>
    <xf numFmtId="4" fontId="19" fillId="0" borderId="17" xfId="1" applyNumberFormat="1" applyFont="1" applyBorder="1" applyAlignment="1" applyProtection="1">
      <alignment horizontal="right"/>
      <protection locked="0"/>
    </xf>
    <xf numFmtId="4" fontId="19" fillId="0" borderId="17" xfId="1" applyNumberFormat="1" applyFont="1" applyBorder="1"/>
    <xf numFmtId="165" fontId="17" fillId="0" borderId="17" xfId="1" applyNumberFormat="1" applyFont="1" applyBorder="1"/>
    <xf numFmtId="4" fontId="17" fillId="0" borderId="8" xfId="1" applyNumberFormat="1" applyFont="1" applyBorder="1"/>
    <xf numFmtId="0" fontId="20" fillId="0" borderId="0" xfId="1" applyFont="1"/>
    <xf numFmtId="0" fontId="3" fillId="0" borderId="18" xfId="1" applyFont="1" applyBorder="1" applyAlignment="1">
      <alignment horizontal="center"/>
    </xf>
    <xf numFmtId="49" fontId="3" fillId="0" borderId="18" xfId="1" applyNumberFormat="1" applyFont="1" applyBorder="1" applyAlignment="1">
      <alignment horizontal="left"/>
    </xf>
    <xf numFmtId="4" fontId="10" fillId="0" borderId="5" xfId="1" applyNumberFormat="1" applyBorder="1"/>
    <xf numFmtId="0" fontId="23" fillId="0" borderId="0" xfId="1" applyFont="1" applyAlignment="1">
      <alignment wrapText="1"/>
    </xf>
    <xf numFmtId="4" fontId="24" fillId="5" borderId="29" xfId="1" applyNumberFormat="1" applyFont="1" applyFill="1" applyBorder="1" applyAlignment="1">
      <alignment horizontal="right" wrapText="1"/>
    </xf>
    <xf numFmtId="0" fontId="24" fillId="5" borderId="4" xfId="1" applyFont="1" applyFill="1" applyBorder="1" applyAlignment="1">
      <alignment horizontal="left" wrapText="1"/>
    </xf>
    <xf numFmtId="0" fontId="24" fillId="0" borderId="5" xfId="0" applyFont="1" applyBorder="1" applyAlignment="1">
      <alignment horizontal="right"/>
    </xf>
    <xf numFmtId="0" fontId="10" fillId="0" borderId="4" xfId="1" applyBorder="1"/>
    <xf numFmtId="0" fontId="26" fillId="0" borderId="0" xfId="1" applyFont="1" applyAlignment="1">
      <alignment wrapText="1"/>
    </xf>
    <xf numFmtId="0" fontId="20" fillId="0" borderId="0" xfId="1" applyFont="1" applyAlignment="1">
      <alignment wrapText="1"/>
    </xf>
    <xf numFmtId="0" fontId="27" fillId="3" borderId="1" xfId="1" applyFont="1" applyFill="1" applyBorder="1" applyAlignment="1">
      <alignment horizontal="center"/>
    </xf>
    <xf numFmtId="49" fontId="13" fillId="3" borderId="2" xfId="1" applyNumberFormat="1" applyFont="1" applyFill="1" applyBorder="1" applyAlignment="1">
      <alignment horizontal="left"/>
    </xf>
    <xf numFmtId="0" fontId="13" fillId="3" borderId="2" xfId="1" applyFont="1" applyFill="1" applyBorder="1" applyAlignment="1">
      <alignment horizontal="left"/>
    </xf>
    <xf numFmtId="0" fontId="10" fillId="3" borderId="2" xfId="1" applyFill="1" applyBorder="1" applyAlignment="1">
      <alignment horizontal="center"/>
    </xf>
    <xf numFmtId="4" fontId="10" fillId="3" borderId="2" xfId="1" applyNumberFormat="1" applyFill="1" applyBorder="1" applyAlignment="1">
      <alignment horizontal="right"/>
    </xf>
    <xf numFmtId="3" fontId="7" fillId="3" borderId="3" xfId="1" applyNumberFormat="1" applyFont="1" applyFill="1" applyBorder="1"/>
    <xf numFmtId="0" fontId="10" fillId="3" borderId="1" xfId="1" applyFill="1" applyBorder="1"/>
    <xf numFmtId="4" fontId="7" fillId="3" borderId="3" xfId="1" applyNumberFormat="1" applyFont="1" applyFill="1" applyBorder="1"/>
    <xf numFmtId="0" fontId="10" fillId="3" borderId="2" xfId="1" applyFill="1" applyBorder="1"/>
    <xf numFmtId="4" fontId="10" fillId="0" borderId="0" xfId="1" applyNumberFormat="1"/>
    <xf numFmtId="4" fontId="20" fillId="0" borderId="0" xfId="1" applyNumberFormat="1" applyFont="1"/>
    <xf numFmtId="3" fontId="20" fillId="0" borderId="0" xfId="1" applyNumberFormat="1" applyFont="1"/>
    <xf numFmtId="0" fontId="28" fillId="2" borderId="1" xfId="1" applyFont="1" applyFill="1" applyBorder="1" applyAlignment="1">
      <alignment horizontal="center"/>
    </xf>
    <xf numFmtId="49" fontId="13" fillId="2" borderId="2" xfId="1" applyNumberFormat="1" applyFont="1" applyFill="1" applyBorder="1" applyAlignment="1">
      <alignment horizontal="left"/>
    </xf>
    <xf numFmtId="0" fontId="13" fillId="2" borderId="2" xfId="1" applyFont="1" applyFill="1" applyBorder="1"/>
    <xf numFmtId="0" fontId="10" fillId="2" borderId="2" xfId="1" applyFill="1" applyBorder="1" applyAlignment="1">
      <alignment horizontal="center"/>
    </xf>
    <xf numFmtId="4" fontId="10" fillId="2" borderId="2" xfId="1" applyNumberFormat="1" applyFill="1" applyBorder="1" applyAlignment="1">
      <alignment horizontal="right"/>
    </xf>
    <xf numFmtId="3" fontId="7" fillId="2" borderId="3" xfId="1" applyNumberFormat="1" applyFont="1" applyFill="1" applyBorder="1"/>
    <xf numFmtId="0" fontId="10" fillId="2" borderId="2" xfId="1" applyFill="1" applyBorder="1"/>
    <xf numFmtId="4" fontId="7" fillId="2" borderId="3" xfId="1" applyNumberFormat="1" applyFont="1" applyFill="1" applyBorder="1"/>
    <xf numFmtId="3" fontId="10" fillId="0" borderId="0" xfId="1" applyNumberFormat="1"/>
    <xf numFmtId="0" fontId="7" fillId="0" borderId="0" xfId="1" applyFont="1"/>
    <xf numFmtId="0" fontId="29" fillId="0" borderId="0" xfId="1" applyFont="1"/>
    <xf numFmtId="0" fontId="30" fillId="0" borderId="0" xfId="1" applyFont="1"/>
    <xf numFmtId="3" fontId="30" fillId="0" borderId="0" xfId="1" applyNumberFormat="1" applyFont="1" applyAlignment="1">
      <alignment horizontal="right"/>
    </xf>
    <xf numFmtId="4" fontId="30" fillId="0" borderId="0" xfId="1" applyNumberFormat="1" applyFont="1"/>
    <xf numFmtId="0" fontId="7" fillId="0" borderId="4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0" fontId="1" fillId="0" borderId="0" xfId="1" applyFont="1"/>
    <xf numFmtId="0" fontId="10" fillId="0" borderId="0" xfId="1" applyAlignment="1">
      <alignment horizontal="center"/>
    </xf>
    <xf numFmtId="4" fontId="18" fillId="0" borderId="6" xfId="1" applyNumberFormat="1" applyFont="1" applyBorder="1" applyAlignment="1">
      <alignment horizontal="right" shrinkToFit="1"/>
    </xf>
    <xf numFmtId="4" fontId="19" fillId="0" borderId="8" xfId="1" applyNumberFormat="1" applyFont="1" applyBorder="1"/>
    <xf numFmtId="4" fontId="19" fillId="0" borderId="30" xfId="1" applyNumberFormat="1" applyFont="1" applyBorder="1" applyAlignment="1" applyProtection="1">
      <alignment horizontal="right"/>
      <protection locked="0"/>
    </xf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49" fontId="24" fillId="5" borderId="27" xfId="1" applyNumberFormat="1" applyFont="1" applyFill="1" applyBorder="1" applyAlignment="1">
      <alignment horizontal="left" wrapText="1"/>
    </xf>
    <xf numFmtId="49" fontId="25" fillId="0" borderId="28" xfId="0" applyNumberFormat="1" applyFont="1" applyBorder="1" applyAlignment="1">
      <alignment horizontal="left" wrapText="1"/>
    </xf>
    <xf numFmtId="0" fontId="6" fillId="0" borderId="0" xfId="1" applyFont="1" applyAlignment="1">
      <alignment horizontal="left"/>
    </xf>
    <xf numFmtId="0" fontId="21" fillId="5" borderId="4" xfId="1" applyFont="1" applyFill="1" applyBorder="1" applyAlignment="1">
      <alignment horizontal="left" wrapText="1" indent="1"/>
    </xf>
    <xf numFmtId="0" fontId="22" fillId="0" borderId="0" xfId="0" applyFont="1" applyAlignment="1">
      <alignment wrapText="1"/>
    </xf>
    <xf numFmtId="0" fontId="22" fillId="0" borderId="5" xfId="0" applyFont="1" applyBorder="1" applyAlignment="1">
      <alignment wrapTex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S\BUILDpower\MSOffice\RK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Stavba"/>
      <sheetName val="Objekt"/>
      <sheetName val="List1"/>
    </sheetNames>
    <sheetDataSet>
      <sheetData sheetId="0" refreshError="1"/>
      <sheetData sheetId="1">
        <row r="19">
          <cell r="D19">
            <v>9</v>
          </cell>
        </row>
        <row r="21">
          <cell r="D21">
            <v>19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/>
  <dimension ref="B1:N43"/>
  <sheetViews>
    <sheetView showGridLines="0" zoomScaleNormal="75" zoomScaleSheetLayoutView="75" workbookViewId="0">
      <selection activeCell="C2" sqref="C2"/>
    </sheetView>
  </sheetViews>
  <sheetFormatPr defaultRowHeight="12.75" x14ac:dyDescent="0.2"/>
  <cols>
    <col min="1" max="1" width="0.5703125" customWidth="1"/>
    <col min="2" max="2" width="7.140625" customWidth="1"/>
    <col min="4" max="4" width="19.7109375" customWidth="1"/>
    <col min="5" max="5" width="7" customWidth="1"/>
    <col min="6" max="6" width="16.7109375" customWidth="1"/>
    <col min="7" max="8" width="11" customWidth="1"/>
    <col min="9" max="9" width="12.85546875" customWidth="1"/>
    <col min="10" max="14" width="10.7109375" customWidth="1"/>
  </cols>
  <sheetData>
    <row r="1" spans="2:14" ht="12" customHeight="1" x14ac:dyDescent="0.2"/>
    <row r="2" spans="2:14" ht="17.25" customHeight="1" x14ac:dyDescent="0.25">
      <c r="B2" s="1"/>
      <c r="C2" s="2" t="s">
        <v>0</v>
      </c>
      <c r="E2" s="3"/>
      <c r="F2" s="2"/>
      <c r="G2" s="1"/>
      <c r="H2" s="4" t="s">
        <v>1</v>
      </c>
      <c r="I2" s="5">
        <f ca="1">TODAY()</f>
        <v>45721</v>
      </c>
      <c r="J2" s="1"/>
    </row>
    <row r="3" spans="2:14" ht="6" customHeight="1" x14ac:dyDescent="0.2">
      <c r="C3" s="6"/>
      <c r="D3" s="7" t="s">
        <v>2</v>
      </c>
    </row>
    <row r="4" spans="2:14" ht="4.5" customHeight="1" x14ac:dyDescent="0.2"/>
    <row r="5" spans="2:14" ht="13.5" customHeight="1" x14ac:dyDescent="0.25">
      <c r="C5" s="8" t="s">
        <v>3</v>
      </c>
      <c r="D5" s="9" t="s">
        <v>400</v>
      </c>
      <c r="E5" s="10"/>
      <c r="F5" s="11"/>
      <c r="G5" s="11"/>
      <c r="H5" s="11"/>
      <c r="N5" s="5"/>
    </row>
    <row r="7" spans="2:14" x14ac:dyDescent="0.2">
      <c r="C7" s="12" t="s">
        <v>4</v>
      </c>
      <c r="D7" s="13"/>
      <c r="H7" s="14" t="s">
        <v>5</v>
      </c>
      <c r="I7" s="13"/>
      <c r="J7" s="13"/>
    </row>
    <row r="8" spans="2:14" x14ac:dyDescent="0.2">
      <c r="D8" s="13"/>
      <c r="H8" s="14" t="s">
        <v>6</v>
      </c>
      <c r="I8" s="13"/>
      <c r="J8" s="13"/>
    </row>
    <row r="9" spans="2:14" x14ac:dyDescent="0.2">
      <c r="C9" s="14"/>
      <c r="D9" s="13"/>
      <c r="H9" s="14"/>
      <c r="I9" s="13"/>
    </row>
    <row r="10" spans="2:14" x14ac:dyDescent="0.2">
      <c r="H10" s="14"/>
      <c r="I10" s="13"/>
    </row>
    <row r="11" spans="2:14" x14ac:dyDescent="0.2">
      <c r="C11" s="12" t="s">
        <v>7</v>
      </c>
      <c r="D11" s="13"/>
      <c r="H11" s="14" t="s">
        <v>5</v>
      </c>
      <c r="I11" s="13"/>
      <c r="J11" s="13"/>
    </row>
    <row r="12" spans="2:14" x14ac:dyDescent="0.2">
      <c r="D12" s="13"/>
      <c r="H12" s="14" t="s">
        <v>6</v>
      </c>
      <c r="I12" s="13"/>
      <c r="J12" s="13"/>
    </row>
    <row r="13" spans="2:14" ht="12.75" customHeight="1" x14ac:dyDescent="0.2">
      <c r="C13" s="14"/>
      <c r="D13" s="13"/>
      <c r="I13" s="14"/>
    </row>
    <row r="14" spans="2:14" ht="0.75" hidden="1" customHeight="1" x14ac:dyDescent="0.2">
      <c r="I14" s="14"/>
    </row>
    <row r="15" spans="2:14" ht="4.5" customHeight="1" x14ac:dyDescent="0.2">
      <c r="I15" s="14"/>
    </row>
    <row r="16" spans="2:14" ht="4.5" customHeight="1" x14ac:dyDescent="0.2"/>
    <row r="17" spans="2:11" ht="3.75" customHeight="1" x14ac:dyDescent="0.2"/>
    <row r="18" spans="2:11" ht="13.5" customHeight="1" x14ac:dyDescent="0.2">
      <c r="B18" s="15"/>
      <c r="C18" s="16"/>
      <c r="D18" s="16"/>
      <c r="E18" s="17"/>
      <c r="F18" s="18"/>
      <c r="G18" s="19"/>
      <c r="H18" s="20"/>
      <c r="I18" s="21" t="s">
        <v>8</v>
      </c>
      <c r="J18" s="22"/>
    </row>
    <row r="19" spans="2:11" ht="15" customHeight="1" x14ac:dyDescent="0.2">
      <c r="B19" s="23" t="s">
        <v>9</v>
      </c>
      <c r="C19" s="24"/>
      <c r="D19" s="25">
        <v>15</v>
      </c>
      <c r="E19" s="26" t="s">
        <v>10</v>
      </c>
      <c r="F19" s="27"/>
      <c r="G19" s="28"/>
      <c r="H19" s="164">
        <f>CEILING(G33,1)</f>
        <v>0</v>
      </c>
      <c r="I19" s="165"/>
      <c r="J19" s="29"/>
    </row>
    <row r="20" spans="2:11" x14ac:dyDescent="0.2">
      <c r="B20" s="23" t="s">
        <v>11</v>
      </c>
      <c r="C20" s="24"/>
      <c r="D20" s="25">
        <f>SazbaDPH1</f>
        <v>15</v>
      </c>
      <c r="E20" s="26" t="s">
        <v>10</v>
      </c>
      <c r="F20" s="30"/>
      <c r="G20" s="31"/>
      <c r="H20" s="166">
        <f>ROUND(H19*D20/100,1)</f>
        <v>0</v>
      </c>
      <c r="I20" s="167"/>
      <c r="J20" s="32"/>
    </row>
    <row r="21" spans="2:11" x14ac:dyDescent="0.2">
      <c r="B21" s="23" t="s">
        <v>9</v>
      </c>
      <c r="C21" s="24"/>
      <c r="D21" s="25">
        <v>21</v>
      </c>
      <c r="E21" s="26" t="s">
        <v>10</v>
      </c>
      <c r="F21" s="30"/>
      <c r="G21" s="31"/>
      <c r="H21" s="166">
        <f>CEILING(H33,1)</f>
        <v>0</v>
      </c>
      <c r="I21" s="167"/>
      <c r="J21" s="32"/>
    </row>
    <row r="22" spans="2:11" ht="13.5" thickBot="1" x14ac:dyDescent="0.25">
      <c r="B22" s="23" t="s">
        <v>11</v>
      </c>
      <c r="C22" s="24"/>
      <c r="D22" s="25">
        <f>SazbaDPH2</f>
        <v>21</v>
      </c>
      <c r="E22" s="26" t="s">
        <v>10</v>
      </c>
      <c r="F22" s="33"/>
      <c r="G22" s="34"/>
      <c r="H22" s="168">
        <f>ROUND(H21*D21/100,1)</f>
        <v>0</v>
      </c>
      <c r="I22" s="169"/>
      <c r="J22" s="32"/>
    </row>
    <row r="23" spans="2:11" ht="16.5" thickBot="1" x14ac:dyDescent="0.25">
      <c r="B23" s="35" t="s">
        <v>12</v>
      </c>
      <c r="C23" s="36"/>
      <c r="D23" s="36"/>
      <c r="E23" s="37"/>
      <c r="F23" s="38"/>
      <c r="G23" s="39"/>
      <c r="H23" s="170">
        <f>SUM(SUM(H19:I22))</f>
        <v>0</v>
      </c>
      <c r="I23" s="171"/>
      <c r="J23" s="40"/>
    </row>
    <row r="26" spans="2:11" ht="1.5" customHeight="1" x14ac:dyDescent="0.2"/>
    <row r="27" spans="2:11" ht="15.75" customHeight="1" x14ac:dyDescent="0.25">
      <c r="B27" s="10" t="s">
        <v>13</v>
      </c>
      <c r="C27" s="41"/>
      <c r="D27" s="41"/>
      <c r="E27" s="41"/>
      <c r="F27" s="41"/>
      <c r="G27" s="41"/>
      <c r="H27" s="41"/>
      <c r="I27" s="41"/>
      <c r="J27" s="41"/>
      <c r="K27" s="42"/>
    </row>
    <row r="28" spans="2:11" ht="5.25" customHeight="1" x14ac:dyDescent="0.2">
      <c r="K28" s="42"/>
    </row>
    <row r="29" spans="2:11" ht="24" customHeight="1" x14ac:dyDescent="0.2">
      <c r="B29" s="43" t="s">
        <v>14</v>
      </c>
      <c r="C29" s="44"/>
      <c r="D29" s="44"/>
      <c r="E29" s="45"/>
      <c r="F29" s="46" t="s">
        <v>15</v>
      </c>
      <c r="G29" s="47" t="str">
        <f>CONCATENATE("Základ DPH ",SazbaDPH1," %")</f>
        <v>Základ DPH 15 %</v>
      </c>
      <c r="H29" s="48" t="str">
        <f>CONCATENATE("Základ DPH ",SazbaDPH2," %")</f>
        <v>Základ DPH 21 %</v>
      </c>
      <c r="I29" s="49" t="s">
        <v>16</v>
      </c>
    </row>
    <row r="30" spans="2:11" x14ac:dyDescent="0.2">
      <c r="B30" s="50" t="s">
        <v>273</v>
      </c>
      <c r="C30" s="51" t="s">
        <v>274</v>
      </c>
      <c r="D30" s="52"/>
      <c r="E30" s="53"/>
      <c r="F30" s="54">
        <f>G30+H30+I30</f>
        <v>0</v>
      </c>
      <c r="G30" s="55">
        <v>0</v>
      </c>
      <c r="H30" s="56">
        <f>'01  '!G139</f>
        <v>0</v>
      </c>
      <c r="I30" s="56">
        <f>(G30*SazbaDPH1)/100+(H30*SazbaDPH2)/100</f>
        <v>0</v>
      </c>
    </row>
    <row r="31" spans="2:11" x14ac:dyDescent="0.2">
      <c r="B31" s="57" t="s">
        <v>322</v>
      </c>
      <c r="C31" s="58" t="s">
        <v>323</v>
      </c>
      <c r="D31" s="59"/>
      <c r="E31" s="60"/>
      <c r="F31" s="61">
        <f t="shared" ref="F31:F32" si="0">G31+H31+I31</f>
        <v>0</v>
      </c>
      <c r="G31" s="62">
        <v>0</v>
      </c>
      <c r="H31" s="63">
        <f>'03  '!G45</f>
        <v>0</v>
      </c>
      <c r="I31" s="64">
        <f t="shared" ref="I31:I32" si="1">G31*SazbaDPH1/100+H31*SazbaDPH2/100</f>
        <v>0</v>
      </c>
    </row>
    <row r="32" spans="2:11" x14ac:dyDescent="0.2">
      <c r="B32" s="57" t="s">
        <v>397</v>
      </c>
      <c r="C32" s="58" t="s">
        <v>398</v>
      </c>
      <c r="D32" s="59"/>
      <c r="E32" s="60"/>
      <c r="F32" s="61">
        <f t="shared" si="0"/>
        <v>0</v>
      </c>
      <c r="G32" s="62">
        <v>0</v>
      </c>
      <c r="H32" s="63">
        <f>'04  '!G65</f>
        <v>0</v>
      </c>
      <c r="I32" s="64">
        <f t="shared" si="1"/>
        <v>0</v>
      </c>
    </row>
    <row r="33" spans="2:10" ht="17.25" customHeight="1" x14ac:dyDescent="0.2">
      <c r="B33" s="65" t="s">
        <v>17</v>
      </c>
      <c r="C33" s="66"/>
      <c r="D33" s="67"/>
      <c r="E33" s="68"/>
      <c r="F33" s="69">
        <f>SUM(F30:F32)</f>
        <v>0</v>
      </c>
      <c r="G33" s="70">
        <f>SUM(G30:G32)</f>
        <v>0</v>
      </c>
      <c r="H33" s="71">
        <f>SUM(H30:H32)</f>
        <v>0</v>
      </c>
      <c r="I33" s="71">
        <f>SUM(I30:I32)</f>
        <v>0</v>
      </c>
    </row>
    <row r="34" spans="2:10" x14ac:dyDescent="0.2">
      <c r="B34" s="72"/>
      <c r="C34" s="72"/>
      <c r="D34" s="72"/>
      <c r="E34" s="72"/>
      <c r="F34" s="72"/>
      <c r="G34" s="72"/>
      <c r="H34" s="72"/>
      <c r="I34" s="72"/>
      <c r="J34" s="72"/>
    </row>
    <row r="35" spans="2:10" x14ac:dyDescent="0.2">
      <c r="B35" s="72"/>
      <c r="C35" s="72"/>
      <c r="D35" s="72"/>
      <c r="E35" s="72"/>
      <c r="F35" s="72"/>
      <c r="G35" s="72"/>
      <c r="H35" s="72"/>
      <c r="I35" s="72"/>
      <c r="J35" s="72"/>
    </row>
    <row r="36" spans="2:10" x14ac:dyDescent="0.2">
      <c r="B36" s="72"/>
      <c r="C36" s="72"/>
      <c r="D36" s="72"/>
      <c r="E36" s="72"/>
      <c r="F36" s="72"/>
      <c r="G36" s="72"/>
      <c r="H36" s="72"/>
      <c r="I36" s="72"/>
      <c r="J36" s="72"/>
    </row>
    <row r="37" spans="2:10" x14ac:dyDescent="0.2">
      <c r="B37" s="72"/>
      <c r="C37" s="72"/>
      <c r="D37" s="72"/>
      <c r="E37" s="72"/>
      <c r="F37" s="72"/>
      <c r="G37" s="72"/>
      <c r="H37" s="72"/>
      <c r="I37" s="72"/>
      <c r="J37" s="72"/>
    </row>
    <row r="38" spans="2:10" x14ac:dyDescent="0.2">
      <c r="B38" s="72"/>
      <c r="C38" s="72"/>
      <c r="D38" s="72"/>
      <c r="E38" s="72"/>
      <c r="F38" s="72"/>
      <c r="G38" s="72"/>
      <c r="H38" s="72"/>
      <c r="I38" s="72"/>
      <c r="J38" s="72"/>
    </row>
    <row r="43" spans="2:10" x14ac:dyDescent="0.2">
      <c r="C43" s="73"/>
      <c r="D43" s="74" t="s">
        <v>18</v>
      </c>
      <c r="E43" s="75"/>
      <c r="F43" s="75"/>
      <c r="G43" s="76"/>
      <c r="H43" s="73" t="s">
        <v>19</v>
      </c>
      <c r="I43" s="76"/>
    </row>
  </sheetData>
  <mergeCells count="5">
    <mergeCell ref="H19:I19"/>
    <mergeCell ref="H20:I20"/>
    <mergeCell ref="H21:I21"/>
    <mergeCell ref="H22:I22"/>
    <mergeCell ref="H23:I23"/>
  </mergeCells>
  <pageMargins left="0.59055118110236227" right="0.19685039370078741" top="0.39370078740157483" bottom="0.39370078740157483" header="0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Z1118"/>
  <sheetViews>
    <sheetView showGridLines="0" showZeros="0" workbookViewId="0">
      <selection sqref="A1:G1"/>
    </sheetView>
  </sheetViews>
  <sheetFormatPr defaultRowHeight="12.75" x14ac:dyDescent="0.2"/>
  <cols>
    <col min="1" max="1" width="4.42578125" style="77" customWidth="1"/>
    <col min="2" max="2" width="11.5703125" style="77" customWidth="1"/>
    <col min="3" max="3" width="40.42578125" style="77" customWidth="1"/>
    <col min="4" max="4" width="5.5703125" style="77" customWidth="1"/>
    <col min="5" max="5" width="8.5703125" style="96" customWidth="1"/>
    <col min="6" max="6" width="9.85546875" style="77" customWidth="1"/>
    <col min="7" max="7" width="13.85546875" style="77" customWidth="1"/>
    <col min="8" max="8" width="11" style="77" hidden="1" customWidth="1"/>
    <col min="9" max="9" width="9.7109375" style="77" hidden="1" customWidth="1"/>
    <col min="10" max="10" width="11.28515625" style="77" hidden="1" customWidth="1"/>
    <col min="11" max="11" width="10.42578125" style="77" hidden="1" customWidth="1"/>
    <col min="12" max="12" width="75.42578125" style="77" customWidth="1"/>
    <col min="13" max="13" width="45.28515625" style="77" customWidth="1"/>
    <col min="14" max="55" width="9.140625" style="77"/>
    <col min="56" max="56" width="62.28515625" style="77" customWidth="1"/>
    <col min="57" max="16384" width="9.140625" style="77"/>
  </cols>
  <sheetData>
    <row r="1" spans="1:104" ht="15" customHeight="1" x14ac:dyDescent="0.25">
      <c r="A1" s="174" t="s">
        <v>401</v>
      </c>
      <c r="B1" s="174"/>
      <c r="C1" s="174"/>
      <c r="D1" s="174"/>
      <c r="E1" s="174"/>
      <c r="F1" s="174"/>
      <c r="G1" s="174"/>
    </row>
    <row r="2" spans="1:104" ht="3" customHeight="1" thickBot="1" x14ac:dyDescent="0.25">
      <c r="B2" s="78"/>
      <c r="C2" s="79"/>
      <c r="D2" s="79"/>
      <c r="E2" s="80"/>
      <c r="F2" s="79"/>
      <c r="G2" s="79"/>
    </row>
    <row r="3" spans="1:104" ht="13.5" customHeight="1" thickTop="1" x14ac:dyDescent="0.2">
      <c r="A3" s="81" t="s">
        <v>20</v>
      </c>
      <c r="B3" s="82"/>
      <c r="C3" s="83"/>
      <c r="D3" s="84" t="s">
        <v>275</v>
      </c>
      <c r="E3" s="85"/>
      <c r="F3" s="86"/>
      <c r="G3" s="87"/>
    </row>
    <row r="4" spans="1:104" ht="13.5" customHeight="1" thickBot="1" x14ac:dyDescent="0.25">
      <c r="A4" s="88" t="s">
        <v>21</v>
      </c>
      <c r="B4" s="89"/>
      <c r="C4" s="90"/>
      <c r="D4" s="91" t="s">
        <v>2</v>
      </c>
      <c r="E4" s="92"/>
      <c r="F4" s="93"/>
      <c r="G4" s="94"/>
    </row>
    <row r="5" spans="1:104" ht="13.5" thickTop="1" x14ac:dyDescent="0.2">
      <c r="A5" s="95"/>
    </row>
    <row r="6" spans="1:104" s="101" customFormat="1" ht="26.25" customHeight="1" x14ac:dyDescent="0.2">
      <c r="A6" s="97" t="s">
        <v>22</v>
      </c>
      <c r="B6" s="98" t="s">
        <v>23</v>
      </c>
      <c r="C6" s="98" t="s">
        <v>24</v>
      </c>
      <c r="D6" s="98" t="s">
        <v>25</v>
      </c>
      <c r="E6" s="98" t="s">
        <v>26</v>
      </c>
      <c r="F6" s="98" t="s">
        <v>27</v>
      </c>
      <c r="G6" s="99" t="s">
        <v>28</v>
      </c>
      <c r="H6" s="100" t="s">
        <v>29</v>
      </c>
      <c r="I6" s="100" t="s">
        <v>30</v>
      </c>
      <c r="J6" s="100" t="s">
        <v>31</v>
      </c>
      <c r="K6" s="100" t="s">
        <v>32</v>
      </c>
    </row>
    <row r="7" spans="1:104" ht="14.25" customHeight="1" x14ac:dyDescent="0.2">
      <c r="A7" s="102" t="s">
        <v>33</v>
      </c>
      <c r="B7" s="103" t="s">
        <v>34</v>
      </c>
      <c r="C7" s="104" t="s">
        <v>35</v>
      </c>
      <c r="D7" s="105"/>
      <c r="E7" s="106"/>
      <c r="F7" s="106"/>
      <c r="G7" s="107"/>
      <c r="H7" s="108"/>
      <c r="I7" s="109"/>
      <c r="J7" s="108"/>
      <c r="K7" s="109"/>
      <c r="O7" s="110"/>
    </row>
    <row r="8" spans="1:104" x14ac:dyDescent="0.2">
      <c r="A8" s="111">
        <v>1</v>
      </c>
      <c r="B8" s="112" t="s">
        <v>47</v>
      </c>
      <c r="C8" s="113" t="s">
        <v>48</v>
      </c>
      <c r="D8" s="114" t="s">
        <v>49</v>
      </c>
      <c r="E8" s="115">
        <v>57.924999999999997</v>
      </c>
      <c r="F8" s="116"/>
      <c r="G8" s="117">
        <f>E8*F8</f>
        <v>0</v>
      </c>
      <c r="H8" s="118">
        <v>0</v>
      </c>
      <c r="I8" s="119">
        <f>E8*H8</f>
        <v>0</v>
      </c>
      <c r="J8" s="118">
        <v>0</v>
      </c>
      <c r="K8" s="119">
        <f>E8*J8</f>
        <v>0</v>
      </c>
      <c r="O8" s="110"/>
      <c r="Z8" s="120"/>
      <c r="AA8" s="120">
        <v>1</v>
      </c>
      <c r="AB8" s="120">
        <v>1</v>
      </c>
      <c r="AC8" s="120">
        <v>1</v>
      </c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CA8" s="120">
        <v>1</v>
      </c>
      <c r="CB8" s="120">
        <v>1</v>
      </c>
      <c r="CZ8" s="77">
        <v>1</v>
      </c>
    </row>
    <row r="9" spans="1:104" x14ac:dyDescent="0.2">
      <c r="A9" s="121"/>
      <c r="B9" s="122"/>
      <c r="C9" s="172" t="s">
        <v>50</v>
      </c>
      <c r="D9" s="173"/>
      <c r="E9" s="125">
        <v>33</v>
      </c>
      <c r="F9" s="126"/>
      <c r="G9" s="127"/>
      <c r="H9" s="128"/>
      <c r="I9" s="123"/>
      <c r="K9" s="123"/>
      <c r="M9" s="129" t="s">
        <v>50</v>
      </c>
      <c r="O9" s="11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30" t="str">
        <f>C8</f>
        <v>Odkopávky pro silnice v hor. 3 do 100 m3</v>
      </c>
      <c r="BE9" s="120"/>
      <c r="BF9" s="120"/>
      <c r="BG9" s="120"/>
      <c r="BH9" s="120"/>
      <c r="BI9" s="120"/>
      <c r="BJ9" s="120"/>
      <c r="BK9" s="120"/>
    </row>
    <row r="10" spans="1:104" x14ac:dyDescent="0.2">
      <c r="A10" s="121"/>
      <c r="B10" s="122"/>
      <c r="C10" s="172" t="s">
        <v>51</v>
      </c>
      <c r="D10" s="173"/>
      <c r="E10" s="125">
        <v>7.8</v>
      </c>
      <c r="F10" s="126"/>
      <c r="G10" s="127"/>
      <c r="H10" s="128"/>
      <c r="I10" s="123"/>
      <c r="K10" s="123"/>
      <c r="M10" s="129" t="s">
        <v>51</v>
      </c>
      <c r="O10" s="11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30" t="str">
        <f>C9</f>
        <v>220*0,15</v>
      </c>
      <c r="BE10" s="120"/>
      <c r="BF10" s="120"/>
      <c r="BG10" s="120"/>
      <c r="BH10" s="120"/>
      <c r="BI10" s="120"/>
      <c r="BJ10" s="120"/>
      <c r="BK10" s="120"/>
    </row>
    <row r="11" spans="1:104" x14ac:dyDescent="0.2">
      <c r="A11" s="121"/>
      <c r="B11" s="122"/>
      <c r="C11" s="172" t="s">
        <v>52</v>
      </c>
      <c r="D11" s="173"/>
      <c r="E11" s="125">
        <v>10</v>
      </c>
      <c r="F11" s="126"/>
      <c r="G11" s="127"/>
      <c r="H11" s="128"/>
      <c r="I11" s="123"/>
      <c r="K11" s="123"/>
      <c r="M11" s="129" t="s">
        <v>52</v>
      </c>
      <c r="O11" s="11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30" t="str">
        <f>C10</f>
        <v>52*0,15</v>
      </c>
      <c r="BE11" s="120"/>
      <c r="BF11" s="120"/>
      <c r="BG11" s="120"/>
      <c r="BH11" s="120"/>
      <c r="BI11" s="120"/>
      <c r="BJ11" s="120"/>
      <c r="BK11" s="120"/>
    </row>
    <row r="12" spans="1:104" x14ac:dyDescent="0.2">
      <c r="A12" s="121"/>
      <c r="B12" s="122"/>
      <c r="C12" s="172" t="s">
        <v>53</v>
      </c>
      <c r="D12" s="173"/>
      <c r="E12" s="125">
        <v>7.125</v>
      </c>
      <c r="F12" s="126"/>
      <c r="G12" s="127"/>
      <c r="H12" s="128"/>
      <c r="I12" s="123"/>
      <c r="K12" s="123"/>
      <c r="M12" s="129" t="s">
        <v>53</v>
      </c>
      <c r="O12" s="11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30" t="str">
        <f>C11</f>
        <v>40*0,25</v>
      </c>
      <c r="BE12" s="120"/>
      <c r="BF12" s="120"/>
      <c r="BG12" s="120"/>
      <c r="BH12" s="120"/>
      <c r="BI12" s="120"/>
      <c r="BJ12" s="120"/>
      <c r="BK12" s="120"/>
    </row>
    <row r="13" spans="1:104" x14ac:dyDescent="0.2">
      <c r="A13" s="111">
        <v>2</v>
      </c>
      <c r="B13" s="112" t="s">
        <v>54</v>
      </c>
      <c r="C13" s="113" t="s">
        <v>55</v>
      </c>
      <c r="D13" s="114" t="s">
        <v>49</v>
      </c>
      <c r="E13" s="115">
        <v>57.924999999999997</v>
      </c>
      <c r="F13" s="116"/>
      <c r="G13" s="117">
        <f>E13*F13</f>
        <v>0</v>
      </c>
      <c r="H13" s="118">
        <v>0</v>
      </c>
      <c r="I13" s="119">
        <f>E13*H13</f>
        <v>0</v>
      </c>
      <c r="J13" s="118">
        <v>0</v>
      </c>
      <c r="K13" s="119">
        <f>E13*J13</f>
        <v>0</v>
      </c>
      <c r="O13" s="110"/>
      <c r="Z13" s="120"/>
      <c r="AA13" s="120">
        <v>1</v>
      </c>
      <c r="AB13" s="120">
        <v>1</v>
      </c>
      <c r="AC13" s="120">
        <v>1</v>
      </c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CA13" s="120">
        <v>1</v>
      </c>
      <c r="CB13" s="120">
        <v>1</v>
      </c>
      <c r="CZ13" s="77">
        <v>1</v>
      </c>
    </row>
    <row r="14" spans="1:104" x14ac:dyDescent="0.2">
      <c r="A14" s="111">
        <v>3</v>
      </c>
      <c r="B14" s="112" t="s">
        <v>56</v>
      </c>
      <c r="C14" s="113" t="s">
        <v>57</v>
      </c>
      <c r="D14" s="114" t="s">
        <v>49</v>
      </c>
      <c r="E14" s="115">
        <v>2.8963000000000001</v>
      </c>
      <c r="F14" s="116"/>
      <c r="G14" s="117">
        <f>E14*F14</f>
        <v>0</v>
      </c>
      <c r="H14" s="118">
        <v>0</v>
      </c>
      <c r="I14" s="119">
        <f>E14*H14</f>
        <v>0</v>
      </c>
      <c r="J14" s="118">
        <v>0</v>
      </c>
      <c r="K14" s="119">
        <f>E14*J14</f>
        <v>0</v>
      </c>
      <c r="O14" s="110"/>
      <c r="Z14" s="120"/>
      <c r="AA14" s="120">
        <v>1</v>
      </c>
      <c r="AB14" s="120">
        <v>1</v>
      </c>
      <c r="AC14" s="120">
        <v>1</v>
      </c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CA14" s="120">
        <v>1</v>
      </c>
      <c r="CB14" s="120">
        <v>1</v>
      </c>
      <c r="CZ14" s="77">
        <v>1</v>
      </c>
    </row>
    <row r="15" spans="1:104" x14ac:dyDescent="0.2">
      <c r="A15" s="121"/>
      <c r="B15" s="122"/>
      <c r="C15" s="172" t="s">
        <v>58</v>
      </c>
      <c r="D15" s="173"/>
      <c r="E15" s="125">
        <v>2.8963000000000001</v>
      </c>
      <c r="F15" s="126"/>
      <c r="G15" s="127"/>
      <c r="H15" s="128"/>
      <c r="I15" s="123"/>
      <c r="K15" s="123"/>
      <c r="M15" s="129" t="s">
        <v>58</v>
      </c>
      <c r="O15" s="11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30" t="e">
        <f>#REF!</f>
        <v>#REF!</v>
      </c>
      <c r="BE15" s="120"/>
      <c r="BF15" s="120"/>
      <c r="BG15" s="120"/>
      <c r="BH15" s="120"/>
      <c r="BI15" s="120"/>
      <c r="BJ15" s="120"/>
      <c r="BK15" s="120"/>
    </row>
    <row r="16" spans="1:104" x14ac:dyDescent="0.2">
      <c r="A16" s="111">
        <v>4</v>
      </c>
      <c r="B16" s="112" t="s">
        <v>59</v>
      </c>
      <c r="C16" s="113" t="s">
        <v>60</v>
      </c>
      <c r="D16" s="114" t="s">
        <v>49</v>
      </c>
      <c r="E16" s="115">
        <v>0.4</v>
      </c>
      <c r="F16" s="116"/>
      <c r="G16" s="117">
        <f>E16*F16</f>
        <v>0</v>
      </c>
      <c r="H16" s="118">
        <v>0</v>
      </c>
      <c r="I16" s="119">
        <f>E16*H16</f>
        <v>0</v>
      </c>
      <c r="J16" s="118">
        <v>0</v>
      </c>
      <c r="K16" s="119">
        <f>E16*J16</f>
        <v>0</v>
      </c>
      <c r="O16" s="110"/>
      <c r="Z16" s="120"/>
      <c r="AA16" s="120">
        <v>1</v>
      </c>
      <c r="AB16" s="120">
        <v>1</v>
      </c>
      <c r="AC16" s="120">
        <v>1</v>
      </c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CA16" s="120">
        <v>1</v>
      </c>
      <c r="CB16" s="120">
        <v>1</v>
      </c>
      <c r="CZ16" s="77">
        <v>1</v>
      </c>
    </row>
    <row r="17" spans="1:104" x14ac:dyDescent="0.2">
      <c r="A17" s="121"/>
      <c r="B17" s="122"/>
      <c r="C17" s="172" t="s">
        <v>61</v>
      </c>
      <c r="D17" s="173"/>
      <c r="E17" s="125">
        <v>0.4</v>
      </c>
      <c r="F17" s="126"/>
      <c r="G17" s="127"/>
      <c r="H17" s="128"/>
      <c r="I17" s="123"/>
      <c r="K17" s="123"/>
      <c r="M17" s="129" t="s">
        <v>61</v>
      </c>
      <c r="O17" s="11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30" t="str">
        <f>C16</f>
        <v>Hloubení rýh š.do 60 cm v hor.3 do 50 m3, RUČNĚ</v>
      </c>
      <c r="BE17" s="120"/>
      <c r="BF17" s="120"/>
      <c r="BG17" s="120"/>
      <c r="BH17" s="120"/>
      <c r="BI17" s="120"/>
      <c r="BJ17" s="120"/>
      <c r="BK17" s="120"/>
    </row>
    <row r="18" spans="1:104" x14ac:dyDescent="0.2">
      <c r="A18" s="111">
        <v>5</v>
      </c>
      <c r="B18" s="112" t="s">
        <v>62</v>
      </c>
      <c r="C18" s="113" t="s">
        <v>63</v>
      </c>
      <c r="D18" s="114" t="s">
        <v>49</v>
      </c>
      <c r="E18" s="115">
        <v>0.4</v>
      </c>
      <c r="F18" s="116"/>
      <c r="G18" s="117">
        <f>E18*F18</f>
        <v>0</v>
      </c>
      <c r="H18" s="118">
        <v>0</v>
      </c>
      <c r="I18" s="119">
        <f>E18*H18</f>
        <v>0</v>
      </c>
      <c r="J18" s="118">
        <v>0</v>
      </c>
      <c r="K18" s="119">
        <f>E18*J18</f>
        <v>0</v>
      </c>
      <c r="O18" s="110"/>
      <c r="Z18" s="120"/>
      <c r="AA18" s="120">
        <v>1</v>
      </c>
      <c r="AB18" s="120">
        <v>1</v>
      </c>
      <c r="AC18" s="120">
        <v>1</v>
      </c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CA18" s="120">
        <v>1</v>
      </c>
      <c r="CB18" s="120">
        <v>1</v>
      </c>
      <c r="CZ18" s="77">
        <v>1</v>
      </c>
    </row>
    <row r="19" spans="1:104" x14ac:dyDescent="0.2">
      <c r="A19" s="111">
        <v>6</v>
      </c>
      <c r="B19" s="112" t="s">
        <v>64</v>
      </c>
      <c r="C19" s="113" t="s">
        <v>65</v>
      </c>
      <c r="D19" s="114" t="s">
        <v>49</v>
      </c>
      <c r="E19" s="115">
        <v>58.325000000000003</v>
      </c>
      <c r="F19" s="116"/>
      <c r="G19" s="117">
        <f>E19*F19</f>
        <v>0</v>
      </c>
      <c r="H19" s="118">
        <v>0</v>
      </c>
      <c r="I19" s="119">
        <f>E19*H19</f>
        <v>0</v>
      </c>
      <c r="J19" s="118">
        <v>0</v>
      </c>
      <c r="K19" s="119">
        <f>E19*J19</f>
        <v>0</v>
      </c>
      <c r="O19" s="110"/>
      <c r="Z19" s="120"/>
      <c r="AA19" s="120">
        <v>1</v>
      </c>
      <c r="AB19" s="120">
        <v>1</v>
      </c>
      <c r="AC19" s="120">
        <v>1</v>
      </c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CA19" s="120">
        <v>1</v>
      </c>
      <c r="CB19" s="120">
        <v>1</v>
      </c>
      <c r="CZ19" s="77">
        <v>1</v>
      </c>
    </row>
    <row r="20" spans="1:104" x14ac:dyDescent="0.2">
      <c r="A20" s="121"/>
      <c r="B20" s="122"/>
      <c r="C20" s="172" t="s">
        <v>66</v>
      </c>
      <c r="D20" s="173"/>
      <c r="E20" s="125">
        <v>58.325000000000003</v>
      </c>
      <c r="F20" s="126"/>
      <c r="G20" s="127"/>
      <c r="H20" s="128"/>
      <c r="I20" s="123"/>
      <c r="K20" s="123"/>
      <c r="M20" s="129" t="s">
        <v>66</v>
      </c>
      <c r="O20" s="11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30" t="str">
        <f>C19</f>
        <v>Vodorovné přemístění výkopku z hor.1-4 do 10000 m</v>
      </c>
      <c r="BE20" s="120"/>
      <c r="BF20" s="120"/>
      <c r="BG20" s="120"/>
      <c r="BH20" s="120"/>
      <c r="BI20" s="120"/>
      <c r="BJ20" s="120"/>
      <c r="BK20" s="120"/>
    </row>
    <row r="21" spans="1:104" x14ac:dyDescent="0.2">
      <c r="A21" s="111">
        <v>7</v>
      </c>
      <c r="B21" s="112" t="s">
        <v>67</v>
      </c>
      <c r="C21" s="113" t="s">
        <v>68</v>
      </c>
      <c r="D21" s="114" t="s">
        <v>49</v>
      </c>
      <c r="E21" s="115">
        <v>58.325000000000003</v>
      </c>
      <c r="F21" s="116"/>
      <c r="G21" s="117">
        <f>E21*F21</f>
        <v>0</v>
      </c>
      <c r="H21" s="118">
        <v>0</v>
      </c>
      <c r="I21" s="119">
        <f>E21*H21</f>
        <v>0</v>
      </c>
      <c r="J21" s="118">
        <v>0</v>
      </c>
      <c r="K21" s="119">
        <f>E21*J21</f>
        <v>0</v>
      </c>
      <c r="O21" s="110"/>
      <c r="Z21" s="120"/>
      <c r="AA21" s="120">
        <v>1</v>
      </c>
      <c r="AB21" s="120">
        <v>1</v>
      </c>
      <c r="AC21" s="120">
        <v>1</v>
      </c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CA21" s="120">
        <v>1</v>
      </c>
      <c r="CB21" s="120">
        <v>1</v>
      </c>
      <c r="CZ21" s="77">
        <v>1</v>
      </c>
    </row>
    <row r="22" spans="1:104" x14ac:dyDescent="0.2">
      <c r="A22" s="111">
        <v>8</v>
      </c>
      <c r="B22" s="112" t="s">
        <v>69</v>
      </c>
      <c r="C22" s="113" t="s">
        <v>70</v>
      </c>
      <c r="D22" s="114" t="s">
        <v>36</v>
      </c>
      <c r="E22" s="115">
        <v>392</v>
      </c>
      <c r="F22" s="116"/>
      <c r="G22" s="117">
        <f>E22*F22</f>
        <v>0</v>
      </c>
      <c r="H22" s="118">
        <v>0</v>
      </c>
      <c r="I22" s="119">
        <f>E22*H22</f>
        <v>0</v>
      </c>
      <c r="J22" s="118">
        <v>0</v>
      </c>
      <c r="K22" s="119">
        <f>E22*J22</f>
        <v>0</v>
      </c>
      <c r="O22" s="110"/>
      <c r="Z22" s="120"/>
      <c r="AA22" s="120">
        <v>1</v>
      </c>
      <c r="AB22" s="120">
        <v>1</v>
      </c>
      <c r="AC22" s="120">
        <v>1</v>
      </c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CA22" s="120">
        <v>1</v>
      </c>
      <c r="CB22" s="120">
        <v>1</v>
      </c>
      <c r="CZ22" s="77">
        <v>1</v>
      </c>
    </row>
    <row r="23" spans="1:104" x14ac:dyDescent="0.2">
      <c r="A23" s="121"/>
      <c r="B23" s="122"/>
      <c r="C23" s="172" t="s">
        <v>71</v>
      </c>
      <c r="D23" s="173"/>
      <c r="E23" s="125">
        <v>392</v>
      </c>
      <c r="F23" s="126"/>
      <c r="G23" s="127"/>
      <c r="H23" s="128"/>
      <c r="I23" s="123"/>
      <c r="K23" s="123"/>
      <c r="M23" s="129" t="s">
        <v>71</v>
      </c>
      <c r="O23" s="11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30" t="str">
        <f>C22</f>
        <v>Úprava pláně v zářezech v hor. 1-4, se zhutněním</v>
      </c>
      <c r="BE23" s="120"/>
      <c r="BF23" s="120"/>
      <c r="BG23" s="120"/>
      <c r="BH23" s="120"/>
      <c r="BI23" s="120"/>
      <c r="BJ23" s="120"/>
      <c r="BK23" s="120"/>
    </row>
    <row r="24" spans="1:104" x14ac:dyDescent="0.2">
      <c r="A24" s="111">
        <v>9</v>
      </c>
      <c r="B24" s="112" t="s">
        <v>72</v>
      </c>
      <c r="C24" s="113" t="s">
        <v>73</v>
      </c>
      <c r="D24" s="114" t="s">
        <v>49</v>
      </c>
      <c r="E24" s="115">
        <v>58.325000000000003</v>
      </c>
      <c r="F24" s="116"/>
      <c r="G24" s="117">
        <f>E24*F24</f>
        <v>0</v>
      </c>
      <c r="H24" s="118">
        <v>0</v>
      </c>
      <c r="I24" s="119">
        <f>E24*H24</f>
        <v>0</v>
      </c>
      <c r="J24" s="118"/>
      <c r="K24" s="119">
        <f>E24*J24</f>
        <v>0</v>
      </c>
      <c r="O24" s="110"/>
      <c r="Z24" s="120"/>
      <c r="AA24" s="120">
        <v>12</v>
      </c>
      <c r="AB24" s="120">
        <v>0</v>
      </c>
      <c r="AC24" s="120">
        <v>67</v>
      </c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CA24" s="120">
        <v>12</v>
      </c>
      <c r="CB24" s="120">
        <v>0</v>
      </c>
      <c r="CZ24" s="77">
        <v>1</v>
      </c>
    </row>
    <row r="25" spans="1:104" x14ac:dyDescent="0.2">
      <c r="A25" s="131" t="s">
        <v>37</v>
      </c>
      <c r="B25" s="132" t="s">
        <v>34</v>
      </c>
      <c r="C25" s="133" t="s">
        <v>35</v>
      </c>
      <c r="D25" s="134"/>
      <c r="E25" s="135"/>
      <c r="F25" s="135"/>
      <c r="G25" s="136">
        <f>SUM(G7:G24)</f>
        <v>0</v>
      </c>
      <c r="H25" s="137"/>
      <c r="I25" s="138">
        <f>SUM(I7:I24)</f>
        <v>0</v>
      </c>
      <c r="J25" s="139"/>
      <c r="K25" s="138">
        <f>SUM(K7:K24)</f>
        <v>0</v>
      </c>
      <c r="O25" s="110"/>
      <c r="X25" s="140">
        <f>K25</f>
        <v>0</v>
      </c>
      <c r="Y25" s="140">
        <f>I25</f>
        <v>0</v>
      </c>
      <c r="Z25" s="141">
        <f>G25</f>
        <v>0</v>
      </c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42"/>
      <c r="BB25" s="142"/>
      <c r="BC25" s="142"/>
      <c r="BD25" s="142"/>
      <c r="BE25" s="142"/>
      <c r="BF25" s="142"/>
      <c r="BG25" s="120"/>
      <c r="BH25" s="120"/>
      <c r="BI25" s="120"/>
      <c r="BJ25" s="120"/>
      <c r="BK25" s="120"/>
    </row>
    <row r="26" spans="1:104" ht="14.25" customHeight="1" x14ac:dyDescent="0.2">
      <c r="A26" s="102" t="s">
        <v>33</v>
      </c>
      <c r="B26" s="103" t="s">
        <v>74</v>
      </c>
      <c r="C26" s="104" t="s">
        <v>75</v>
      </c>
      <c r="D26" s="105"/>
      <c r="E26" s="106"/>
      <c r="F26" s="106"/>
      <c r="G26" s="107"/>
      <c r="H26" s="108"/>
      <c r="I26" s="109"/>
      <c r="J26" s="108"/>
      <c r="K26" s="109"/>
      <c r="O26" s="110"/>
    </row>
    <row r="27" spans="1:104" x14ac:dyDescent="0.2">
      <c r="A27" s="111">
        <v>10</v>
      </c>
      <c r="B27" s="112" t="s">
        <v>76</v>
      </c>
      <c r="C27" s="113" t="s">
        <v>77</v>
      </c>
      <c r="D27" s="114" t="s">
        <v>49</v>
      </c>
      <c r="E27" s="115">
        <v>0.2</v>
      </c>
      <c r="F27" s="116"/>
      <c r="G27" s="117">
        <f>E27*F27</f>
        <v>0</v>
      </c>
      <c r="H27" s="118">
        <v>2.2563399999999998</v>
      </c>
      <c r="I27" s="119">
        <f>E27*H27</f>
        <v>0.451268</v>
      </c>
      <c r="J27" s="118">
        <v>0</v>
      </c>
      <c r="K27" s="119">
        <f>E27*J27</f>
        <v>0</v>
      </c>
      <c r="O27" s="110"/>
      <c r="Z27" s="120"/>
      <c r="AA27" s="120">
        <v>1</v>
      </c>
      <c r="AB27" s="120">
        <v>1</v>
      </c>
      <c r="AC27" s="120">
        <v>1</v>
      </c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CA27" s="120">
        <v>1</v>
      </c>
      <c r="CB27" s="120">
        <v>1</v>
      </c>
      <c r="CZ27" s="77">
        <v>1</v>
      </c>
    </row>
    <row r="28" spans="1:104" x14ac:dyDescent="0.2">
      <c r="A28" s="121"/>
      <c r="B28" s="122"/>
      <c r="C28" s="172" t="s">
        <v>78</v>
      </c>
      <c r="D28" s="173"/>
      <c r="E28" s="125">
        <v>0.2</v>
      </c>
      <c r="F28" s="126"/>
      <c r="G28" s="127"/>
      <c r="H28" s="128"/>
      <c r="I28" s="123"/>
      <c r="K28" s="123"/>
      <c r="M28" s="129" t="s">
        <v>78</v>
      </c>
      <c r="O28" s="11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30" t="str">
        <f>C27</f>
        <v>Základová kce beton C16/20-bednění límec sloupu</v>
      </c>
      <c r="BE28" s="120"/>
      <c r="BF28" s="120"/>
      <c r="BG28" s="120"/>
      <c r="BH28" s="120"/>
      <c r="BI28" s="120"/>
      <c r="BJ28" s="120"/>
      <c r="BK28" s="120"/>
    </row>
    <row r="29" spans="1:104" ht="22.5" x14ac:dyDescent="0.2">
      <c r="A29" s="111">
        <v>11</v>
      </c>
      <c r="B29" s="112" t="s">
        <v>79</v>
      </c>
      <c r="C29" s="113" t="s">
        <v>80</v>
      </c>
      <c r="D29" s="114" t="s">
        <v>81</v>
      </c>
      <c r="E29" s="115">
        <v>1</v>
      </c>
      <c r="F29" s="116"/>
      <c r="G29" s="117">
        <f>E29*F29</f>
        <v>0</v>
      </c>
      <c r="H29" s="118">
        <v>2.5359600000000002</v>
      </c>
      <c r="I29" s="119">
        <f>E29*H29</f>
        <v>2.5359600000000002</v>
      </c>
      <c r="J29" s="118"/>
      <c r="K29" s="119">
        <f>E29*J29</f>
        <v>0</v>
      </c>
      <c r="O29" s="110"/>
      <c r="Z29" s="120"/>
      <c r="AA29" s="120">
        <v>12</v>
      </c>
      <c r="AB29" s="120">
        <v>0</v>
      </c>
      <c r="AC29" s="120">
        <v>88</v>
      </c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CA29" s="120">
        <v>12</v>
      </c>
      <c r="CB29" s="120">
        <v>0</v>
      </c>
      <c r="CZ29" s="77">
        <v>1</v>
      </c>
    </row>
    <row r="30" spans="1:104" x14ac:dyDescent="0.2">
      <c r="A30" s="131" t="s">
        <v>37</v>
      </c>
      <c r="B30" s="132" t="s">
        <v>74</v>
      </c>
      <c r="C30" s="133" t="s">
        <v>75</v>
      </c>
      <c r="D30" s="134"/>
      <c r="E30" s="135"/>
      <c r="F30" s="135"/>
      <c r="G30" s="136">
        <f>SUM(G26:G29)</f>
        <v>0</v>
      </c>
      <c r="H30" s="137"/>
      <c r="I30" s="138">
        <f>SUM(I26:I29)</f>
        <v>2.987228</v>
      </c>
      <c r="J30" s="139"/>
      <c r="K30" s="138">
        <f>SUM(K26:K29)</f>
        <v>0</v>
      </c>
      <c r="O30" s="110"/>
      <c r="X30" s="140">
        <f>K30</f>
        <v>0</v>
      </c>
      <c r="Y30" s="140"/>
      <c r="Z30" s="141">
        <f>G30</f>
        <v>0</v>
      </c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42"/>
      <c r="BB30" s="142"/>
      <c r="BC30" s="142"/>
      <c r="BD30" s="142"/>
      <c r="BE30" s="142"/>
      <c r="BF30" s="142"/>
      <c r="BG30" s="120"/>
      <c r="BH30" s="120"/>
      <c r="BI30" s="120"/>
      <c r="BJ30" s="120"/>
      <c r="BK30" s="120"/>
    </row>
    <row r="31" spans="1:104" ht="14.25" customHeight="1" x14ac:dyDescent="0.2">
      <c r="A31" s="102" t="s">
        <v>33</v>
      </c>
      <c r="B31" s="103" t="s">
        <v>82</v>
      </c>
      <c r="C31" s="104" t="s">
        <v>83</v>
      </c>
      <c r="D31" s="105"/>
      <c r="E31" s="106"/>
      <c r="F31" s="106"/>
      <c r="G31" s="107"/>
      <c r="H31" s="108"/>
      <c r="I31" s="109"/>
      <c r="J31" s="108"/>
      <c r="K31" s="109"/>
      <c r="O31" s="110"/>
    </row>
    <row r="32" spans="1:104" x14ac:dyDescent="0.2">
      <c r="A32" s="111">
        <v>12</v>
      </c>
      <c r="B32" s="112" t="s">
        <v>84</v>
      </c>
      <c r="C32" s="113" t="s">
        <v>85</v>
      </c>
      <c r="D32" s="114" t="s">
        <v>36</v>
      </c>
      <c r="E32" s="115">
        <v>385</v>
      </c>
      <c r="F32" s="116"/>
      <c r="G32" s="117">
        <f>E32*F32</f>
        <v>0</v>
      </c>
      <c r="H32" s="118">
        <v>0.36834</v>
      </c>
      <c r="I32" s="119">
        <f>E32*H32</f>
        <v>141.8109</v>
      </c>
      <c r="J32" s="118">
        <v>0</v>
      </c>
      <c r="K32" s="119">
        <f>E32*J32</f>
        <v>0</v>
      </c>
      <c r="O32" s="110"/>
      <c r="Z32" s="120"/>
      <c r="AA32" s="120">
        <v>1</v>
      </c>
      <c r="AB32" s="120">
        <v>1</v>
      </c>
      <c r="AC32" s="120">
        <v>1</v>
      </c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CA32" s="120">
        <v>1</v>
      </c>
      <c r="CB32" s="120">
        <v>1</v>
      </c>
      <c r="CZ32" s="77">
        <v>1</v>
      </c>
    </row>
    <row r="33" spans="1:104" x14ac:dyDescent="0.2">
      <c r="A33" s="121"/>
      <c r="B33" s="122"/>
      <c r="C33" s="172" t="s">
        <v>86</v>
      </c>
      <c r="D33" s="173"/>
      <c r="E33" s="125">
        <v>385</v>
      </c>
      <c r="F33" s="126"/>
      <c r="G33" s="127"/>
      <c r="H33" s="128"/>
      <c r="I33" s="123"/>
      <c r="K33" s="123"/>
      <c r="M33" s="129" t="s">
        <v>86</v>
      </c>
      <c r="O33" s="11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30" t="e">
        <f>#REF!</f>
        <v>#REF!</v>
      </c>
      <c r="BE33" s="120"/>
      <c r="BF33" s="120"/>
      <c r="BG33" s="120"/>
      <c r="BH33" s="120"/>
      <c r="BI33" s="120"/>
      <c r="BJ33" s="120"/>
      <c r="BK33" s="120"/>
    </row>
    <row r="34" spans="1:104" ht="22.5" x14ac:dyDescent="0.2">
      <c r="A34" s="111">
        <v>13</v>
      </c>
      <c r="B34" s="112" t="s">
        <v>87</v>
      </c>
      <c r="C34" s="113" t="s">
        <v>88</v>
      </c>
      <c r="D34" s="114" t="s">
        <v>49</v>
      </c>
      <c r="E34" s="115">
        <v>30</v>
      </c>
      <c r="F34" s="116"/>
      <c r="G34" s="117">
        <f>E34*F34</f>
        <v>0</v>
      </c>
      <c r="H34" s="118">
        <v>1.931</v>
      </c>
      <c r="I34" s="119">
        <f>E34*H34</f>
        <v>57.93</v>
      </c>
      <c r="J34" s="118">
        <v>0</v>
      </c>
      <c r="K34" s="119">
        <f>E34*J34</f>
        <v>0</v>
      </c>
      <c r="O34" s="110"/>
      <c r="Z34" s="120"/>
      <c r="AA34" s="120">
        <v>1</v>
      </c>
      <c r="AB34" s="120">
        <v>1</v>
      </c>
      <c r="AC34" s="120">
        <v>1</v>
      </c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CA34" s="120">
        <v>1</v>
      </c>
      <c r="CB34" s="120">
        <v>1</v>
      </c>
      <c r="CZ34" s="77">
        <v>1</v>
      </c>
    </row>
    <row r="35" spans="1:104" x14ac:dyDescent="0.2">
      <c r="A35" s="111">
        <v>14</v>
      </c>
      <c r="B35" s="112" t="s">
        <v>89</v>
      </c>
      <c r="C35" s="113" t="s">
        <v>90</v>
      </c>
      <c r="D35" s="114" t="s">
        <v>36</v>
      </c>
      <c r="E35" s="115">
        <v>26</v>
      </c>
      <c r="F35" s="116"/>
      <c r="G35" s="117">
        <f>E35*F35</f>
        <v>0</v>
      </c>
      <c r="H35" s="118">
        <v>0.40869</v>
      </c>
      <c r="I35" s="119">
        <f>E35*H35</f>
        <v>10.62594</v>
      </c>
      <c r="J35" s="118">
        <v>0</v>
      </c>
      <c r="K35" s="119">
        <f>E35*J35</f>
        <v>0</v>
      </c>
      <c r="O35" s="110"/>
      <c r="Z35" s="120"/>
      <c r="AA35" s="120">
        <v>1</v>
      </c>
      <c r="AB35" s="120">
        <v>1</v>
      </c>
      <c r="AC35" s="120">
        <v>1</v>
      </c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CA35" s="120">
        <v>1</v>
      </c>
      <c r="CB35" s="120">
        <v>1</v>
      </c>
      <c r="CZ35" s="77">
        <v>1</v>
      </c>
    </row>
    <row r="36" spans="1:104" x14ac:dyDescent="0.2">
      <c r="A36" s="111">
        <v>15</v>
      </c>
      <c r="B36" s="112" t="s">
        <v>91</v>
      </c>
      <c r="C36" s="113" t="s">
        <v>92</v>
      </c>
      <c r="D36" s="114" t="s">
        <v>36</v>
      </c>
      <c r="E36" s="115">
        <v>48</v>
      </c>
      <c r="F36" s="116"/>
      <c r="G36" s="117">
        <f>E36*F36</f>
        <v>0</v>
      </c>
      <c r="H36" s="118">
        <v>0.25335999999999997</v>
      </c>
      <c r="I36" s="119">
        <f>E36*H36</f>
        <v>12.161279999999998</v>
      </c>
      <c r="J36" s="118">
        <v>0</v>
      </c>
      <c r="K36" s="119">
        <f>E36*J36</f>
        <v>0</v>
      </c>
      <c r="O36" s="110"/>
      <c r="Z36" s="120"/>
      <c r="AA36" s="120">
        <v>1</v>
      </c>
      <c r="AB36" s="120">
        <v>1</v>
      </c>
      <c r="AC36" s="120">
        <v>1</v>
      </c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CA36" s="120">
        <v>1</v>
      </c>
      <c r="CB36" s="120">
        <v>1</v>
      </c>
      <c r="CZ36" s="77">
        <v>1</v>
      </c>
    </row>
    <row r="37" spans="1:104" x14ac:dyDescent="0.2">
      <c r="A37" s="121"/>
      <c r="B37" s="122"/>
      <c r="C37" s="172" t="s">
        <v>93</v>
      </c>
      <c r="D37" s="173"/>
      <c r="E37" s="125">
        <v>48</v>
      </c>
      <c r="F37" s="126"/>
      <c r="G37" s="127"/>
      <c r="H37" s="128"/>
      <c r="I37" s="123"/>
      <c r="K37" s="123"/>
      <c r="M37" s="129" t="s">
        <v>93</v>
      </c>
      <c r="O37" s="11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30" t="str">
        <f>C36</f>
        <v>Podklad z prostého betonu tř. II  tloušťky 10 cm</v>
      </c>
      <c r="BE37" s="120"/>
      <c r="BF37" s="120"/>
      <c r="BG37" s="120"/>
      <c r="BH37" s="120"/>
      <c r="BI37" s="120"/>
      <c r="BJ37" s="120"/>
      <c r="BK37" s="120"/>
    </row>
    <row r="38" spans="1:104" x14ac:dyDescent="0.2">
      <c r="A38" s="111">
        <v>16</v>
      </c>
      <c r="B38" s="112" t="s">
        <v>94</v>
      </c>
      <c r="C38" s="113" t="s">
        <v>95</v>
      </c>
      <c r="D38" s="114" t="s">
        <v>36</v>
      </c>
      <c r="E38" s="115">
        <v>314</v>
      </c>
      <c r="F38" s="116"/>
      <c r="G38" s="117">
        <f>E38*F38</f>
        <v>0</v>
      </c>
      <c r="H38" s="118">
        <v>0.30465999999999999</v>
      </c>
      <c r="I38" s="119">
        <f>E38*H38</f>
        <v>95.663240000000002</v>
      </c>
      <c r="J38" s="118">
        <v>0</v>
      </c>
      <c r="K38" s="119">
        <f>E38*J38</f>
        <v>0</v>
      </c>
      <c r="O38" s="110"/>
      <c r="Z38" s="120"/>
      <c r="AA38" s="120">
        <v>1</v>
      </c>
      <c r="AB38" s="120">
        <v>1</v>
      </c>
      <c r="AC38" s="120">
        <v>1</v>
      </c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CA38" s="120">
        <v>1</v>
      </c>
      <c r="CB38" s="120">
        <v>1</v>
      </c>
      <c r="CZ38" s="77">
        <v>1</v>
      </c>
    </row>
    <row r="39" spans="1:104" x14ac:dyDescent="0.2">
      <c r="A39" s="121"/>
      <c r="B39" s="122"/>
      <c r="C39" s="172" t="s">
        <v>96</v>
      </c>
      <c r="D39" s="173"/>
      <c r="E39" s="125">
        <v>314</v>
      </c>
      <c r="F39" s="126"/>
      <c r="G39" s="127"/>
      <c r="H39" s="128"/>
      <c r="I39" s="123"/>
      <c r="K39" s="123"/>
      <c r="M39" s="129" t="s">
        <v>96</v>
      </c>
      <c r="O39" s="11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30" t="str">
        <f>C38</f>
        <v>Podklad z prostého betonu tř. II  tloušťky 12 cm</v>
      </c>
      <c r="BE39" s="120"/>
      <c r="BF39" s="120"/>
      <c r="BG39" s="120"/>
      <c r="BH39" s="120"/>
      <c r="BI39" s="120"/>
      <c r="BJ39" s="120"/>
      <c r="BK39" s="120"/>
    </row>
    <row r="40" spans="1:104" ht="22.5" x14ac:dyDescent="0.2">
      <c r="A40" s="111">
        <v>17</v>
      </c>
      <c r="B40" s="112" t="s">
        <v>97</v>
      </c>
      <c r="C40" s="113" t="s">
        <v>98</v>
      </c>
      <c r="D40" s="114" t="s">
        <v>36</v>
      </c>
      <c r="E40" s="115">
        <v>105</v>
      </c>
      <c r="F40" s="116"/>
      <c r="G40" s="117">
        <f>E40*F40</f>
        <v>0</v>
      </c>
      <c r="H40" s="118">
        <v>0.12715000000000001</v>
      </c>
      <c r="I40" s="119">
        <f>E40*H40</f>
        <v>13.350750000000001</v>
      </c>
      <c r="J40" s="118">
        <v>0</v>
      </c>
      <c r="K40" s="119">
        <f>E40*J40</f>
        <v>0</v>
      </c>
      <c r="O40" s="110"/>
      <c r="Z40" s="120"/>
      <c r="AA40" s="120">
        <v>1</v>
      </c>
      <c r="AB40" s="120">
        <v>1</v>
      </c>
      <c r="AC40" s="120">
        <v>1</v>
      </c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CA40" s="120">
        <v>1</v>
      </c>
      <c r="CB40" s="120">
        <v>1</v>
      </c>
      <c r="CZ40" s="77">
        <v>1</v>
      </c>
    </row>
    <row r="41" spans="1:104" ht="25.5" x14ac:dyDescent="0.2">
      <c r="A41" s="121"/>
      <c r="B41" s="122"/>
      <c r="C41" s="172" t="s">
        <v>99</v>
      </c>
      <c r="D41" s="173"/>
      <c r="E41" s="125">
        <v>105</v>
      </c>
      <c r="F41" s="126"/>
      <c r="G41" s="127"/>
      <c r="H41" s="128"/>
      <c r="I41" s="123"/>
      <c r="K41" s="123"/>
      <c r="M41" s="129" t="s">
        <v>99</v>
      </c>
      <c r="O41" s="11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30" t="str">
        <f>C40</f>
        <v>Beton asfalt. ACO 8,ACO 11,ACO 16, š.nad 3 m, 5 cm plochy 101-200 m2</v>
      </c>
      <c r="BE41" s="120"/>
      <c r="BF41" s="120"/>
      <c r="BG41" s="120"/>
      <c r="BH41" s="120"/>
      <c r="BI41" s="120"/>
      <c r="BJ41" s="120"/>
      <c r="BK41" s="120"/>
    </row>
    <row r="42" spans="1:104" x14ac:dyDescent="0.2">
      <c r="A42" s="111">
        <v>18</v>
      </c>
      <c r="B42" s="112" t="s">
        <v>100</v>
      </c>
      <c r="C42" s="113" t="s">
        <v>101</v>
      </c>
      <c r="D42" s="114" t="s">
        <v>36</v>
      </c>
      <c r="E42" s="115">
        <v>249.4</v>
      </c>
      <c r="F42" s="116"/>
      <c r="G42" s="117">
        <f>E42*F42</f>
        <v>0</v>
      </c>
      <c r="H42" s="118">
        <v>0.11</v>
      </c>
      <c r="I42" s="119">
        <f>E42*H42</f>
        <v>27.434000000000001</v>
      </c>
      <c r="J42" s="118">
        <v>0</v>
      </c>
      <c r="K42" s="119">
        <f>E42*J42</f>
        <v>0</v>
      </c>
      <c r="O42" s="110"/>
      <c r="Z42" s="120"/>
      <c r="AA42" s="120">
        <v>1</v>
      </c>
      <c r="AB42" s="120">
        <v>0</v>
      </c>
      <c r="AC42" s="120">
        <v>0</v>
      </c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CA42" s="120">
        <v>1</v>
      </c>
      <c r="CB42" s="120">
        <v>0</v>
      </c>
      <c r="CZ42" s="77">
        <v>1</v>
      </c>
    </row>
    <row r="43" spans="1:104" x14ac:dyDescent="0.2">
      <c r="A43" s="121"/>
      <c r="B43" s="122"/>
      <c r="C43" s="172" t="s">
        <v>102</v>
      </c>
      <c r="D43" s="173"/>
      <c r="E43" s="125">
        <v>249.4</v>
      </c>
      <c r="F43" s="126"/>
      <c r="G43" s="127"/>
      <c r="H43" s="128"/>
      <c r="I43" s="123"/>
      <c r="K43" s="123"/>
      <c r="M43" s="129" t="s">
        <v>102</v>
      </c>
      <c r="O43" s="11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30" t="str">
        <f>C42</f>
        <v>Kladení dlažby drobné kostky,lože z kamen.tl. 5 cm</v>
      </c>
      <c r="BE43" s="120"/>
      <c r="BF43" s="120"/>
      <c r="BG43" s="120"/>
      <c r="BH43" s="120"/>
      <c r="BI43" s="120"/>
      <c r="BJ43" s="120"/>
      <c r="BK43" s="120"/>
    </row>
    <row r="44" spans="1:104" x14ac:dyDescent="0.2">
      <c r="A44" s="111">
        <v>19</v>
      </c>
      <c r="B44" s="112" t="s">
        <v>103</v>
      </c>
      <c r="C44" s="113" t="s">
        <v>104</v>
      </c>
      <c r="D44" s="114" t="s">
        <v>36</v>
      </c>
      <c r="E44" s="115">
        <v>314</v>
      </c>
      <c r="F44" s="116"/>
      <c r="G44" s="117">
        <f>E44*F44</f>
        <v>0</v>
      </c>
      <c r="H44" s="118">
        <v>0.16700000000000001</v>
      </c>
      <c r="I44" s="119">
        <f>E44*H44</f>
        <v>52.438000000000002</v>
      </c>
      <c r="J44" s="118">
        <v>0</v>
      </c>
      <c r="K44" s="119">
        <f>E44*J44</f>
        <v>0</v>
      </c>
      <c r="O44" s="110"/>
      <c r="Z44" s="120"/>
      <c r="AA44" s="120">
        <v>1</v>
      </c>
      <c r="AB44" s="120">
        <v>0</v>
      </c>
      <c r="AC44" s="120">
        <v>0</v>
      </c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CA44" s="120">
        <v>1</v>
      </c>
      <c r="CB44" s="120">
        <v>0</v>
      </c>
      <c r="CZ44" s="77">
        <v>1</v>
      </c>
    </row>
    <row r="45" spans="1:104" x14ac:dyDescent="0.2">
      <c r="A45" s="121"/>
      <c r="B45" s="122"/>
      <c r="C45" s="172" t="s">
        <v>105</v>
      </c>
      <c r="D45" s="173"/>
      <c r="E45" s="125">
        <v>314</v>
      </c>
      <c r="F45" s="126"/>
      <c r="G45" s="127"/>
      <c r="H45" s="128"/>
      <c r="I45" s="123"/>
      <c r="K45" s="123"/>
      <c r="M45" s="129" t="s">
        <v>105</v>
      </c>
      <c r="O45" s="11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30" t="str">
        <f>C44</f>
        <v>Kladení dlažby mozaika 1barva, lože z kam.do 8 cm</v>
      </c>
      <c r="BE45" s="120"/>
      <c r="BF45" s="120"/>
      <c r="BG45" s="120"/>
      <c r="BH45" s="120"/>
      <c r="BI45" s="120"/>
      <c r="BJ45" s="120"/>
      <c r="BK45" s="120"/>
    </row>
    <row r="46" spans="1:104" x14ac:dyDescent="0.2">
      <c r="A46" s="111">
        <v>20</v>
      </c>
      <c r="B46" s="112" t="s">
        <v>106</v>
      </c>
      <c r="C46" s="113" t="s">
        <v>107</v>
      </c>
      <c r="D46" s="114" t="s">
        <v>36</v>
      </c>
      <c r="E46" s="115">
        <v>48</v>
      </c>
      <c r="F46" s="116"/>
      <c r="G46" s="117">
        <f>E46*F46</f>
        <v>0</v>
      </c>
      <c r="H46" s="118">
        <v>5.5449999999999999E-2</v>
      </c>
      <c r="I46" s="119">
        <f>E46*H46</f>
        <v>2.6616</v>
      </c>
      <c r="J46" s="118">
        <v>0</v>
      </c>
      <c r="K46" s="119">
        <f>E46*J46</f>
        <v>0</v>
      </c>
      <c r="O46" s="110"/>
      <c r="Z46" s="120"/>
      <c r="AA46" s="120">
        <v>1</v>
      </c>
      <c r="AB46" s="120">
        <v>1</v>
      </c>
      <c r="AC46" s="120">
        <v>1</v>
      </c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CA46" s="120">
        <v>1</v>
      </c>
      <c r="CB46" s="120">
        <v>1</v>
      </c>
      <c r="CZ46" s="77">
        <v>1</v>
      </c>
    </row>
    <row r="47" spans="1:104" x14ac:dyDescent="0.2">
      <c r="A47" s="121"/>
      <c r="B47" s="122"/>
      <c r="C47" s="172" t="s">
        <v>93</v>
      </c>
      <c r="D47" s="173"/>
      <c r="E47" s="125">
        <v>48</v>
      </c>
      <c r="F47" s="126"/>
      <c r="G47" s="127"/>
      <c r="H47" s="128"/>
      <c r="I47" s="123"/>
      <c r="K47" s="123"/>
      <c r="M47" s="129" t="s">
        <v>93</v>
      </c>
      <c r="O47" s="11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30" t="e">
        <f>#REF!</f>
        <v>#REF!</v>
      </c>
      <c r="BE47" s="120"/>
      <c r="BF47" s="120"/>
      <c r="BG47" s="120"/>
      <c r="BH47" s="120"/>
      <c r="BI47" s="120"/>
      <c r="BJ47" s="120"/>
      <c r="BK47" s="120"/>
    </row>
    <row r="48" spans="1:104" x14ac:dyDescent="0.2">
      <c r="A48" s="111">
        <v>21</v>
      </c>
      <c r="B48" s="112" t="s">
        <v>108</v>
      </c>
      <c r="C48" s="113" t="s">
        <v>109</v>
      </c>
      <c r="D48" s="114" t="s">
        <v>36</v>
      </c>
      <c r="E48" s="115">
        <v>563.4</v>
      </c>
      <c r="F48" s="116"/>
      <c r="G48" s="117">
        <f>E48*F48</f>
        <v>0</v>
      </c>
      <c r="H48" s="118">
        <v>0</v>
      </c>
      <c r="I48" s="119">
        <f>E48*H48</f>
        <v>0</v>
      </c>
      <c r="J48" s="118">
        <v>0</v>
      </c>
      <c r="K48" s="119">
        <f>E48*J48</f>
        <v>0</v>
      </c>
      <c r="O48" s="110"/>
      <c r="Z48" s="120"/>
      <c r="AA48" s="120">
        <v>1</v>
      </c>
      <c r="AB48" s="120">
        <v>1</v>
      </c>
      <c r="AC48" s="120">
        <v>1</v>
      </c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CA48" s="120">
        <v>1</v>
      </c>
      <c r="CB48" s="120">
        <v>1</v>
      </c>
      <c r="CZ48" s="77">
        <v>1</v>
      </c>
    </row>
    <row r="49" spans="1:104" x14ac:dyDescent="0.2">
      <c r="A49" s="121"/>
      <c r="B49" s="122"/>
      <c r="C49" s="172" t="s">
        <v>110</v>
      </c>
      <c r="D49" s="173"/>
      <c r="E49" s="125">
        <v>563.4</v>
      </c>
      <c r="F49" s="126"/>
      <c r="G49" s="127"/>
      <c r="H49" s="128"/>
      <c r="I49" s="123"/>
      <c r="K49" s="123"/>
      <c r="M49" s="129" t="s">
        <v>110</v>
      </c>
      <c r="O49" s="11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30" t="e">
        <f>#REF!</f>
        <v>#REF!</v>
      </c>
      <c r="BE49" s="120"/>
      <c r="BF49" s="120"/>
      <c r="BG49" s="120"/>
      <c r="BH49" s="120"/>
      <c r="BI49" s="120"/>
      <c r="BJ49" s="120"/>
      <c r="BK49" s="120"/>
    </row>
    <row r="50" spans="1:104" x14ac:dyDescent="0.2">
      <c r="A50" s="111">
        <v>22</v>
      </c>
      <c r="B50" s="112" t="s">
        <v>111</v>
      </c>
      <c r="C50" s="113" t="s">
        <v>112</v>
      </c>
      <c r="D50" s="114" t="s">
        <v>113</v>
      </c>
      <c r="E50" s="115">
        <v>25</v>
      </c>
      <c r="F50" s="116"/>
      <c r="G50" s="117">
        <f>E50*F50</f>
        <v>0</v>
      </c>
      <c r="H50" s="118">
        <v>3.3E-4</v>
      </c>
      <c r="I50" s="119">
        <f>E50*H50</f>
        <v>8.2500000000000004E-3</v>
      </c>
      <c r="J50" s="118">
        <v>0</v>
      </c>
      <c r="K50" s="119">
        <f>E50*J50</f>
        <v>0</v>
      </c>
      <c r="O50" s="110"/>
      <c r="Z50" s="120"/>
      <c r="AA50" s="120">
        <v>1</v>
      </c>
      <c r="AB50" s="120">
        <v>1</v>
      </c>
      <c r="AC50" s="120">
        <v>1</v>
      </c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CA50" s="120">
        <v>1</v>
      </c>
      <c r="CB50" s="120">
        <v>1</v>
      </c>
      <c r="CZ50" s="77">
        <v>1</v>
      </c>
    </row>
    <row r="51" spans="1:104" x14ac:dyDescent="0.2">
      <c r="A51" s="111">
        <v>23</v>
      </c>
      <c r="B51" s="112" t="s">
        <v>114</v>
      </c>
      <c r="C51" s="113" t="s">
        <v>115</v>
      </c>
      <c r="D51" s="114" t="s">
        <v>36</v>
      </c>
      <c r="E51" s="115">
        <v>249.4</v>
      </c>
      <c r="F51" s="116"/>
      <c r="G51" s="117">
        <f>E51*F51</f>
        <v>0</v>
      </c>
      <c r="H51" s="118">
        <v>4.3999999999999997E-2</v>
      </c>
      <c r="I51" s="119">
        <f>E51*H51</f>
        <v>10.973599999999999</v>
      </c>
      <c r="J51" s="118">
        <v>0</v>
      </c>
      <c r="K51" s="119">
        <f>E51*J51</f>
        <v>0</v>
      </c>
      <c r="O51" s="110"/>
      <c r="Z51" s="120"/>
      <c r="AA51" s="120">
        <v>1</v>
      </c>
      <c r="AB51" s="120">
        <v>0</v>
      </c>
      <c r="AC51" s="120">
        <v>0</v>
      </c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CA51" s="120">
        <v>1</v>
      </c>
      <c r="CB51" s="120">
        <v>0</v>
      </c>
      <c r="CZ51" s="77">
        <v>1</v>
      </c>
    </row>
    <row r="52" spans="1:104" x14ac:dyDescent="0.2">
      <c r="A52" s="121"/>
      <c r="B52" s="122"/>
      <c r="C52" s="172" t="s">
        <v>116</v>
      </c>
      <c r="D52" s="173"/>
      <c r="E52" s="125">
        <v>249.4</v>
      </c>
      <c r="F52" s="126"/>
      <c r="G52" s="127"/>
      <c r="H52" s="128"/>
      <c r="I52" s="123"/>
      <c r="K52" s="123"/>
      <c r="M52" s="129" t="s">
        <v>116</v>
      </c>
      <c r="O52" s="11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30" t="str">
        <f>C51</f>
        <v>Spárování dlažeb z kamene plochy nad 4 m2</v>
      </c>
      <c r="BE52" s="120"/>
      <c r="BF52" s="120"/>
      <c r="BG52" s="120"/>
      <c r="BH52" s="120"/>
      <c r="BI52" s="120"/>
      <c r="BJ52" s="120"/>
      <c r="BK52" s="120"/>
    </row>
    <row r="53" spans="1:104" x14ac:dyDescent="0.2">
      <c r="A53" s="111">
        <v>24</v>
      </c>
      <c r="B53" s="112" t="s">
        <v>117</v>
      </c>
      <c r="C53" s="113" t="s">
        <v>118</v>
      </c>
      <c r="D53" s="114" t="s">
        <v>113</v>
      </c>
      <c r="E53" s="115">
        <v>4</v>
      </c>
      <c r="F53" s="116"/>
      <c r="G53" s="117">
        <f>E53*F53</f>
        <v>0</v>
      </c>
      <c r="H53" s="118">
        <v>0</v>
      </c>
      <c r="I53" s="119">
        <f>E53*H53</f>
        <v>0</v>
      </c>
      <c r="J53" s="118">
        <v>0</v>
      </c>
      <c r="K53" s="119">
        <f>E53*J53</f>
        <v>0</v>
      </c>
      <c r="O53" s="110"/>
      <c r="Z53" s="120"/>
      <c r="AA53" s="120">
        <v>1</v>
      </c>
      <c r="AB53" s="120">
        <v>1</v>
      </c>
      <c r="AC53" s="120">
        <v>1</v>
      </c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CA53" s="120">
        <v>1</v>
      </c>
      <c r="CB53" s="120">
        <v>1</v>
      </c>
      <c r="CZ53" s="77">
        <v>1</v>
      </c>
    </row>
    <row r="54" spans="1:104" x14ac:dyDescent="0.2">
      <c r="A54" s="111">
        <v>25</v>
      </c>
      <c r="B54" s="112" t="s">
        <v>119</v>
      </c>
      <c r="C54" s="113" t="s">
        <v>120</v>
      </c>
      <c r="D54" s="114" t="s">
        <v>36</v>
      </c>
      <c r="E54" s="115">
        <v>2</v>
      </c>
      <c r="F54" s="116"/>
      <c r="G54" s="117">
        <f>E54*F54</f>
        <v>0</v>
      </c>
      <c r="H54" s="118">
        <v>1E-3</v>
      </c>
      <c r="I54" s="119">
        <f>E54*H54</f>
        <v>2E-3</v>
      </c>
      <c r="J54" s="118">
        <v>0</v>
      </c>
      <c r="K54" s="119">
        <f>E54*J54</f>
        <v>0</v>
      </c>
      <c r="O54" s="110"/>
      <c r="Z54" s="120"/>
      <c r="AA54" s="120">
        <v>1</v>
      </c>
      <c r="AB54" s="120">
        <v>1</v>
      </c>
      <c r="AC54" s="120">
        <v>1</v>
      </c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CA54" s="120">
        <v>1</v>
      </c>
      <c r="CB54" s="120">
        <v>1</v>
      </c>
      <c r="CZ54" s="77">
        <v>1</v>
      </c>
    </row>
    <row r="55" spans="1:104" x14ac:dyDescent="0.2">
      <c r="A55" s="111">
        <v>26</v>
      </c>
      <c r="B55" s="112" t="s">
        <v>121</v>
      </c>
      <c r="C55" s="113" t="s">
        <v>122</v>
      </c>
      <c r="D55" s="114" t="s">
        <v>113</v>
      </c>
      <c r="E55" s="115">
        <v>4</v>
      </c>
      <c r="F55" s="116"/>
      <c r="G55" s="117">
        <f>E55*F55</f>
        <v>0</v>
      </c>
      <c r="H55" s="118">
        <v>0</v>
      </c>
      <c r="I55" s="119">
        <f>E55*H55</f>
        <v>0</v>
      </c>
      <c r="J55" s="118">
        <v>0</v>
      </c>
      <c r="K55" s="119">
        <f>E55*J55</f>
        <v>0</v>
      </c>
      <c r="O55" s="110"/>
      <c r="Z55" s="120"/>
      <c r="AA55" s="120">
        <v>1</v>
      </c>
      <c r="AB55" s="120">
        <v>1</v>
      </c>
      <c r="AC55" s="120">
        <v>1</v>
      </c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CA55" s="120">
        <v>1</v>
      </c>
      <c r="CB55" s="120">
        <v>1</v>
      </c>
      <c r="CZ55" s="77">
        <v>1</v>
      </c>
    </row>
    <row r="56" spans="1:104" x14ac:dyDescent="0.2">
      <c r="A56" s="111">
        <v>27</v>
      </c>
      <c r="B56" s="112" t="s">
        <v>123</v>
      </c>
      <c r="C56" s="113" t="s">
        <v>124</v>
      </c>
      <c r="D56" s="114" t="s">
        <v>36</v>
      </c>
      <c r="E56" s="115">
        <v>2</v>
      </c>
      <c r="F56" s="116"/>
      <c r="G56" s="117">
        <f>E56*F56</f>
        <v>0</v>
      </c>
      <c r="H56" s="118">
        <v>0</v>
      </c>
      <c r="I56" s="119">
        <f>E56*H56</f>
        <v>0</v>
      </c>
      <c r="J56" s="118">
        <v>0</v>
      </c>
      <c r="K56" s="119">
        <f>E56*J56</f>
        <v>0</v>
      </c>
      <c r="O56" s="110"/>
      <c r="Z56" s="120"/>
      <c r="AA56" s="120">
        <v>1</v>
      </c>
      <c r="AB56" s="120">
        <v>1</v>
      </c>
      <c r="AC56" s="120">
        <v>1</v>
      </c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CA56" s="120">
        <v>1</v>
      </c>
      <c r="CB56" s="120">
        <v>1</v>
      </c>
      <c r="CZ56" s="77">
        <v>1</v>
      </c>
    </row>
    <row r="57" spans="1:104" x14ac:dyDescent="0.2">
      <c r="A57" s="111">
        <v>28</v>
      </c>
      <c r="B57" s="112" t="s">
        <v>125</v>
      </c>
      <c r="C57" s="113" t="s">
        <v>126</v>
      </c>
      <c r="D57" s="114" t="s">
        <v>113</v>
      </c>
      <c r="E57" s="115">
        <v>150</v>
      </c>
      <c r="F57" s="116"/>
      <c r="G57" s="117">
        <f>E57*F57</f>
        <v>0</v>
      </c>
      <c r="H57" s="118">
        <v>7.9710000000000003E-2</v>
      </c>
      <c r="I57" s="119">
        <f>E57*H57</f>
        <v>11.9565</v>
      </c>
      <c r="J57" s="118">
        <v>0</v>
      </c>
      <c r="K57" s="119">
        <f>E57*J57</f>
        <v>0</v>
      </c>
      <c r="O57" s="110"/>
      <c r="Z57" s="120"/>
      <c r="AA57" s="120">
        <v>1</v>
      </c>
      <c r="AB57" s="120">
        <v>1</v>
      </c>
      <c r="AC57" s="120">
        <v>1</v>
      </c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CA57" s="120">
        <v>1</v>
      </c>
      <c r="CB57" s="120">
        <v>1</v>
      </c>
      <c r="CZ57" s="77">
        <v>1</v>
      </c>
    </row>
    <row r="58" spans="1:104" x14ac:dyDescent="0.2">
      <c r="A58" s="121"/>
      <c r="B58" s="122"/>
      <c r="C58" s="172" t="s">
        <v>127</v>
      </c>
      <c r="D58" s="173"/>
      <c r="E58" s="125">
        <v>150</v>
      </c>
      <c r="F58" s="126"/>
      <c r="G58" s="127"/>
      <c r="H58" s="128"/>
      <c r="I58" s="123"/>
      <c r="K58" s="123"/>
      <c r="M58" s="129" t="s">
        <v>127</v>
      </c>
      <c r="O58" s="11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30" t="str">
        <f>C57</f>
        <v>Osazení obruby z kostek drobných, bez boční opěry</v>
      </c>
      <c r="BE58" s="120"/>
      <c r="BF58" s="120"/>
      <c r="BG58" s="120"/>
      <c r="BH58" s="120"/>
      <c r="BI58" s="120"/>
      <c r="BJ58" s="120"/>
      <c r="BK58" s="120"/>
    </row>
    <row r="59" spans="1:104" x14ac:dyDescent="0.2">
      <c r="A59" s="111">
        <v>29</v>
      </c>
      <c r="B59" s="112" t="s">
        <v>128</v>
      </c>
      <c r="C59" s="113" t="s">
        <v>129</v>
      </c>
      <c r="D59" s="114" t="s">
        <v>113</v>
      </c>
      <c r="E59" s="115">
        <v>70.5</v>
      </c>
      <c r="F59" s="116"/>
      <c r="G59" s="117">
        <f>E59*F59</f>
        <v>0</v>
      </c>
      <c r="H59" s="118">
        <v>0</v>
      </c>
      <c r="I59" s="119">
        <f>E59*H59</f>
        <v>0</v>
      </c>
      <c r="J59" s="118">
        <v>0</v>
      </c>
      <c r="K59" s="119">
        <f>E59*J59</f>
        <v>0</v>
      </c>
      <c r="O59" s="110"/>
      <c r="Z59" s="120"/>
      <c r="AA59" s="120">
        <v>1</v>
      </c>
      <c r="AB59" s="120">
        <v>1</v>
      </c>
      <c r="AC59" s="120">
        <v>1</v>
      </c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CA59" s="120">
        <v>1</v>
      </c>
      <c r="CB59" s="120">
        <v>1</v>
      </c>
      <c r="CZ59" s="77">
        <v>1</v>
      </c>
    </row>
    <row r="60" spans="1:104" x14ac:dyDescent="0.2">
      <c r="A60" s="111">
        <v>30</v>
      </c>
      <c r="B60" s="112" t="s">
        <v>130</v>
      </c>
      <c r="C60" s="113" t="s">
        <v>131</v>
      </c>
      <c r="D60" s="114" t="s">
        <v>113</v>
      </c>
      <c r="E60" s="115">
        <v>188</v>
      </c>
      <c r="F60" s="116"/>
      <c r="G60" s="117">
        <f>E60*F60</f>
        <v>0</v>
      </c>
      <c r="H60" s="118">
        <v>0.185</v>
      </c>
      <c r="I60" s="119">
        <f>E60*H60</f>
        <v>34.78</v>
      </c>
      <c r="J60" s="118">
        <v>0</v>
      </c>
      <c r="K60" s="119">
        <f>E60*J60</f>
        <v>0</v>
      </c>
      <c r="O60" s="110"/>
      <c r="Z60" s="120"/>
      <c r="AA60" s="120">
        <v>1</v>
      </c>
      <c r="AB60" s="120">
        <v>1</v>
      </c>
      <c r="AC60" s="120">
        <v>1</v>
      </c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CA60" s="120">
        <v>1</v>
      </c>
      <c r="CB60" s="120">
        <v>1</v>
      </c>
      <c r="CZ60" s="77">
        <v>1</v>
      </c>
    </row>
    <row r="61" spans="1:104" x14ac:dyDescent="0.2">
      <c r="A61" s="121"/>
      <c r="B61" s="122"/>
      <c r="C61" s="172" t="s">
        <v>132</v>
      </c>
      <c r="D61" s="173"/>
      <c r="E61" s="125">
        <v>188</v>
      </c>
      <c r="F61" s="126"/>
      <c r="G61" s="127"/>
      <c r="H61" s="128"/>
      <c r="I61" s="123"/>
      <c r="K61" s="123"/>
      <c r="M61" s="129" t="s">
        <v>132</v>
      </c>
      <c r="O61" s="11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30" t="str">
        <f>C60</f>
        <v>Osazení ležat. obrub. bet. s opěrou,lože z C 12/15</v>
      </c>
      <c r="BE61" s="120"/>
      <c r="BF61" s="120"/>
      <c r="BG61" s="120"/>
      <c r="BH61" s="120"/>
      <c r="BI61" s="120"/>
      <c r="BJ61" s="120"/>
      <c r="BK61" s="120"/>
    </row>
    <row r="62" spans="1:104" x14ac:dyDescent="0.2">
      <c r="A62" s="111">
        <v>31</v>
      </c>
      <c r="B62" s="112" t="s">
        <v>133</v>
      </c>
      <c r="C62" s="113" t="s">
        <v>134</v>
      </c>
      <c r="D62" s="114" t="s">
        <v>113</v>
      </c>
      <c r="E62" s="115">
        <v>105</v>
      </c>
      <c r="F62" s="116"/>
      <c r="G62" s="117">
        <f>E62*F62</f>
        <v>0</v>
      </c>
      <c r="H62" s="118">
        <v>0</v>
      </c>
      <c r="I62" s="119">
        <f>E62*H62</f>
        <v>0</v>
      </c>
      <c r="J62" s="118">
        <v>0</v>
      </c>
      <c r="K62" s="119">
        <f>E62*J62</f>
        <v>0</v>
      </c>
      <c r="O62" s="110"/>
      <c r="Z62" s="120"/>
      <c r="AA62" s="120">
        <v>1</v>
      </c>
      <c r="AB62" s="120">
        <v>1</v>
      </c>
      <c r="AC62" s="120">
        <v>1</v>
      </c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CA62" s="120">
        <v>1</v>
      </c>
      <c r="CB62" s="120">
        <v>1</v>
      </c>
      <c r="CZ62" s="77">
        <v>1</v>
      </c>
    </row>
    <row r="63" spans="1:104" ht="22.5" x14ac:dyDescent="0.2">
      <c r="A63" s="111">
        <v>32</v>
      </c>
      <c r="B63" s="112" t="s">
        <v>135</v>
      </c>
      <c r="C63" s="113" t="s">
        <v>136</v>
      </c>
      <c r="D63" s="114" t="s">
        <v>137</v>
      </c>
      <c r="E63" s="115">
        <v>40.034999999999997</v>
      </c>
      <c r="F63" s="116"/>
      <c r="G63" s="117">
        <f>E63*F63</f>
        <v>0</v>
      </c>
      <c r="H63" s="118">
        <v>1</v>
      </c>
      <c r="I63" s="119">
        <f>E63*H63</f>
        <v>40.034999999999997</v>
      </c>
      <c r="J63" s="118"/>
      <c r="K63" s="119">
        <f>E63*J63</f>
        <v>0</v>
      </c>
      <c r="O63" s="110"/>
      <c r="Z63" s="120"/>
      <c r="AA63" s="120">
        <v>12</v>
      </c>
      <c r="AB63" s="120">
        <v>0</v>
      </c>
      <c r="AC63" s="120">
        <v>2</v>
      </c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CA63" s="120">
        <v>12</v>
      </c>
      <c r="CB63" s="120">
        <v>0</v>
      </c>
      <c r="CZ63" s="77">
        <v>1</v>
      </c>
    </row>
    <row r="64" spans="1:104" x14ac:dyDescent="0.2">
      <c r="A64" s="121"/>
      <c r="B64" s="122"/>
      <c r="C64" s="172" t="s">
        <v>138</v>
      </c>
      <c r="D64" s="173"/>
      <c r="E64" s="125">
        <v>40.034999999999997</v>
      </c>
      <c r="F64" s="126"/>
      <c r="G64" s="127"/>
      <c r="H64" s="128"/>
      <c r="I64" s="123"/>
      <c r="K64" s="123"/>
      <c r="M64" s="129" t="s">
        <v>138</v>
      </c>
      <c r="O64" s="11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30" t="str">
        <f>C63</f>
        <v>Mozaika dlažební štípaná 4/6 cm  1t = 8 - 8,5 m2 šedá,vč. dopravy,</v>
      </c>
      <c r="BE64" s="120"/>
      <c r="BF64" s="120"/>
      <c r="BG64" s="120"/>
      <c r="BH64" s="120"/>
      <c r="BI64" s="120"/>
      <c r="BJ64" s="120"/>
      <c r="BK64" s="120"/>
    </row>
    <row r="65" spans="1:104" ht="22.5" x14ac:dyDescent="0.2">
      <c r="A65" s="111">
        <v>33</v>
      </c>
      <c r="B65" s="112" t="s">
        <v>139</v>
      </c>
      <c r="C65" s="113" t="s">
        <v>140</v>
      </c>
      <c r="D65" s="114" t="s">
        <v>137</v>
      </c>
      <c r="E65" s="115">
        <v>63.597000000000001</v>
      </c>
      <c r="F65" s="116"/>
      <c r="G65" s="117">
        <f>E65*F65</f>
        <v>0</v>
      </c>
      <c r="H65" s="118">
        <v>1</v>
      </c>
      <c r="I65" s="119">
        <f>E65*H65</f>
        <v>63.597000000000001</v>
      </c>
      <c r="J65" s="118"/>
      <c r="K65" s="119">
        <f>E65*J65</f>
        <v>0</v>
      </c>
      <c r="O65" s="110"/>
      <c r="Z65" s="120"/>
      <c r="AA65" s="120">
        <v>12</v>
      </c>
      <c r="AB65" s="120">
        <v>0</v>
      </c>
      <c r="AC65" s="120">
        <v>3</v>
      </c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CA65" s="120">
        <v>12</v>
      </c>
      <c r="CB65" s="120">
        <v>0</v>
      </c>
      <c r="CZ65" s="77">
        <v>1</v>
      </c>
    </row>
    <row r="66" spans="1:104" x14ac:dyDescent="0.2">
      <c r="A66" s="121"/>
      <c r="B66" s="122"/>
      <c r="C66" s="172" t="s">
        <v>141</v>
      </c>
      <c r="D66" s="173"/>
      <c r="E66" s="125">
        <v>63.597000000000001</v>
      </c>
      <c r="F66" s="126"/>
      <c r="G66" s="127"/>
      <c r="H66" s="128"/>
      <c r="I66" s="123"/>
      <c r="K66" s="123"/>
      <c r="M66" s="129" t="s">
        <v>141</v>
      </c>
      <c r="O66" s="11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30" t="str">
        <f>C65</f>
        <v>Kostka dlažební drobná 10/12 štípaná Itř. 1t=4,0m2 šedá,vč. dopravy,</v>
      </c>
      <c r="BE66" s="120"/>
      <c r="BF66" s="120"/>
      <c r="BG66" s="120"/>
      <c r="BH66" s="120"/>
      <c r="BI66" s="120"/>
      <c r="BJ66" s="120"/>
      <c r="BK66" s="120"/>
    </row>
    <row r="67" spans="1:104" ht="22.5" x14ac:dyDescent="0.2">
      <c r="A67" s="111">
        <v>34</v>
      </c>
      <c r="B67" s="112" t="s">
        <v>142</v>
      </c>
      <c r="C67" s="113" t="s">
        <v>143</v>
      </c>
      <c r="D67" s="114" t="s">
        <v>113</v>
      </c>
      <c r="E67" s="115">
        <v>99.45</v>
      </c>
      <c r="F67" s="116"/>
      <c r="G67" s="117">
        <f>E67*F67</f>
        <v>0</v>
      </c>
      <c r="H67" s="118">
        <v>9.5000000000000001E-2</v>
      </c>
      <c r="I67" s="119">
        <f>E67*H67</f>
        <v>9.447750000000001</v>
      </c>
      <c r="J67" s="118"/>
      <c r="K67" s="119">
        <f>E67*J67</f>
        <v>0</v>
      </c>
      <c r="O67" s="110"/>
      <c r="Z67" s="120"/>
      <c r="AA67" s="120">
        <v>12</v>
      </c>
      <c r="AB67" s="120">
        <v>0</v>
      </c>
      <c r="AC67" s="120">
        <v>4</v>
      </c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CA67" s="120">
        <v>12</v>
      </c>
      <c r="CB67" s="120">
        <v>0</v>
      </c>
      <c r="CZ67" s="77">
        <v>1</v>
      </c>
    </row>
    <row r="68" spans="1:104" x14ac:dyDescent="0.2">
      <c r="A68" s="121"/>
      <c r="B68" s="122"/>
      <c r="C68" s="172" t="s">
        <v>144</v>
      </c>
      <c r="D68" s="173"/>
      <c r="E68" s="125">
        <v>99.45</v>
      </c>
      <c r="F68" s="126"/>
      <c r="G68" s="127"/>
      <c r="H68" s="128"/>
      <c r="I68" s="123"/>
      <c r="K68" s="123"/>
      <c r="M68" s="129" t="s">
        <v>144</v>
      </c>
      <c r="O68" s="11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30" t="e">
        <f>#REF!</f>
        <v>#REF!</v>
      </c>
      <c r="BE68" s="120"/>
      <c r="BF68" s="120"/>
      <c r="BG68" s="120"/>
      <c r="BH68" s="120"/>
      <c r="BI68" s="120"/>
      <c r="BJ68" s="120"/>
      <c r="BK68" s="120"/>
    </row>
    <row r="69" spans="1:104" ht="22.5" x14ac:dyDescent="0.2">
      <c r="A69" s="111">
        <v>35</v>
      </c>
      <c r="B69" s="112" t="s">
        <v>145</v>
      </c>
      <c r="C69" s="113" t="s">
        <v>146</v>
      </c>
      <c r="D69" s="114" t="s">
        <v>113</v>
      </c>
      <c r="E69" s="115">
        <v>71.91</v>
      </c>
      <c r="F69" s="116"/>
      <c r="G69" s="117">
        <f>E69*F69</f>
        <v>0</v>
      </c>
      <c r="H69" s="118">
        <v>9.5000000000000001E-2</v>
      </c>
      <c r="I69" s="119">
        <f>E69*H69</f>
        <v>6.8314499999999994</v>
      </c>
      <c r="J69" s="118"/>
      <c r="K69" s="119">
        <f>E69*J69</f>
        <v>0</v>
      </c>
      <c r="O69" s="110"/>
      <c r="Z69" s="120"/>
      <c r="AA69" s="120">
        <v>12</v>
      </c>
      <c r="AB69" s="120">
        <v>0</v>
      </c>
      <c r="AC69" s="120">
        <v>5</v>
      </c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CA69" s="120">
        <v>12</v>
      </c>
      <c r="CB69" s="120">
        <v>0</v>
      </c>
      <c r="CZ69" s="77">
        <v>1</v>
      </c>
    </row>
    <row r="70" spans="1:104" x14ac:dyDescent="0.2">
      <c r="A70" s="121"/>
      <c r="B70" s="122"/>
      <c r="C70" s="172" t="s">
        <v>147</v>
      </c>
      <c r="D70" s="173"/>
      <c r="E70" s="125">
        <v>71.91</v>
      </c>
      <c r="F70" s="126"/>
      <c r="G70" s="127"/>
      <c r="H70" s="128"/>
      <c r="I70" s="123"/>
      <c r="K70" s="123"/>
      <c r="M70" s="129" t="s">
        <v>147</v>
      </c>
      <c r="O70" s="11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30" t="str">
        <f>C69</f>
        <v>Obrubník silniční žulový 300/200/1000, rádius šedá,vč. dopravy</v>
      </c>
      <c r="BE70" s="120"/>
      <c r="BF70" s="120"/>
      <c r="BG70" s="120"/>
      <c r="BH70" s="120"/>
      <c r="BI70" s="120"/>
      <c r="BJ70" s="120"/>
      <c r="BK70" s="120"/>
    </row>
    <row r="71" spans="1:104" x14ac:dyDescent="0.2">
      <c r="A71" s="111">
        <v>36</v>
      </c>
      <c r="B71" s="112" t="s">
        <v>148</v>
      </c>
      <c r="C71" s="113" t="s">
        <v>149</v>
      </c>
      <c r="D71" s="114" t="s">
        <v>36</v>
      </c>
      <c r="E71" s="115">
        <v>362.4</v>
      </c>
      <c r="F71" s="116"/>
      <c r="G71" s="117">
        <f>E71*F71</f>
        <v>0</v>
      </c>
      <c r="H71" s="118">
        <v>0</v>
      </c>
      <c r="I71" s="119">
        <f>E71*H71</f>
        <v>0</v>
      </c>
      <c r="J71" s="118"/>
      <c r="K71" s="119">
        <f>E71*J71</f>
        <v>0</v>
      </c>
      <c r="O71" s="110"/>
      <c r="Z71" s="120"/>
      <c r="AA71" s="120">
        <v>12</v>
      </c>
      <c r="AB71" s="120">
        <v>0</v>
      </c>
      <c r="AC71" s="120">
        <v>112</v>
      </c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CA71" s="120">
        <v>12</v>
      </c>
      <c r="CB71" s="120">
        <v>0</v>
      </c>
      <c r="CZ71" s="77">
        <v>1</v>
      </c>
    </row>
    <row r="72" spans="1:104" x14ac:dyDescent="0.2">
      <c r="A72" s="121"/>
      <c r="B72" s="122"/>
      <c r="C72" s="172" t="s">
        <v>150</v>
      </c>
      <c r="D72" s="173"/>
      <c r="E72" s="125">
        <v>362.4</v>
      </c>
      <c r="F72" s="126"/>
      <c r="G72" s="127"/>
      <c r="H72" s="128"/>
      <c r="I72" s="123"/>
      <c r="K72" s="123"/>
      <c r="M72" s="129" t="s">
        <v>150</v>
      </c>
      <c r="O72" s="11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30" t="str">
        <f>C71</f>
        <v>Textílie jutařská NETEX S300 g/m2, vč.pokládka</v>
      </c>
      <c r="BE72" s="120"/>
      <c r="BF72" s="120"/>
      <c r="BG72" s="120"/>
      <c r="BH72" s="120"/>
      <c r="BI72" s="120"/>
      <c r="BJ72" s="120"/>
      <c r="BK72" s="120"/>
    </row>
    <row r="73" spans="1:104" x14ac:dyDescent="0.2">
      <c r="A73" s="111">
        <v>37</v>
      </c>
      <c r="B73" s="112" t="s">
        <v>151</v>
      </c>
      <c r="C73" s="113" t="s">
        <v>152</v>
      </c>
      <c r="D73" s="114" t="s">
        <v>153</v>
      </c>
      <c r="E73" s="115">
        <v>4</v>
      </c>
      <c r="F73" s="116"/>
      <c r="G73" s="117">
        <f>E73*F73</f>
        <v>0</v>
      </c>
      <c r="H73" s="118">
        <v>0</v>
      </c>
      <c r="I73" s="119">
        <f>E73*H73</f>
        <v>0</v>
      </c>
      <c r="J73" s="118"/>
      <c r="K73" s="119">
        <f>E73*J73</f>
        <v>0</v>
      </c>
      <c r="O73" s="110"/>
      <c r="Z73" s="120"/>
      <c r="AA73" s="120">
        <v>12</v>
      </c>
      <c r="AB73" s="120">
        <v>0</v>
      </c>
      <c r="AC73" s="120">
        <v>7</v>
      </c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CA73" s="120">
        <v>12</v>
      </c>
      <c r="CB73" s="120">
        <v>0</v>
      </c>
      <c r="CZ73" s="77">
        <v>1</v>
      </c>
    </row>
    <row r="74" spans="1:104" x14ac:dyDescent="0.2">
      <c r="A74" s="111">
        <v>38</v>
      </c>
      <c r="B74" s="112" t="s">
        <v>154</v>
      </c>
      <c r="C74" s="113" t="s">
        <v>155</v>
      </c>
      <c r="D74" s="114" t="s">
        <v>153</v>
      </c>
      <c r="E74" s="115">
        <v>20.399999999999999</v>
      </c>
      <c r="F74" s="116"/>
      <c r="G74" s="117">
        <f>E74*F74</f>
        <v>0</v>
      </c>
      <c r="H74" s="118">
        <v>2.7E-2</v>
      </c>
      <c r="I74" s="119">
        <f>E74*H74</f>
        <v>0.55079999999999996</v>
      </c>
      <c r="J74" s="118"/>
      <c r="K74" s="119">
        <f>E74*J74</f>
        <v>0</v>
      </c>
      <c r="O74" s="110"/>
      <c r="Z74" s="120"/>
      <c r="AA74" s="120">
        <v>3</v>
      </c>
      <c r="AB74" s="120">
        <v>1</v>
      </c>
      <c r="AC74" s="120">
        <v>59217335</v>
      </c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CA74" s="120">
        <v>3</v>
      </c>
      <c r="CB74" s="120">
        <v>1</v>
      </c>
      <c r="CZ74" s="77">
        <v>1</v>
      </c>
    </row>
    <row r="75" spans="1:104" x14ac:dyDescent="0.2">
      <c r="A75" s="121"/>
      <c r="B75" s="122"/>
      <c r="C75" s="172" t="s">
        <v>156</v>
      </c>
      <c r="D75" s="173"/>
      <c r="E75" s="125">
        <v>20.399999999999999</v>
      </c>
      <c r="F75" s="126"/>
      <c r="G75" s="127"/>
      <c r="H75" s="128"/>
      <c r="I75" s="123"/>
      <c r="K75" s="123"/>
      <c r="M75" s="129" t="s">
        <v>156</v>
      </c>
      <c r="O75" s="11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30" t="str">
        <f>C74</f>
        <v>Obrubník zahradní ABO 10-20 1000/50/250 mm šedý</v>
      </c>
      <c r="BE75" s="120"/>
      <c r="BF75" s="120"/>
      <c r="BG75" s="120"/>
      <c r="BH75" s="120"/>
      <c r="BI75" s="120"/>
      <c r="BJ75" s="120"/>
      <c r="BK75" s="120"/>
    </row>
    <row r="76" spans="1:104" x14ac:dyDescent="0.2">
      <c r="A76" s="111">
        <v>39</v>
      </c>
      <c r="B76" s="112" t="s">
        <v>157</v>
      </c>
      <c r="C76" s="113" t="s">
        <v>158</v>
      </c>
      <c r="D76" s="114" t="s">
        <v>36</v>
      </c>
      <c r="E76" s="115">
        <v>27.081</v>
      </c>
      <c r="F76" s="116"/>
      <c r="G76" s="117">
        <f>E76*F76</f>
        <v>0</v>
      </c>
      <c r="H76" s="118">
        <v>0.13100000000000001</v>
      </c>
      <c r="I76" s="119">
        <f>E76*H76</f>
        <v>3.5476110000000003</v>
      </c>
      <c r="J76" s="118"/>
      <c r="K76" s="119">
        <f>E76*J76</f>
        <v>0</v>
      </c>
      <c r="O76" s="110"/>
      <c r="Z76" s="120"/>
      <c r="AA76" s="120">
        <v>3</v>
      </c>
      <c r="AB76" s="120">
        <v>1</v>
      </c>
      <c r="AC76" s="120">
        <v>5924511900</v>
      </c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CA76" s="120">
        <v>3</v>
      </c>
      <c r="CB76" s="120">
        <v>1</v>
      </c>
      <c r="CZ76" s="77">
        <v>1</v>
      </c>
    </row>
    <row r="77" spans="1:104" x14ac:dyDescent="0.2">
      <c r="A77" s="121"/>
      <c r="B77" s="122"/>
      <c r="C77" s="172" t="s">
        <v>159</v>
      </c>
      <c r="D77" s="173"/>
      <c r="E77" s="125">
        <v>27.081</v>
      </c>
      <c r="F77" s="126"/>
      <c r="G77" s="127"/>
      <c r="H77" s="128"/>
      <c r="I77" s="123"/>
      <c r="K77" s="123"/>
      <c r="M77" s="129" t="s">
        <v>159</v>
      </c>
      <c r="O77" s="11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30" t="str">
        <f>C76</f>
        <v>Dlažba  20x20x6 cm přírodní</v>
      </c>
      <c r="BE77" s="120"/>
      <c r="BF77" s="120"/>
      <c r="BG77" s="120"/>
      <c r="BH77" s="120"/>
      <c r="BI77" s="120"/>
      <c r="BJ77" s="120"/>
      <c r="BK77" s="120"/>
    </row>
    <row r="78" spans="1:104" x14ac:dyDescent="0.2">
      <c r="A78" s="111">
        <v>40</v>
      </c>
      <c r="B78" s="112" t="s">
        <v>160</v>
      </c>
      <c r="C78" s="113" t="s">
        <v>161</v>
      </c>
      <c r="D78" s="114" t="s">
        <v>36</v>
      </c>
      <c r="E78" s="115">
        <v>1.224</v>
      </c>
      <c r="F78" s="116"/>
      <c r="G78" s="117">
        <f>E78*F78</f>
        <v>0</v>
      </c>
      <c r="H78" s="118">
        <v>0.13100000000000001</v>
      </c>
      <c r="I78" s="119">
        <f>E78*H78</f>
        <v>0.16034400000000001</v>
      </c>
      <c r="J78" s="118"/>
      <c r="K78" s="119">
        <f>E78*J78</f>
        <v>0</v>
      </c>
      <c r="O78" s="110"/>
      <c r="Z78" s="120"/>
      <c r="AA78" s="120">
        <v>3</v>
      </c>
      <c r="AB78" s="120">
        <v>1</v>
      </c>
      <c r="AC78" s="120">
        <v>59245267</v>
      </c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K78" s="120"/>
      <c r="CA78" s="120">
        <v>3</v>
      </c>
      <c r="CB78" s="120">
        <v>1</v>
      </c>
      <c r="CZ78" s="77">
        <v>1</v>
      </c>
    </row>
    <row r="79" spans="1:104" x14ac:dyDescent="0.2">
      <c r="A79" s="121"/>
      <c r="B79" s="122"/>
      <c r="C79" s="172" t="s">
        <v>162</v>
      </c>
      <c r="D79" s="173"/>
      <c r="E79" s="125">
        <v>1.224</v>
      </c>
      <c r="F79" s="126"/>
      <c r="G79" s="127"/>
      <c r="H79" s="128"/>
      <c r="I79" s="123"/>
      <c r="K79" s="123"/>
      <c r="M79" s="129" t="s">
        <v>162</v>
      </c>
      <c r="O79" s="11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30" t="str">
        <f>C78</f>
        <v>Dlažba  červená pro nevidomé 20x10x6</v>
      </c>
      <c r="BE79" s="120"/>
      <c r="BF79" s="120"/>
      <c r="BG79" s="120"/>
      <c r="BH79" s="120"/>
      <c r="BI79" s="120"/>
      <c r="BJ79" s="120"/>
      <c r="BK79" s="120"/>
    </row>
    <row r="80" spans="1:104" x14ac:dyDescent="0.2">
      <c r="A80" s="111">
        <v>41</v>
      </c>
      <c r="B80" s="112" t="s">
        <v>163</v>
      </c>
      <c r="C80" s="113" t="s">
        <v>164</v>
      </c>
      <c r="D80" s="114" t="s">
        <v>165</v>
      </c>
      <c r="E80" s="115">
        <v>598.95324300000004</v>
      </c>
      <c r="F80" s="116"/>
      <c r="G80" s="117">
        <f>E80*F80</f>
        <v>0</v>
      </c>
      <c r="H80" s="118">
        <v>0</v>
      </c>
      <c r="I80" s="119">
        <f>E80*H80</f>
        <v>0</v>
      </c>
      <c r="J80" s="118"/>
      <c r="K80" s="119">
        <f>E80*J80</f>
        <v>0</v>
      </c>
      <c r="O80" s="110"/>
      <c r="Z80" s="120"/>
      <c r="AA80" s="120">
        <v>7</v>
      </c>
      <c r="AB80" s="120">
        <v>1</v>
      </c>
      <c r="AC80" s="120">
        <v>2</v>
      </c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CA80" s="120">
        <v>7</v>
      </c>
      <c r="CB80" s="120">
        <v>1</v>
      </c>
      <c r="CZ80" s="77">
        <v>1</v>
      </c>
    </row>
    <row r="81" spans="1:104" x14ac:dyDescent="0.2">
      <c r="A81" s="131" t="s">
        <v>37</v>
      </c>
      <c r="B81" s="132" t="s">
        <v>82</v>
      </c>
      <c r="C81" s="133" t="s">
        <v>83</v>
      </c>
      <c r="D81" s="134"/>
      <c r="E81" s="135"/>
      <c r="F81" s="135"/>
      <c r="G81" s="136">
        <f>SUM(G31:G80)</f>
        <v>0</v>
      </c>
      <c r="H81" s="137"/>
      <c r="I81" s="138">
        <f>SUM(I31:I80)</f>
        <v>595.96601499999997</v>
      </c>
      <c r="J81" s="139"/>
      <c r="K81" s="138">
        <f>SUM(K31:K80)</f>
        <v>0</v>
      </c>
      <c r="O81" s="110"/>
      <c r="X81" s="140">
        <f>K81</f>
        <v>0</v>
      </c>
      <c r="Y81" s="140"/>
      <c r="Z81" s="141">
        <f>G81</f>
        <v>0</v>
      </c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42"/>
      <c r="BB81" s="142"/>
      <c r="BC81" s="142"/>
      <c r="BD81" s="142"/>
      <c r="BE81" s="142"/>
      <c r="BF81" s="142"/>
      <c r="BG81" s="120"/>
      <c r="BH81" s="120"/>
      <c r="BI81" s="120"/>
      <c r="BJ81" s="120"/>
      <c r="BK81" s="120"/>
    </row>
    <row r="82" spans="1:104" ht="14.25" customHeight="1" x14ac:dyDescent="0.2">
      <c r="A82" s="102" t="s">
        <v>33</v>
      </c>
      <c r="B82" s="103" t="s">
        <v>166</v>
      </c>
      <c r="C82" s="104" t="s">
        <v>167</v>
      </c>
      <c r="D82" s="105"/>
      <c r="E82" s="106"/>
      <c r="F82" s="106"/>
      <c r="G82" s="107"/>
      <c r="H82" s="108"/>
      <c r="I82" s="109"/>
      <c r="J82" s="108"/>
      <c r="K82" s="109"/>
      <c r="O82" s="110"/>
    </row>
    <row r="83" spans="1:104" x14ac:dyDescent="0.2">
      <c r="A83" s="111">
        <v>42</v>
      </c>
      <c r="B83" s="112" t="s">
        <v>168</v>
      </c>
      <c r="C83" s="113" t="s">
        <v>169</v>
      </c>
      <c r="D83" s="114" t="s">
        <v>49</v>
      </c>
      <c r="E83" s="115">
        <v>2.5</v>
      </c>
      <c r="F83" s="116"/>
      <c r="G83" s="117">
        <f>E83*F83</f>
        <v>0</v>
      </c>
      <c r="H83" s="118">
        <v>2.512</v>
      </c>
      <c r="I83" s="119">
        <f>E83*H83</f>
        <v>6.28</v>
      </c>
      <c r="J83" s="118">
        <v>0</v>
      </c>
      <c r="K83" s="119">
        <f>E83*J83</f>
        <v>0</v>
      </c>
      <c r="O83" s="110"/>
      <c r="Z83" s="120"/>
      <c r="AA83" s="120">
        <v>1</v>
      </c>
      <c r="AB83" s="120">
        <v>1</v>
      </c>
      <c r="AC83" s="120">
        <v>1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  <c r="BJ83" s="120"/>
      <c r="BK83" s="120"/>
      <c r="CA83" s="120">
        <v>1</v>
      </c>
      <c r="CB83" s="120">
        <v>1</v>
      </c>
      <c r="CZ83" s="77">
        <v>1</v>
      </c>
    </row>
    <row r="84" spans="1:104" x14ac:dyDescent="0.2">
      <c r="A84" s="111">
        <v>43</v>
      </c>
      <c r="B84" s="112" t="s">
        <v>170</v>
      </c>
      <c r="C84" s="113" t="s">
        <v>171</v>
      </c>
      <c r="D84" s="114" t="s">
        <v>36</v>
      </c>
      <c r="E84" s="115">
        <v>5</v>
      </c>
      <c r="F84" s="116"/>
      <c r="G84" s="117">
        <f t="shared" ref="G84:G90" si="0">E84*F84</f>
        <v>0</v>
      </c>
      <c r="H84" s="118">
        <v>8.3700000000000007E-3</v>
      </c>
      <c r="I84" s="119">
        <f t="shared" ref="I84:I90" si="1">E84*H84</f>
        <v>4.1850000000000005E-2</v>
      </c>
      <c r="J84" s="118">
        <v>0</v>
      </c>
      <c r="K84" s="119">
        <f t="shared" ref="K84:K90" si="2">E84*J84</f>
        <v>0</v>
      </c>
      <c r="O84" s="110"/>
      <c r="Z84" s="120"/>
      <c r="AA84" s="120">
        <v>1</v>
      </c>
      <c r="AB84" s="120">
        <v>1</v>
      </c>
      <c r="AC84" s="120">
        <v>1</v>
      </c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  <c r="BJ84" s="120"/>
      <c r="BK84" s="120"/>
      <c r="CA84" s="120">
        <v>1</v>
      </c>
      <c r="CB84" s="120">
        <v>1</v>
      </c>
      <c r="CZ84" s="77">
        <v>1</v>
      </c>
    </row>
    <row r="85" spans="1:104" x14ac:dyDescent="0.2">
      <c r="A85" s="111">
        <v>44</v>
      </c>
      <c r="B85" s="112" t="s">
        <v>172</v>
      </c>
      <c r="C85" s="113" t="s">
        <v>173</v>
      </c>
      <c r="D85" s="114" t="s">
        <v>36</v>
      </c>
      <c r="E85" s="115">
        <v>5</v>
      </c>
      <c r="F85" s="116"/>
      <c r="G85" s="117">
        <f t="shared" si="0"/>
        <v>0</v>
      </c>
      <c r="H85" s="118">
        <v>0</v>
      </c>
      <c r="I85" s="119">
        <f t="shared" si="1"/>
        <v>0</v>
      </c>
      <c r="J85" s="118">
        <v>0</v>
      </c>
      <c r="K85" s="119">
        <f t="shared" si="2"/>
        <v>0</v>
      </c>
      <c r="O85" s="110"/>
      <c r="Z85" s="120"/>
      <c r="AA85" s="120">
        <v>1</v>
      </c>
      <c r="AB85" s="120">
        <v>1</v>
      </c>
      <c r="AC85" s="120">
        <v>1</v>
      </c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CA85" s="120">
        <v>1</v>
      </c>
      <c r="CB85" s="120">
        <v>1</v>
      </c>
      <c r="CZ85" s="77">
        <v>1</v>
      </c>
    </row>
    <row r="86" spans="1:104" x14ac:dyDescent="0.2">
      <c r="A86" s="111">
        <v>45</v>
      </c>
      <c r="B86" s="112" t="s">
        <v>174</v>
      </c>
      <c r="C86" s="113" t="s">
        <v>175</v>
      </c>
      <c r="D86" s="114" t="s">
        <v>153</v>
      </c>
      <c r="E86" s="115">
        <v>3</v>
      </c>
      <c r="F86" s="116"/>
      <c r="G86" s="117">
        <f t="shared" si="0"/>
        <v>0</v>
      </c>
      <c r="H86" s="118">
        <v>8.9999999999999993E-3</v>
      </c>
      <c r="I86" s="119">
        <f t="shared" si="1"/>
        <v>2.6999999999999996E-2</v>
      </c>
      <c r="J86" s="118">
        <v>0</v>
      </c>
      <c r="K86" s="119">
        <f t="shared" si="2"/>
        <v>0</v>
      </c>
      <c r="O86" s="110"/>
      <c r="Z86" s="120"/>
      <c r="AA86" s="120">
        <v>1</v>
      </c>
      <c r="AB86" s="120">
        <v>1</v>
      </c>
      <c r="AC86" s="120">
        <v>1</v>
      </c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CA86" s="120">
        <v>1</v>
      </c>
      <c r="CB86" s="120">
        <v>1</v>
      </c>
      <c r="CZ86" s="77">
        <v>1</v>
      </c>
    </row>
    <row r="87" spans="1:104" x14ac:dyDescent="0.2">
      <c r="A87" s="111">
        <v>46</v>
      </c>
      <c r="B87" s="112" t="s">
        <v>176</v>
      </c>
      <c r="C87" s="113" t="s">
        <v>177</v>
      </c>
      <c r="D87" s="114" t="s">
        <v>153</v>
      </c>
      <c r="E87" s="115">
        <v>2</v>
      </c>
      <c r="F87" s="116"/>
      <c r="G87" s="117">
        <f t="shared" si="0"/>
        <v>0</v>
      </c>
      <c r="H87" s="118">
        <v>0.43099999999999999</v>
      </c>
      <c r="I87" s="119">
        <f t="shared" si="1"/>
        <v>0.86199999999999999</v>
      </c>
      <c r="J87" s="118">
        <v>0</v>
      </c>
      <c r="K87" s="119">
        <f t="shared" si="2"/>
        <v>0</v>
      </c>
      <c r="O87" s="110"/>
      <c r="Z87" s="120"/>
      <c r="AA87" s="120">
        <v>1</v>
      </c>
      <c r="AB87" s="120">
        <v>1</v>
      </c>
      <c r="AC87" s="120">
        <v>1</v>
      </c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CA87" s="120">
        <v>1</v>
      </c>
      <c r="CB87" s="120">
        <v>1</v>
      </c>
      <c r="CZ87" s="77">
        <v>1</v>
      </c>
    </row>
    <row r="88" spans="1:104" x14ac:dyDescent="0.2">
      <c r="A88" s="111">
        <v>47</v>
      </c>
      <c r="B88" s="112" t="s">
        <v>178</v>
      </c>
      <c r="C88" s="113" t="s">
        <v>179</v>
      </c>
      <c r="D88" s="114" t="s">
        <v>153</v>
      </c>
      <c r="E88" s="115">
        <v>8</v>
      </c>
      <c r="F88" s="116"/>
      <c r="G88" s="117">
        <f t="shared" si="0"/>
        <v>0</v>
      </c>
      <c r="H88" s="118">
        <v>0.31508000000000003</v>
      </c>
      <c r="I88" s="119">
        <f t="shared" si="1"/>
        <v>2.5206400000000002</v>
      </c>
      <c r="J88" s="118">
        <v>0</v>
      </c>
      <c r="K88" s="119">
        <f t="shared" si="2"/>
        <v>0</v>
      </c>
      <c r="O88" s="110"/>
      <c r="Z88" s="120"/>
      <c r="AA88" s="120">
        <v>1</v>
      </c>
      <c r="AB88" s="120">
        <v>1</v>
      </c>
      <c r="AC88" s="120">
        <v>1</v>
      </c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CA88" s="120">
        <v>1</v>
      </c>
      <c r="CB88" s="120">
        <v>1</v>
      </c>
      <c r="CZ88" s="77">
        <v>1</v>
      </c>
    </row>
    <row r="89" spans="1:104" x14ac:dyDescent="0.2">
      <c r="A89" s="111">
        <v>48</v>
      </c>
      <c r="B89" s="112" t="s">
        <v>180</v>
      </c>
      <c r="C89" s="113" t="s">
        <v>181</v>
      </c>
      <c r="D89" s="114" t="s">
        <v>81</v>
      </c>
      <c r="E89" s="115">
        <v>3</v>
      </c>
      <c r="F89" s="116"/>
      <c r="G89" s="117">
        <f t="shared" si="0"/>
        <v>0</v>
      </c>
      <c r="H89" s="118">
        <v>0</v>
      </c>
      <c r="I89" s="119">
        <f t="shared" si="1"/>
        <v>0</v>
      </c>
      <c r="J89" s="118">
        <v>0</v>
      </c>
      <c r="K89" s="119">
        <f t="shared" si="2"/>
        <v>0</v>
      </c>
      <c r="O89" s="110"/>
      <c r="Z89" s="120"/>
      <c r="AA89" s="120">
        <v>1</v>
      </c>
      <c r="AB89" s="120">
        <v>0</v>
      </c>
      <c r="AC89" s="120">
        <v>0</v>
      </c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CA89" s="120">
        <v>1</v>
      </c>
      <c r="CB89" s="120">
        <v>0</v>
      </c>
      <c r="CZ89" s="77">
        <v>1</v>
      </c>
    </row>
    <row r="90" spans="1:104" ht="22.5" x14ac:dyDescent="0.2">
      <c r="A90" s="111">
        <v>49</v>
      </c>
      <c r="B90" s="112" t="s">
        <v>182</v>
      </c>
      <c r="C90" s="113" t="s">
        <v>183</v>
      </c>
      <c r="D90" s="114" t="s">
        <v>153</v>
      </c>
      <c r="E90" s="115">
        <v>20</v>
      </c>
      <c r="F90" s="116"/>
      <c r="G90" s="117">
        <f t="shared" si="0"/>
        <v>0</v>
      </c>
      <c r="H90" s="118">
        <v>4.4999999999999998E-2</v>
      </c>
      <c r="I90" s="119">
        <f t="shared" si="1"/>
        <v>0.89999999999999991</v>
      </c>
      <c r="J90" s="118"/>
      <c r="K90" s="119">
        <f t="shared" si="2"/>
        <v>0</v>
      </c>
      <c r="O90" s="110"/>
      <c r="Z90" s="120"/>
      <c r="AA90" s="120">
        <v>3</v>
      </c>
      <c r="AB90" s="120">
        <v>1</v>
      </c>
      <c r="AC90" s="120">
        <v>59213110</v>
      </c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CA90" s="120">
        <v>3</v>
      </c>
      <c r="CB90" s="120">
        <v>1</v>
      </c>
      <c r="CZ90" s="77">
        <v>1</v>
      </c>
    </row>
    <row r="91" spans="1:104" x14ac:dyDescent="0.2">
      <c r="A91" s="111">
        <v>50</v>
      </c>
      <c r="B91" s="112" t="s">
        <v>184</v>
      </c>
      <c r="C91" s="113" t="s">
        <v>185</v>
      </c>
      <c r="D91" s="114" t="s">
        <v>153</v>
      </c>
      <c r="E91" s="115">
        <v>40</v>
      </c>
      <c r="F91" s="116"/>
      <c r="G91" s="117">
        <f>E91*F91</f>
        <v>0</v>
      </c>
      <c r="H91" s="118">
        <v>7.0000000000000001E-3</v>
      </c>
      <c r="I91" s="119">
        <f>E91*H91</f>
        <v>0.28000000000000003</v>
      </c>
      <c r="J91" s="118"/>
      <c r="K91" s="119">
        <f>E91*J91</f>
        <v>0</v>
      </c>
      <c r="O91" s="110"/>
      <c r="Z91" s="120"/>
      <c r="AA91" s="120">
        <v>3</v>
      </c>
      <c r="AB91" s="120">
        <v>1</v>
      </c>
      <c r="AC91" s="120">
        <v>59213235</v>
      </c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CA91" s="120">
        <v>3</v>
      </c>
      <c r="CB91" s="120">
        <v>1</v>
      </c>
      <c r="CZ91" s="77">
        <v>1</v>
      </c>
    </row>
    <row r="92" spans="1:104" x14ac:dyDescent="0.2">
      <c r="A92" s="111">
        <v>51</v>
      </c>
      <c r="B92" s="112" t="s">
        <v>186</v>
      </c>
      <c r="C92" s="113" t="s">
        <v>187</v>
      </c>
      <c r="D92" s="114" t="s">
        <v>81</v>
      </c>
      <c r="E92" s="115">
        <v>3</v>
      </c>
      <c r="F92" s="116"/>
      <c r="G92" s="117">
        <f>E92*F92</f>
        <v>0</v>
      </c>
      <c r="H92" s="118">
        <v>7.2999999999999995E-2</v>
      </c>
      <c r="I92" s="119">
        <f>E92*H92</f>
        <v>0.21899999999999997</v>
      </c>
      <c r="J92" s="118"/>
      <c r="K92" s="119">
        <f>E92*J92</f>
        <v>0</v>
      </c>
      <c r="O92" s="110"/>
      <c r="Z92" s="120"/>
      <c r="AA92" s="120">
        <v>3</v>
      </c>
      <c r="AB92" s="120">
        <v>1</v>
      </c>
      <c r="AC92" s="120" t="s">
        <v>186</v>
      </c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CA92" s="120">
        <v>3</v>
      </c>
      <c r="CB92" s="120">
        <v>1</v>
      </c>
      <c r="CZ92" s="77">
        <v>1</v>
      </c>
    </row>
    <row r="93" spans="1:104" x14ac:dyDescent="0.2">
      <c r="A93" s="111">
        <v>52</v>
      </c>
      <c r="B93" s="112" t="s">
        <v>188</v>
      </c>
      <c r="C93" s="113" t="s">
        <v>189</v>
      </c>
      <c r="D93" s="114" t="s">
        <v>165</v>
      </c>
      <c r="E93" s="115">
        <v>11.13049</v>
      </c>
      <c r="F93" s="116"/>
      <c r="G93" s="117">
        <f>E93*F93</f>
        <v>0</v>
      </c>
      <c r="H93" s="118">
        <v>0</v>
      </c>
      <c r="I93" s="119">
        <f>E93*H93</f>
        <v>0</v>
      </c>
      <c r="J93" s="118"/>
      <c r="K93" s="119">
        <f>E93*J93</f>
        <v>0</v>
      </c>
      <c r="O93" s="110"/>
      <c r="Z93" s="120"/>
      <c r="AA93" s="120">
        <v>7</v>
      </c>
      <c r="AB93" s="120">
        <v>1</v>
      </c>
      <c r="AC93" s="120">
        <v>2</v>
      </c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CA93" s="120">
        <v>7</v>
      </c>
      <c r="CB93" s="120">
        <v>1</v>
      </c>
      <c r="CZ93" s="77">
        <v>1</v>
      </c>
    </row>
    <row r="94" spans="1:104" x14ac:dyDescent="0.2">
      <c r="A94" s="131" t="s">
        <v>37</v>
      </c>
      <c r="B94" s="132" t="s">
        <v>166</v>
      </c>
      <c r="C94" s="133" t="s">
        <v>167</v>
      </c>
      <c r="D94" s="134"/>
      <c r="E94" s="135"/>
      <c r="F94" s="135"/>
      <c r="G94" s="136">
        <f>SUM(G82:G93)</f>
        <v>0</v>
      </c>
      <c r="H94" s="137"/>
      <c r="I94" s="138">
        <f>SUM(I82:I93)</f>
        <v>11.13049</v>
      </c>
      <c r="J94" s="139"/>
      <c r="K94" s="138">
        <f>SUM(K82:K93)</f>
        <v>0</v>
      </c>
      <c r="O94" s="110"/>
      <c r="X94" s="140">
        <f>K94</f>
        <v>0</v>
      </c>
      <c r="Y94" s="140"/>
      <c r="Z94" s="141">
        <f>G94</f>
        <v>0</v>
      </c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42"/>
      <c r="BB94" s="142"/>
      <c r="BC94" s="142"/>
      <c r="BD94" s="142"/>
      <c r="BE94" s="142"/>
      <c r="BF94" s="142"/>
      <c r="BG94" s="120"/>
      <c r="BH94" s="120"/>
      <c r="BI94" s="120"/>
      <c r="BJ94" s="120"/>
      <c r="BK94" s="120"/>
    </row>
    <row r="95" spans="1:104" ht="14.25" customHeight="1" x14ac:dyDescent="0.2">
      <c r="A95" s="102" t="s">
        <v>33</v>
      </c>
      <c r="B95" s="103" t="s">
        <v>190</v>
      </c>
      <c r="C95" s="104" t="s">
        <v>191</v>
      </c>
      <c r="D95" s="105"/>
      <c r="E95" s="106"/>
      <c r="F95" s="106"/>
      <c r="G95" s="107"/>
      <c r="H95" s="108"/>
      <c r="I95" s="109"/>
      <c r="J95" s="108"/>
      <c r="K95" s="109"/>
      <c r="O95" s="110"/>
    </row>
    <row r="96" spans="1:104" x14ac:dyDescent="0.2">
      <c r="A96" s="111">
        <v>53</v>
      </c>
      <c r="B96" s="112" t="s">
        <v>192</v>
      </c>
      <c r="C96" s="113" t="s">
        <v>193</v>
      </c>
      <c r="D96" s="114" t="s">
        <v>36</v>
      </c>
      <c r="E96" s="115">
        <v>52</v>
      </c>
      <c r="F96" s="116"/>
      <c r="G96" s="117">
        <f>E96*F96</f>
        <v>0</v>
      </c>
      <c r="H96" s="118">
        <v>0</v>
      </c>
      <c r="I96" s="119">
        <f>E96*H96</f>
        <v>0</v>
      </c>
      <c r="J96" s="118">
        <v>-0.11799999999999999</v>
      </c>
      <c r="K96" s="119">
        <f>E96*J96</f>
        <v>-6.1359999999999992</v>
      </c>
      <c r="O96" s="110"/>
      <c r="Z96" s="120"/>
      <c r="AA96" s="120">
        <v>1</v>
      </c>
      <c r="AB96" s="120">
        <v>1</v>
      </c>
      <c r="AC96" s="120">
        <v>1</v>
      </c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CA96" s="120">
        <v>1</v>
      </c>
      <c r="CB96" s="120">
        <v>1</v>
      </c>
      <c r="CZ96" s="77">
        <v>1</v>
      </c>
    </row>
    <row r="97" spans="1:104" x14ac:dyDescent="0.2">
      <c r="A97" s="111">
        <v>54</v>
      </c>
      <c r="B97" s="112" t="s">
        <v>194</v>
      </c>
      <c r="C97" s="113" t="s">
        <v>195</v>
      </c>
      <c r="D97" s="114" t="s">
        <v>36</v>
      </c>
      <c r="E97" s="115">
        <v>107</v>
      </c>
      <c r="F97" s="116"/>
      <c r="G97" s="117">
        <f>E97*F97</f>
        <v>0</v>
      </c>
      <c r="H97" s="118">
        <v>0</v>
      </c>
      <c r="I97" s="119">
        <f>E97*H97</f>
        <v>0</v>
      </c>
      <c r="J97" s="118">
        <v>-0.26</v>
      </c>
      <c r="K97" s="119">
        <f>E97*J97</f>
        <v>-27.82</v>
      </c>
      <c r="O97" s="110"/>
      <c r="Z97" s="120"/>
      <c r="AA97" s="120">
        <v>1</v>
      </c>
      <c r="AB97" s="120">
        <v>1</v>
      </c>
      <c r="AC97" s="120">
        <v>1</v>
      </c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CA97" s="120">
        <v>1</v>
      </c>
      <c r="CB97" s="120">
        <v>1</v>
      </c>
      <c r="CZ97" s="77">
        <v>1</v>
      </c>
    </row>
    <row r="98" spans="1:104" x14ac:dyDescent="0.2">
      <c r="A98" s="111">
        <v>55</v>
      </c>
      <c r="B98" s="112" t="s">
        <v>196</v>
      </c>
      <c r="C98" s="113" t="s">
        <v>197</v>
      </c>
      <c r="D98" s="114" t="s">
        <v>36</v>
      </c>
      <c r="E98" s="115">
        <v>159</v>
      </c>
      <c r="F98" s="116"/>
      <c r="G98" s="117">
        <f>E98*F98</f>
        <v>0</v>
      </c>
      <c r="H98" s="118">
        <v>0</v>
      </c>
      <c r="I98" s="119">
        <f>E98*H98</f>
        <v>0</v>
      </c>
      <c r="J98" s="118">
        <v>-0.13</v>
      </c>
      <c r="K98" s="119">
        <f>E98*J98</f>
        <v>-20.67</v>
      </c>
      <c r="O98" s="110"/>
      <c r="Z98" s="120"/>
      <c r="AA98" s="120">
        <v>1</v>
      </c>
      <c r="AB98" s="120">
        <v>1</v>
      </c>
      <c r="AC98" s="120">
        <v>1</v>
      </c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CA98" s="120">
        <v>1</v>
      </c>
      <c r="CB98" s="120">
        <v>1</v>
      </c>
      <c r="CZ98" s="77">
        <v>1</v>
      </c>
    </row>
    <row r="99" spans="1:104" x14ac:dyDescent="0.2">
      <c r="A99" s="121"/>
      <c r="B99" s="122"/>
      <c r="C99" s="172" t="s">
        <v>198</v>
      </c>
      <c r="D99" s="173"/>
      <c r="E99" s="125">
        <v>159</v>
      </c>
      <c r="F99" s="126"/>
      <c r="G99" s="127"/>
      <c r="H99" s="128"/>
      <c r="I99" s="123"/>
      <c r="K99" s="123"/>
      <c r="M99" s="129" t="s">
        <v>198</v>
      </c>
      <c r="O99" s="11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30" t="str">
        <f>C98</f>
        <v>Odstranění podkladu pl. 200 m2,kam.drcené tl.5 cm</v>
      </c>
      <c r="BE99" s="120"/>
      <c r="BF99" s="120"/>
      <c r="BG99" s="120"/>
      <c r="BH99" s="120"/>
      <c r="BI99" s="120"/>
      <c r="BJ99" s="120"/>
      <c r="BK99" s="120"/>
    </row>
    <row r="100" spans="1:104" x14ac:dyDescent="0.2">
      <c r="A100" s="111">
        <v>56</v>
      </c>
      <c r="B100" s="112" t="s">
        <v>199</v>
      </c>
      <c r="C100" s="113" t="s">
        <v>200</v>
      </c>
      <c r="D100" s="114" t="s">
        <v>36</v>
      </c>
      <c r="E100" s="115">
        <v>422</v>
      </c>
      <c r="F100" s="116"/>
      <c r="G100" s="117">
        <f>E100*F100</f>
        <v>0</v>
      </c>
      <c r="H100" s="118">
        <v>0</v>
      </c>
      <c r="I100" s="119">
        <f>E100*H100</f>
        <v>0</v>
      </c>
      <c r="J100" s="118">
        <v>-0.4</v>
      </c>
      <c r="K100" s="119">
        <f>E100*J100</f>
        <v>-168.8</v>
      </c>
      <c r="O100" s="110"/>
      <c r="Z100" s="120"/>
      <c r="AA100" s="120">
        <v>1</v>
      </c>
      <c r="AB100" s="120">
        <v>1</v>
      </c>
      <c r="AC100" s="120">
        <v>1</v>
      </c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CA100" s="120">
        <v>1</v>
      </c>
      <c r="CB100" s="120">
        <v>1</v>
      </c>
      <c r="CZ100" s="77">
        <v>1</v>
      </c>
    </row>
    <row r="101" spans="1:104" x14ac:dyDescent="0.2">
      <c r="A101" s="121"/>
      <c r="B101" s="122"/>
      <c r="C101" s="172" t="s">
        <v>201</v>
      </c>
      <c r="D101" s="173"/>
      <c r="E101" s="125">
        <v>422</v>
      </c>
      <c r="F101" s="126"/>
      <c r="G101" s="127"/>
      <c r="H101" s="128"/>
      <c r="I101" s="123"/>
      <c r="K101" s="123"/>
      <c r="M101" s="129" t="s">
        <v>201</v>
      </c>
      <c r="O101" s="11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30" t="str">
        <f>C100</f>
        <v>Odstranění podkladu pl. 200 m2,kam.drcené tl.30 cm</v>
      </c>
      <c r="BE101" s="120"/>
      <c r="BF101" s="120"/>
      <c r="BG101" s="120"/>
      <c r="BH101" s="120"/>
      <c r="BI101" s="120"/>
      <c r="BJ101" s="120"/>
      <c r="BK101" s="120"/>
    </row>
    <row r="102" spans="1:104" x14ac:dyDescent="0.2">
      <c r="A102" s="111">
        <v>57</v>
      </c>
      <c r="B102" s="112" t="s">
        <v>202</v>
      </c>
      <c r="C102" s="113" t="s">
        <v>203</v>
      </c>
      <c r="D102" s="114" t="s">
        <v>36</v>
      </c>
      <c r="E102" s="115">
        <v>52</v>
      </c>
      <c r="F102" s="116"/>
      <c r="G102" s="117">
        <f t="shared" ref="G102:G110" si="3">E102*F102</f>
        <v>0</v>
      </c>
      <c r="H102" s="118">
        <v>0</v>
      </c>
      <c r="I102" s="119">
        <f t="shared" ref="I102:I110" si="4">E102*H102</f>
        <v>0</v>
      </c>
      <c r="J102" s="118">
        <v>-0.36</v>
      </c>
      <c r="K102" s="119">
        <f t="shared" ref="K102:K110" si="5">E102*J102</f>
        <v>-18.72</v>
      </c>
      <c r="O102" s="110"/>
      <c r="Z102" s="120"/>
      <c r="AA102" s="120">
        <v>1</v>
      </c>
      <c r="AB102" s="120">
        <v>1</v>
      </c>
      <c r="AC102" s="120">
        <v>1</v>
      </c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CA102" s="120">
        <v>1</v>
      </c>
      <c r="CB102" s="120">
        <v>1</v>
      </c>
      <c r="CZ102" s="77">
        <v>1</v>
      </c>
    </row>
    <row r="103" spans="1:104" x14ac:dyDescent="0.2">
      <c r="A103" s="111">
        <v>58</v>
      </c>
      <c r="B103" s="112" t="s">
        <v>204</v>
      </c>
      <c r="C103" s="113" t="s">
        <v>205</v>
      </c>
      <c r="D103" s="114" t="s">
        <v>36</v>
      </c>
      <c r="E103" s="115">
        <v>489</v>
      </c>
      <c r="F103" s="116"/>
      <c r="G103" s="117">
        <f t="shared" si="3"/>
        <v>0</v>
      </c>
      <c r="H103" s="118">
        <v>0</v>
      </c>
      <c r="I103" s="119">
        <f t="shared" si="4"/>
        <v>0</v>
      </c>
      <c r="J103" s="118">
        <v>-0.33</v>
      </c>
      <c r="K103" s="119">
        <f t="shared" si="5"/>
        <v>-161.37</v>
      </c>
      <c r="O103" s="110"/>
      <c r="Z103" s="120"/>
      <c r="AA103" s="120">
        <v>1</v>
      </c>
      <c r="AB103" s="120">
        <v>1</v>
      </c>
      <c r="AC103" s="120">
        <v>1</v>
      </c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CA103" s="120">
        <v>1</v>
      </c>
      <c r="CB103" s="120">
        <v>1</v>
      </c>
      <c r="CZ103" s="77">
        <v>1</v>
      </c>
    </row>
    <row r="104" spans="1:104" x14ac:dyDescent="0.2">
      <c r="A104" s="111">
        <v>59</v>
      </c>
      <c r="B104" s="112" t="s">
        <v>206</v>
      </c>
      <c r="C104" s="113" t="s">
        <v>207</v>
      </c>
      <c r="D104" s="114" t="s">
        <v>113</v>
      </c>
      <c r="E104" s="115">
        <v>122</v>
      </c>
      <c r="F104" s="116"/>
      <c r="G104" s="117">
        <f t="shared" si="3"/>
        <v>0</v>
      </c>
      <c r="H104" s="118">
        <v>0</v>
      </c>
      <c r="I104" s="119">
        <f t="shared" si="4"/>
        <v>0</v>
      </c>
      <c r="J104" s="118">
        <v>-0.14499999999999999</v>
      </c>
      <c r="K104" s="119">
        <f t="shared" si="5"/>
        <v>-17.689999999999998</v>
      </c>
      <c r="O104" s="110"/>
      <c r="Z104" s="120"/>
      <c r="AA104" s="120">
        <v>1</v>
      </c>
      <c r="AB104" s="120">
        <v>1</v>
      </c>
      <c r="AC104" s="120">
        <v>1</v>
      </c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CA104" s="120">
        <v>1</v>
      </c>
      <c r="CB104" s="120">
        <v>1</v>
      </c>
      <c r="CZ104" s="77">
        <v>1</v>
      </c>
    </row>
    <row r="105" spans="1:104" x14ac:dyDescent="0.2">
      <c r="A105" s="111">
        <v>60</v>
      </c>
      <c r="B105" s="112" t="s">
        <v>208</v>
      </c>
      <c r="C105" s="113" t="s">
        <v>209</v>
      </c>
      <c r="D105" s="114" t="s">
        <v>113</v>
      </c>
      <c r="E105" s="115">
        <v>105</v>
      </c>
      <c r="F105" s="116"/>
      <c r="G105" s="117">
        <f t="shared" si="3"/>
        <v>0</v>
      </c>
      <c r="H105" s="118">
        <v>0</v>
      </c>
      <c r="I105" s="119">
        <f t="shared" si="4"/>
        <v>0</v>
      </c>
      <c r="J105" s="118">
        <v>0</v>
      </c>
      <c r="K105" s="119">
        <f t="shared" si="5"/>
        <v>0</v>
      </c>
      <c r="O105" s="110"/>
      <c r="Z105" s="120"/>
      <c r="AA105" s="120">
        <v>1</v>
      </c>
      <c r="AB105" s="120">
        <v>1</v>
      </c>
      <c r="AC105" s="120">
        <v>1</v>
      </c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CA105" s="120">
        <v>1</v>
      </c>
      <c r="CB105" s="120">
        <v>1</v>
      </c>
      <c r="CZ105" s="77">
        <v>1</v>
      </c>
    </row>
    <row r="106" spans="1:104" x14ac:dyDescent="0.2">
      <c r="A106" s="111">
        <v>61</v>
      </c>
      <c r="B106" s="112" t="s">
        <v>210</v>
      </c>
      <c r="C106" s="113" t="s">
        <v>211</v>
      </c>
      <c r="D106" s="114" t="s">
        <v>113</v>
      </c>
      <c r="E106" s="115">
        <v>105</v>
      </c>
      <c r="F106" s="116"/>
      <c r="G106" s="117">
        <f t="shared" si="3"/>
        <v>0</v>
      </c>
      <c r="H106" s="118">
        <v>0</v>
      </c>
      <c r="I106" s="119">
        <f t="shared" si="4"/>
        <v>0</v>
      </c>
      <c r="J106" s="118">
        <v>0</v>
      </c>
      <c r="K106" s="119">
        <f t="shared" si="5"/>
        <v>0</v>
      </c>
      <c r="O106" s="110"/>
      <c r="Z106" s="120"/>
      <c r="AA106" s="120">
        <v>1</v>
      </c>
      <c r="AB106" s="120">
        <v>1</v>
      </c>
      <c r="AC106" s="120">
        <v>1</v>
      </c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20"/>
      <c r="BE106" s="120"/>
      <c r="BF106" s="120"/>
      <c r="BG106" s="120"/>
      <c r="BH106" s="120"/>
      <c r="BI106" s="120"/>
      <c r="BJ106" s="120"/>
      <c r="BK106" s="120"/>
      <c r="CA106" s="120">
        <v>1</v>
      </c>
      <c r="CB106" s="120">
        <v>1</v>
      </c>
      <c r="CZ106" s="77">
        <v>1</v>
      </c>
    </row>
    <row r="107" spans="1:104" x14ac:dyDescent="0.2">
      <c r="A107" s="111">
        <v>62</v>
      </c>
      <c r="B107" s="112" t="s">
        <v>212</v>
      </c>
      <c r="C107" s="113" t="s">
        <v>213</v>
      </c>
      <c r="D107" s="114" t="s">
        <v>36</v>
      </c>
      <c r="E107" s="115">
        <v>107</v>
      </c>
      <c r="F107" s="116"/>
      <c r="G107" s="117">
        <f t="shared" si="3"/>
        <v>0</v>
      </c>
      <c r="H107" s="118">
        <v>0</v>
      </c>
      <c r="I107" s="119">
        <f t="shared" si="4"/>
        <v>0</v>
      </c>
      <c r="J107" s="118">
        <v>0</v>
      </c>
      <c r="K107" s="119">
        <f t="shared" si="5"/>
        <v>0</v>
      </c>
      <c r="O107" s="110"/>
      <c r="Z107" s="120"/>
      <c r="AA107" s="120">
        <v>1</v>
      </c>
      <c r="AB107" s="120">
        <v>1</v>
      </c>
      <c r="AC107" s="120">
        <v>1</v>
      </c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  <c r="BH107" s="120"/>
      <c r="BI107" s="120"/>
      <c r="BJ107" s="120"/>
      <c r="BK107" s="120"/>
      <c r="CA107" s="120">
        <v>1</v>
      </c>
      <c r="CB107" s="120">
        <v>1</v>
      </c>
      <c r="CZ107" s="77">
        <v>1</v>
      </c>
    </row>
    <row r="108" spans="1:104" x14ac:dyDescent="0.2">
      <c r="A108" s="111">
        <v>63</v>
      </c>
      <c r="B108" s="112" t="s">
        <v>214</v>
      </c>
      <c r="C108" s="113" t="s">
        <v>215</v>
      </c>
      <c r="D108" s="114" t="s">
        <v>36</v>
      </c>
      <c r="E108" s="115">
        <v>52</v>
      </c>
      <c r="F108" s="116"/>
      <c r="G108" s="117">
        <f t="shared" si="3"/>
        <v>0</v>
      </c>
      <c r="H108" s="118">
        <v>0</v>
      </c>
      <c r="I108" s="119">
        <f t="shared" si="4"/>
        <v>0</v>
      </c>
      <c r="J108" s="118">
        <v>0</v>
      </c>
      <c r="K108" s="119">
        <f t="shared" si="5"/>
        <v>0</v>
      </c>
      <c r="O108" s="110"/>
      <c r="Z108" s="120"/>
      <c r="AA108" s="120">
        <v>1</v>
      </c>
      <c r="AB108" s="120">
        <v>1</v>
      </c>
      <c r="AC108" s="120">
        <v>1</v>
      </c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  <c r="BH108" s="120"/>
      <c r="BI108" s="120"/>
      <c r="BJ108" s="120"/>
      <c r="BK108" s="120"/>
      <c r="CA108" s="120">
        <v>1</v>
      </c>
      <c r="CB108" s="120">
        <v>1</v>
      </c>
      <c r="CZ108" s="77">
        <v>1</v>
      </c>
    </row>
    <row r="109" spans="1:104" x14ac:dyDescent="0.2">
      <c r="A109" s="111">
        <v>64</v>
      </c>
      <c r="B109" s="112" t="s">
        <v>216</v>
      </c>
      <c r="C109" s="113" t="s">
        <v>217</v>
      </c>
      <c r="D109" s="114" t="s">
        <v>165</v>
      </c>
      <c r="E109" s="115">
        <v>421.21</v>
      </c>
      <c r="F109" s="116"/>
      <c r="G109" s="117">
        <f t="shared" si="3"/>
        <v>0</v>
      </c>
      <c r="H109" s="118">
        <v>0</v>
      </c>
      <c r="I109" s="119">
        <f t="shared" si="4"/>
        <v>0</v>
      </c>
      <c r="J109" s="118">
        <v>0</v>
      </c>
      <c r="K109" s="119">
        <f t="shared" si="5"/>
        <v>0</v>
      </c>
      <c r="O109" s="110"/>
      <c r="Z109" s="120"/>
      <c r="AA109" s="120">
        <v>1</v>
      </c>
      <c r="AB109" s="120">
        <v>3</v>
      </c>
      <c r="AC109" s="120">
        <v>3</v>
      </c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0"/>
      <c r="BI109" s="120"/>
      <c r="BJ109" s="120"/>
      <c r="BK109" s="120"/>
      <c r="CA109" s="120">
        <v>1</v>
      </c>
      <c r="CB109" s="120">
        <v>3</v>
      </c>
      <c r="CZ109" s="77">
        <v>1</v>
      </c>
    </row>
    <row r="110" spans="1:104" x14ac:dyDescent="0.2">
      <c r="A110" s="111">
        <v>65</v>
      </c>
      <c r="B110" s="112" t="s">
        <v>218</v>
      </c>
      <c r="C110" s="113" t="s">
        <v>219</v>
      </c>
      <c r="D110" s="114" t="s">
        <v>165</v>
      </c>
      <c r="E110" s="115">
        <v>3790.89</v>
      </c>
      <c r="F110" s="116"/>
      <c r="G110" s="117">
        <f t="shared" si="3"/>
        <v>0</v>
      </c>
      <c r="H110" s="118">
        <v>0</v>
      </c>
      <c r="I110" s="119">
        <f t="shared" si="4"/>
        <v>0</v>
      </c>
      <c r="J110" s="118">
        <v>0</v>
      </c>
      <c r="K110" s="119">
        <f t="shared" si="5"/>
        <v>0</v>
      </c>
      <c r="O110" s="110"/>
      <c r="Z110" s="120"/>
      <c r="AA110" s="120">
        <v>1</v>
      </c>
      <c r="AB110" s="120">
        <v>3</v>
      </c>
      <c r="AC110" s="120">
        <v>3</v>
      </c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0"/>
      <c r="BI110" s="120"/>
      <c r="BJ110" s="120"/>
      <c r="BK110" s="120"/>
      <c r="CA110" s="120">
        <v>1</v>
      </c>
      <c r="CB110" s="120">
        <v>3</v>
      </c>
      <c r="CZ110" s="77">
        <v>1</v>
      </c>
    </row>
    <row r="111" spans="1:104" x14ac:dyDescent="0.2">
      <c r="A111" s="121"/>
      <c r="B111" s="122"/>
      <c r="C111" s="172" t="s">
        <v>220</v>
      </c>
      <c r="D111" s="173"/>
      <c r="E111" s="125">
        <v>3790.89</v>
      </c>
      <c r="F111" s="126"/>
      <c r="G111" s="127"/>
      <c r="H111" s="128"/>
      <c r="I111" s="123"/>
      <c r="K111" s="123"/>
      <c r="M111" s="129" t="s">
        <v>220</v>
      </c>
      <c r="O111" s="11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30" t="str">
        <f>C110</f>
        <v>Příplatek k odvozu za každý další 1 km</v>
      </c>
      <c r="BE111" s="120"/>
      <c r="BF111" s="120"/>
      <c r="BG111" s="120"/>
      <c r="BH111" s="120"/>
      <c r="BI111" s="120"/>
      <c r="BJ111" s="120"/>
      <c r="BK111" s="120"/>
    </row>
    <row r="112" spans="1:104" x14ac:dyDescent="0.2">
      <c r="A112" s="111">
        <v>66</v>
      </c>
      <c r="B112" s="112" t="s">
        <v>221</v>
      </c>
      <c r="C112" s="113" t="s">
        <v>222</v>
      </c>
      <c r="D112" s="114" t="s">
        <v>113</v>
      </c>
      <c r="E112" s="115">
        <v>122</v>
      </c>
      <c r="F112" s="116"/>
      <c r="G112" s="117">
        <f>E112*F112</f>
        <v>0</v>
      </c>
      <c r="H112" s="118">
        <v>0</v>
      </c>
      <c r="I112" s="119">
        <f>E112*H112</f>
        <v>0</v>
      </c>
      <c r="J112" s="118"/>
      <c r="K112" s="119">
        <f>E112*J112</f>
        <v>0</v>
      </c>
      <c r="O112" s="110"/>
      <c r="Z112" s="120"/>
      <c r="AA112" s="120">
        <v>3</v>
      </c>
      <c r="AB112" s="120">
        <v>1</v>
      </c>
      <c r="AC112" s="120" t="s">
        <v>221</v>
      </c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  <c r="BJ112" s="120"/>
      <c r="BK112" s="120"/>
      <c r="CA112" s="120">
        <v>3</v>
      </c>
      <c r="CB112" s="120">
        <v>1</v>
      </c>
      <c r="CZ112" s="77">
        <v>1</v>
      </c>
    </row>
    <row r="113" spans="1:104" x14ac:dyDescent="0.2">
      <c r="A113" s="111">
        <v>67</v>
      </c>
      <c r="B113" s="112" t="s">
        <v>223</v>
      </c>
      <c r="C113" s="113" t="s">
        <v>224</v>
      </c>
      <c r="D113" s="114" t="s">
        <v>165</v>
      </c>
      <c r="E113" s="115">
        <v>421.20600000000002</v>
      </c>
      <c r="F113" s="116"/>
      <c r="G113" s="117">
        <f>E113*F113</f>
        <v>0</v>
      </c>
      <c r="H113" s="118">
        <v>0</v>
      </c>
      <c r="I113" s="119">
        <f>E113*H113</f>
        <v>0</v>
      </c>
      <c r="J113" s="118"/>
      <c r="K113" s="119">
        <f>E113*J113</f>
        <v>0</v>
      </c>
      <c r="O113" s="110"/>
      <c r="Z113" s="120"/>
      <c r="AA113" s="120">
        <v>3</v>
      </c>
      <c r="AB113" s="120">
        <v>1</v>
      </c>
      <c r="AC113" s="120" t="s">
        <v>223</v>
      </c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  <c r="BH113" s="120"/>
      <c r="BI113" s="120"/>
      <c r="BJ113" s="120"/>
      <c r="BK113" s="120"/>
      <c r="CA113" s="120">
        <v>3</v>
      </c>
      <c r="CB113" s="120">
        <v>1</v>
      </c>
      <c r="CZ113" s="77">
        <v>1</v>
      </c>
    </row>
    <row r="114" spans="1:104" x14ac:dyDescent="0.2">
      <c r="A114" s="111">
        <v>68</v>
      </c>
      <c r="B114" s="112" t="s">
        <v>225</v>
      </c>
      <c r="C114" s="113" t="s">
        <v>226</v>
      </c>
      <c r="D114" s="114" t="s">
        <v>165</v>
      </c>
      <c r="E114" s="115">
        <v>161.37</v>
      </c>
      <c r="F114" s="116"/>
      <c r="G114" s="117">
        <f>E114*F114</f>
        <v>0</v>
      </c>
      <c r="H114" s="118">
        <v>0</v>
      </c>
      <c r="I114" s="119">
        <f>E114*H114</f>
        <v>0</v>
      </c>
      <c r="J114" s="118"/>
      <c r="K114" s="119">
        <f>E114*J114</f>
        <v>0</v>
      </c>
      <c r="O114" s="110"/>
      <c r="Z114" s="120"/>
      <c r="AA114" s="120">
        <v>12</v>
      </c>
      <c r="AB114" s="120">
        <v>1</v>
      </c>
      <c r="AC114" s="120">
        <v>87</v>
      </c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  <c r="AZ114" s="120"/>
      <c r="BA114" s="120"/>
      <c r="BB114" s="120"/>
      <c r="BC114" s="120"/>
      <c r="BD114" s="120"/>
      <c r="BE114" s="120"/>
      <c r="BF114" s="120"/>
      <c r="BG114" s="120"/>
      <c r="BH114" s="120"/>
      <c r="BI114" s="120"/>
      <c r="BJ114" s="120"/>
      <c r="BK114" s="120"/>
      <c r="CA114" s="120">
        <v>12</v>
      </c>
      <c r="CB114" s="120">
        <v>1</v>
      </c>
      <c r="CZ114" s="77">
        <v>1</v>
      </c>
    </row>
    <row r="115" spans="1:104" x14ac:dyDescent="0.2">
      <c r="A115" s="111">
        <v>69</v>
      </c>
      <c r="B115" s="112" t="s">
        <v>227</v>
      </c>
      <c r="C115" s="113" t="s">
        <v>228</v>
      </c>
      <c r="D115" s="114" t="s">
        <v>165</v>
      </c>
      <c r="E115" s="115">
        <v>259.83999999999997</v>
      </c>
      <c r="F115" s="116"/>
      <c r="G115" s="117">
        <f>E115*F115</f>
        <v>0</v>
      </c>
      <c r="H115" s="118">
        <v>0</v>
      </c>
      <c r="I115" s="119">
        <f>E115*H115</f>
        <v>0</v>
      </c>
      <c r="J115" s="118"/>
      <c r="K115" s="119">
        <f>E115*J115</f>
        <v>0</v>
      </c>
      <c r="O115" s="110"/>
      <c r="Z115" s="120"/>
      <c r="AA115" s="120">
        <v>12</v>
      </c>
      <c r="AB115" s="120">
        <v>1</v>
      </c>
      <c r="AC115" s="120">
        <v>8</v>
      </c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  <c r="BH115" s="120"/>
      <c r="BI115" s="120"/>
      <c r="BJ115" s="120"/>
      <c r="BK115" s="120"/>
      <c r="CA115" s="120">
        <v>12</v>
      </c>
      <c r="CB115" s="120">
        <v>1</v>
      </c>
      <c r="CZ115" s="77">
        <v>1</v>
      </c>
    </row>
    <row r="116" spans="1:104" x14ac:dyDescent="0.2">
      <c r="A116" s="131" t="s">
        <v>37</v>
      </c>
      <c r="B116" s="132" t="s">
        <v>190</v>
      </c>
      <c r="C116" s="133" t="s">
        <v>191</v>
      </c>
      <c r="D116" s="134"/>
      <c r="E116" s="135"/>
      <c r="F116" s="135"/>
      <c r="G116" s="136">
        <f>SUM(G95:G115)</f>
        <v>0</v>
      </c>
      <c r="H116" s="137"/>
      <c r="I116" s="138">
        <f>SUM(I95:I115)</f>
        <v>0</v>
      </c>
      <c r="J116" s="139"/>
      <c r="K116" s="138">
        <f>SUM(K95:K115)</f>
        <v>-421.20600000000002</v>
      </c>
      <c r="O116" s="110"/>
      <c r="X116" s="140"/>
      <c r="Y116" s="140">
        <f>I116</f>
        <v>0</v>
      </c>
      <c r="Z116" s="141">
        <f>G116</f>
        <v>0</v>
      </c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0"/>
      <c r="AZ116" s="120"/>
      <c r="BA116" s="142"/>
      <c r="BB116" s="142"/>
      <c r="BC116" s="142"/>
      <c r="BD116" s="142"/>
      <c r="BE116" s="142"/>
      <c r="BF116" s="142"/>
      <c r="BG116" s="120"/>
      <c r="BH116" s="120"/>
      <c r="BI116" s="120"/>
      <c r="BJ116" s="120"/>
      <c r="BK116" s="120"/>
    </row>
    <row r="117" spans="1:104" ht="14.25" customHeight="1" x14ac:dyDescent="0.2">
      <c r="A117" s="102" t="s">
        <v>33</v>
      </c>
      <c r="B117" s="103" t="s">
        <v>229</v>
      </c>
      <c r="C117" s="104" t="s">
        <v>230</v>
      </c>
      <c r="D117" s="105"/>
      <c r="E117" s="106"/>
      <c r="F117" s="106"/>
      <c r="G117" s="107"/>
      <c r="H117" s="108"/>
      <c r="I117" s="109"/>
      <c r="J117" s="108"/>
      <c r="K117" s="109"/>
      <c r="O117" s="110"/>
    </row>
    <row r="118" spans="1:104" x14ac:dyDescent="0.2">
      <c r="A118" s="111">
        <v>70</v>
      </c>
      <c r="B118" s="112" t="s">
        <v>231</v>
      </c>
      <c r="C118" s="113" t="s">
        <v>232</v>
      </c>
      <c r="D118" s="114" t="s">
        <v>153</v>
      </c>
      <c r="E118" s="115">
        <v>1</v>
      </c>
      <c r="F118" s="116"/>
      <c r="G118" s="117">
        <f t="shared" ref="G118:G129" si="6">E118*F118</f>
        <v>0</v>
      </c>
      <c r="H118" s="118">
        <v>0</v>
      </c>
      <c r="I118" s="119">
        <f t="shared" ref="I118:I129" si="7">E118*H118</f>
        <v>0</v>
      </c>
      <c r="J118" s="118">
        <v>0</v>
      </c>
      <c r="K118" s="119">
        <f t="shared" ref="K118:K129" si="8">E118*J118</f>
        <v>0</v>
      </c>
      <c r="O118" s="110"/>
      <c r="Z118" s="120"/>
      <c r="AA118" s="120">
        <v>1</v>
      </c>
      <c r="AB118" s="120">
        <v>9</v>
      </c>
      <c r="AC118" s="120">
        <v>9</v>
      </c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120"/>
      <c r="BH118" s="120"/>
      <c r="BI118" s="120"/>
      <c r="BJ118" s="120"/>
      <c r="BK118" s="120"/>
      <c r="CA118" s="120">
        <v>1</v>
      </c>
      <c r="CB118" s="120">
        <v>9</v>
      </c>
      <c r="CZ118" s="77">
        <v>4</v>
      </c>
    </row>
    <row r="119" spans="1:104" x14ac:dyDescent="0.2">
      <c r="A119" s="111">
        <v>71</v>
      </c>
      <c r="B119" s="112" t="s">
        <v>233</v>
      </c>
      <c r="C119" s="113" t="s">
        <v>234</v>
      </c>
      <c r="D119" s="114" t="s">
        <v>153</v>
      </c>
      <c r="E119" s="115">
        <v>2</v>
      </c>
      <c r="F119" s="116"/>
      <c r="G119" s="117">
        <f t="shared" si="6"/>
        <v>0</v>
      </c>
      <c r="H119" s="118">
        <v>0</v>
      </c>
      <c r="I119" s="119">
        <f t="shared" si="7"/>
        <v>0</v>
      </c>
      <c r="J119" s="118">
        <v>0</v>
      </c>
      <c r="K119" s="119">
        <f t="shared" si="8"/>
        <v>0</v>
      </c>
      <c r="O119" s="110"/>
      <c r="Z119" s="120"/>
      <c r="AA119" s="120">
        <v>1</v>
      </c>
      <c r="AB119" s="120">
        <v>9</v>
      </c>
      <c r="AC119" s="120">
        <v>9</v>
      </c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120"/>
      <c r="BH119" s="120"/>
      <c r="BI119" s="120"/>
      <c r="BJ119" s="120"/>
      <c r="BK119" s="120"/>
      <c r="CA119" s="120">
        <v>1</v>
      </c>
      <c r="CB119" s="120">
        <v>9</v>
      </c>
      <c r="CZ119" s="77">
        <v>4</v>
      </c>
    </row>
    <row r="120" spans="1:104" x14ac:dyDescent="0.2">
      <c r="A120" s="111">
        <v>72</v>
      </c>
      <c r="B120" s="112" t="s">
        <v>235</v>
      </c>
      <c r="C120" s="113" t="s">
        <v>236</v>
      </c>
      <c r="D120" s="114" t="s">
        <v>113</v>
      </c>
      <c r="E120" s="115">
        <v>1</v>
      </c>
      <c r="F120" s="116"/>
      <c r="G120" s="117">
        <f t="shared" si="6"/>
        <v>0</v>
      </c>
      <c r="H120" s="118">
        <v>0</v>
      </c>
      <c r="I120" s="119">
        <f t="shared" si="7"/>
        <v>0</v>
      </c>
      <c r="J120" s="118">
        <v>0</v>
      </c>
      <c r="K120" s="119">
        <f t="shared" si="8"/>
        <v>0</v>
      </c>
      <c r="O120" s="110"/>
      <c r="Z120" s="120"/>
      <c r="AA120" s="120">
        <v>1</v>
      </c>
      <c r="AB120" s="120">
        <v>9</v>
      </c>
      <c r="AC120" s="120">
        <v>9</v>
      </c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  <c r="BH120" s="120"/>
      <c r="BI120" s="120"/>
      <c r="BJ120" s="120"/>
      <c r="BK120" s="120"/>
      <c r="CA120" s="120">
        <v>1</v>
      </c>
      <c r="CB120" s="120">
        <v>9</v>
      </c>
      <c r="CZ120" s="77">
        <v>4</v>
      </c>
    </row>
    <row r="121" spans="1:104" x14ac:dyDescent="0.2">
      <c r="A121" s="111">
        <v>73</v>
      </c>
      <c r="B121" s="112" t="s">
        <v>237</v>
      </c>
      <c r="C121" s="113" t="s">
        <v>238</v>
      </c>
      <c r="D121" s="114" t="s">
        <v>113</v>
      </c>
      <c r="E121" s="115">
        <v>1</v>
      </c>
      <c r="F121" s="116"/>
      <c r="G121" s="117">
        <f t="shared" si="6"/>
        <v>0</v>
      </c>
      <c r="H121" s="118">
        <v>0</v>
      </c>
      <c r="I121" s="119">
        <f t="shared" si="7"/>
        <v>0</v>
      </c>
      <c r="J121" s="118">
        <v>0</v>
      </c>
      <c r="K121" s="119">
        <f t="shared" si="8"/>
        <v>0</v>
      </c>
      <c r="O121" s="110"/>
      <c r="Z121" s="120"/>
      <c r="AA121" s="120">
        <v>1</v>
      </c>
      <c r="AB121" s="120">
        <v>9</v>
      </c>
      <c r="AC121" s="120">
        <v>9</v>
      </c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  <c r="BH121" s="120"/>
      <c r="BI121" s="120"/>
      <c r="BJ121" s="120"/>
      <c r="BK121" s="120"/>
      <c r="CA121" s="120">
        <v>1</v>
      </c>
      <c r="CB121" s="120">
        <v>9</v>
      </c>
      <c r="CZ121" s="77">
        <v>4</v>
      </c>
    </row>
    <row r="122" spans="1:104" x14ac:dyDescent="0.2">
      <c r="A122" s="111">
        <v>74</v>
      </c>
      <c r="B122" s="112" t="s">
        <v>239</v>
      </c>
      <c r="C122" s="113" t="s">
        <v>240</v>
      </c>
      <c r="D122" s="114" t="s">
        <v>241</v>
      </c>
      <c r="E122" s="115">
        <v>1E-3</v>
      </c>
      <c r="F122" s="116"/>
      <c r="G122" s="117">
        <f t="shared" si="6"/>
        <v>0</v>
      </c>
      <c r="H122" s="118">
        <v>0</v>
      </c>
      <c r="I122" s="119">
        <f t="shared" si="7"/>
        <v>0</v>
      </c>
      <c r="J122" s="118">
        <v>0</v>
      </c>
      <c r="K122" s="119">
        <f t="shared" si="8"/>
        <v>0</v>
      </c>
      <c r="O122" s="110"/>
      <c r="Z122" s="120"/>
      <c r="AA122" s="120">
        <v>1</v>
      </c>
      <c r="AB122" s="120">
        <v>9</v>
      </c>
      <c r="AC122" s="120">
        <v>9</v>
      </c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  <c r="AY122" s="120"/>
      <c r="AZ122" s="120"/>
      <c r="BA122" s="120"/>
      <c r="BB122" s="120"/>
      <c r="BC122" s="120"/>
      <c r="BD122" s="120"/>
      <c r="BE122" s="120"/>
      <c r="BF122" s="120"/>
      <c r="BG122" s="120"/>
      <c r="BH122" s="120"/>
      <c r="BI122" s="120"/>
      <c r="BJ122" s="120"/>
      <c r="BK122" s="120"/>
      <c r="CA122" s="120">
        <v>1</v>
      </c>
      <c r="CB122" s="120">
        <v>9</v>
      </c>
      <c r="CZ122" s="77">
        <v>4</v>
      </c>
    </row>
    <row r="123" spans="1:104" ht="22.5" x14ac:dyDescent="0.2">
      <c r="A123" s="111">
        <v>75</v>
      </c>
      <c r="B123" s="112" t="s">
        <v>242</v>
      </c>
      <c r="C123" s="113" t="s">
        <v>243</v>
      </c>
      <c r="D123" s="114" t="s">
        <v>113</v>
      </c>
      <c r="E123" s="115">
        <v>1</v>
      </c>
      <c r="F123" s="116"/>
      <c r="G123" s="117">
        <f t="shared" si="6"/>
        <v>0</v>
      </c>
      <c r="H123" s="118">
        <v>0.13242999999999999</v>
      </c>
      <c r="I123" s="119">
        <f t="shared" si="7"/>
        <v>0.13242999999999999</v>
      </c>
      <c r="J123" s="118">
        <v>0</v>
      </c>
      <c r="K123" s="119">
        <f t="shared" si="8"/>
        <v>0</v>
      </c>
      <c r="O123" s="110"/>
      <c r="Z123" s="120"/>
      <c r="AA123" s="120">
        <v>1</v>
      </c>
      <c r="AB123" s="120">
        <v>9</v>
      </c>
      <c r="AC123" s="120">
        <v>9</v>
      </c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20"/>
      <c r="BE123" s="120"/>
      <c r="BF123" s="120"/>
      <c r="BG123" s="120"/>
      <c r="BH123" s="120"/>
      <c r="BI123" s="120"/>
      <c r="BJ123" s="120"/>
      <c r="BK123" s="120"/>
      <c r="CA123" s="120">
        <v>1</v>
      </c>
      <c r="CB123" s="120">
        <v>9</v>
      </c>
      <c r="CZ123" s="77">
        <v>4</v>
      </c>
    </row>
    <row r="124" spans="1:104" x14ac:dyDescent="0.2">
      <c r="A124" s="111">
        <v>76</v>
      </c>
      <c r="B124" s="112" t="s">
        <v>244</v>
      </c>
      <c r="C124" s="113" t="s">
        <v>245</v>
      </c>
      <c r="D124" s="114" t="s">
        <v>113</v>
      </c>
      <c r="E124" s="115">
        <v>1</v>
      </c>
      <c r="F124" s="116"/>
      <c r="G124" s="117">
        <f t="shared" si="6"/>
        <v>0</v>
      </c>
      <c r="H124" s="118">
        <v>3.1E-4</v>
      </c>
      <c r="I124" s="119">
        <f t="shared" si="7"/>
        <v>3.1E-4</v>
      </c>
      <c r="J124" s="118">
        <v>0</v>
      </c>
      <c r="K124" s="119">
        <f t="shared" si="8"/>
        <v>0</v>
      </c>
      <c r="O124" s="110"/>
      <c r="Z124" s="120"/>
      <c r="AA124" s="120">
        <v>1</v>
      </c>
      <c r="AB124" s="120">
        <v>9</v>
      </c>
      <c r="AC124" s="120">
        <v>9</v>
      </c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120"/>
      <c r="BI124" s="120"/>
      <c r="BJ124" s="120"/>
      <c r="BK124" s="120"/>
      <c r="CA124" s="120">
        <v>1</v>
      </c>
      <c r="CB124" s="120">
        <v>9</v>
      </c>
      <c r="CZ124" s="77">
        <v>4</v>
      </c>
    </row>
    <row r="125" spans="1:104" x14ac:dyDescent="0.2">
      <c r="A125" s="111">
        <v>77</v>
      </c>
      <c r="B125" s="112" t="s">
        <v>246</v>
      </c>
      <c r="C125" s="113" t="s">
        <v>247</v>
      </c>
      <c r="D125" s="114" t="s">
        <v>113</v>
      </c>
      <c r="E125" s="115">
        <v>1</v>
      </c>
      <c r="F125" s="116"/>
      <c r="G125" s="117">
        <f t="shared" si="6"/>
        <v>0</v>
      </c>
      <c r="H125" s="118">
        <v>0</v>
      </c>
      <c r="I125" s="119">
        <f t="shared" si="7"/>
        <v>0</v>
      </c>
      <c r="J125" s="118">
        <v>0</v>
      </c>
      <c r="K125" s="119">
        <f t="shared" si="8"/>
        <v>0</v>
      </c>
      <c r="O125" s="110"/>
      <c r="Z125" s="120"/>
      <c r="AA125" s="120">
        <v>1</v>
      </c>
      <c r="AB125" s="120">
        <v>0</v>
      </c>
      <c r="AC125" s="120">
        <v>0</v>
      </c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  <c r="AZ125" s="120"/>
      <c r="BA125" s="120"/>
      <c r="BB125" s="120"/>
      <c r="BC125" s="120"/>
      <c r="BD125" s="120"/>
      <c r="BE125" s="120"/>
      <c r="BF125" s="120"/>
      <c r="BG125" s="120"/>
      <c r="BH125" s="120"/>
      <c r="BI125" s="120"/>
      <c r="BJ125" s="120"/>
      <c r="BK125" s="120"/>
      <c r="CA125" s="120">
        <v>1</v>
      </c>
      <c r="CB125" s="120">
        <v>0</v>
      </c>
      <c r="CZ125" s="77">
        <v>4</v>
      </c>
    </row>
    <row r="126" spans="1:104" x14ac:dyDescent="0.2">
      <c r="A126" s="111">
        <v>78</v>
      </c>
      <c r="B126" s="112" t="s">
        <v>248</v>
      </c>
      <c r="C126" s="113" t="s">
        <v>249</v>
      </c>
      <c r="D126" s="114" t="s">
        <v>250</v>
      </c>
      <c r="E126" s="115">
        <v>1</v>
      </c>
      <c r="F126" s="116"/>
      <c r="G126" s="117">
        <f t="shared" si="6"/>
        <v>0</v>
      </c>
      <c r="H126" s="118">
        <v>0</v>
      </c>
      <c r="I126" s="119">
        <f t="shared" si="7"/>
        <v>0</v>
      </c>
      <c r="J126" s="118"/>
      <c r="K126" s="119">
        <f t="shared" si="8"/>
        <v>0</v>
      </c>
      <c r="O126" s="110"/>
      <c r="Z126" s="120"/>
      <c r="AA126" s="120">
        <v>12</v>
      </c>
      <c r="AB126" s="120">
        <v>0</v>
      </c>
      <c r="AC126" s="120">
        <v>89</v>
      </c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  <c r="BH126" s="120"/>
      <c r="BI126" s="120"/>
      <c r="BJ126" s="120"/>
      <c r="BK126" s="120"/>
      <c r="CA126" s="120">
        <v>12</v>
      </c>
      <c r="CB126" s="120">
        <v>0</v>
      </c>
      <c r="CZ126" s="77">
        <v>4</v>
      </c>
    </row>
    <row r="127" spans="1:104" ht="22.5" x14ac:dyDescent="0.2">
      <c r="A127" s="111">
        <v>79</v>
      </c>
      <c r="B127" s="112" t="s">
        <v>251</v>
      </c>
      <c r="C127" s="113" t="s">
        <v>252</v>
      </c>
      <c r="D127" s="114" t="s">
        <v>113</v>
      </c>
      <c r="E127" s="115">
        <v>1.5</v>
      </c>
      <c r="F127" s="116"/>
      <c r="G127" s="117">
        <f t="shared" si="6"/>
        <v>0</v>
      </c>
      <c r="H127" s="118">
        <v>0</v>
      </c>
      <c r="I127" s="119">
        <f t="shared" si="7"/>
        <v>0</v>
      </c>
      <c r="J127" s="118"/>
      <c r="K127" s="119">
        <f t="shared" si="8"/>
        <v>0</v>
      </c>
      <c r="O127" s="110"/>
      <c r="Z127" s="120"/>
      <c r="AA127" s="120">
        <v>12</v>
      </c>
      <c r="AB127" s="120">
        <v>0</v>
      </c>
      <c r="AC127" s="120">
        <v>90</v>
      </c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  <c r="BJ127" s="120"/>
      <c r="BK127" s="120"/>
      <c r="CA127" s="120">
        <v>12</v>
      </c>
      <c r="CB127" s="120">
        <v>0</v>
      </c>
      <c r="CZ127" s="77">
        <v>4</v>
      </c>
    </row>
    <row r="128" spans="1:104" x14ac:dyDescent="0.2">
      <c r="A128" s="111">
        <v>80</v>
      </c>
      <c r="B128" s="112" t="s">
        <v>253</v>
      </c>
      <c r="C128" s="113" t="s">
        <v>254</v>
      </c>
      <c r="D128" s="114" t="s">
        <v>113</v>
      </c>
      <c r="E128" s="115">
        <v>3</v>
      </c>
      <c r="F128" s="116"/>
      <c r="G128" s="117">
        <f t="shared" si="6"/>
        <v>0</v>
      </c>
      <c r="H128" s="118">
        <v>0</v>
      </c>
      <c r="I128" s="119">
        <f t="shared" si="7"/>
        <v>0</v>
      </c>
      <c r="J128" s="118"/>
      <c r="K128" s="119">
        <f t="shared" si="8"/>
        <v>0</v>
      </c>
      <c r="O128" s="110"/>
      <c r="Z128" s="120"/>
      <c r="AA128" s="120">
        <v>12</v>
      </c>
      <c r="AB128" s="120">
        <v>0</v>
      </c>
      <c r="AC128" s="120">
        <v>91</v>
      </c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0"/>
      <c r="BI128" s="120"/>
      <c r="BJ128" s="120"/>
      <c r="BK128" s="120"/>
      <c r="CA128" s="120">
        <v>12</v>
      </c>
      <c r="CB128" s="120">
        <v>0</v>
      </c>
      <c r="CZ128" s="77">
        <v>4</v>
      </c>
    </row>
    <row r="129" spans="1:104" x14ac:dyDescent="0.2">
      <c r="A129" s="111">
        <v>81</v>
      </c>
      <c r="B129" s="112" t="s">
        <v>255</v>
      </c>
      <c r="C129" s="113" t="s">
        <v>256</v>
      </c>
      <c r="D129" s="114" t="s">
        <v>153</v>
      </c>
      <c r="E129" s="115">
        <v>1</v>
      </c>
      <c r="F129" s="116"/>
      <c r="G129" s="117">
        <f t="shared" si="6"/>
        <v>0</v>
      </c>
      <c r="H129" s="118">
        <v>2.0000000000000001E-4</v>
      </c>
      <c r="I129" s="119">
        <f t="shared" si="7"/>
        <v>2.0000000000000001E-4</v>
      </c>
      <c r="J129" s="118"/>
      <c r="K129" s="119">
        <f t="shared" si="8"/>
        <v>0</v>
      </c>
      <c r="O129" s="110"/>
      <c r="Z129" s="120"/>
      <c r="AA129" s="120">
        <v>3</v>
      </c>
      <c r="AB129" s="120">
        <v>9</v>
      </c>
      <c r="AC129" s="120" t="s">
        <v>255</v>
      </c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  <c r="AZ129" s="120"/>
      <c r="BA129" s="120"/>
      <c r="BB129" s="120"/>
      <c r="BC129" s="120"/>
      <c r="BD129" s="120"/>
      <c r="BE129" s="120"/>
      <c r="BF129" s="120"/>
      <c r="BG129" s="120"/>
      <c r="BH129" s="120"/>
      <c r="BI129" s="120"/>
      <c r="BJ129" s="120"/>
      <c r="BK129" s="120"/>
      <c r="CA129" s="120">
        <v>3</v>
      </c>
      <c r="CB129" s="120">
        <v>9</v>
      </c>
      <c r="CZ129" s="77">
        <v>3</v>
      </c>
    </row>
    <row r="130" spans="1:104" x14ac:dyDescent="0.2">
      <c r="A130" s="111">
        <v>82</v>
      </c>
      <c r="B130" s="112" t="s">
        <v>257</v>
      </c>
      <c r="C130" s="113" t="s">
        <v>258</v>
      </c>
      <c r="D130" s="114" t="s">
        <v>153</v>
      </c>
      <c r="E130" s="115">
        <v>1</v>
      </c>
      <c r="F130" s="116"/>
      <c r="G130" s="117">
        <f>E130*F130</f>
        <v>0</v>
      </c>
      <c r="H130" s="118">
        <v>2.5000000000000001E-4</v>
      </c>
      <c r="I130" s="119">
        <f>E130*H130</f>
        <v>2.5000000000000001E-4</v>
      </c>
      <c r="J130" s="118"/>
      <c r="K130" s="119">
        <f>E130*J130</f>
        <v>0</v>
      </c>
      <c r="O130" s="110"/>
      <c r="Z130" s="120"/>
      <c r="AA130" s="120">
        <v>3</v>
      </c>
      <c r="AB130" s="120">
        <v>9</v>
      </c>
      <c r="AC130" s="120" t="s">
        <v>257</v>
      </c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/>
      <c r="BJ130" s="120"/>
      <c r="BK130" s="120"/>
      <c r="CA130" s="120">
        <v>3</v>
      </c>
      <c r="CB130" s="120">
        <v>9</v>
      </c>
      <c r="CZ130" s="77">
        <v>3</v>
      </c>
    </row>
    <row r="131" spans="1:104" x14ac:dyDescent="0.2">
      <c r="A131" s="111">
        <v>83</v>
      </c>
      <c r="B131" s="112" t="s">
        <v>259</v>
      </c>
      <c r="C131" s="113" t="s">
        <v>260</v>
      </c>
      <c r="D131" s="114" t="s">
        <v>113</v>
      </c>
      <c r="E131" s="115">
        <v>1.5</v>
      </c>
      <c r="F131" s="116"/>
      <c r="G131" s="117">
        <f>E131*F131</f>
        <v>0</v>
      </c>
      <c r="H131" s="118">
        <v>3.1E-4</v>
      </c>
      <c r="I131" s="119">
        <f>E131*H131</f>
        <v>4.6500000000000003E-4</v>
      </c>
      <c r="J131" s="118"/>
      <c r="K131" s="119">
        <f>E131*J131</f>
        <v>0</v>
      </c>
      <c r="O131" s="110"/>
      <c r="Z131" s="120"/>
      <c r="AA131" s="120">
        <v>3</v>
      </c>
      <c r="AB131" s="120">
        <v>9</v>
      </c>
      <c r="AC131" s="120">
        <v>3457114702</v>
      </c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  <c r="BH131" s="120"/>
      <c r="BI131" s="120"/>
      <c r="BJ131" s="120"/>
      <c r="BK131" s="120"/>
      <c r="CA131" s="120">
        <v>3</v>
      </c>
      <c r="CB131" s="120">
        <v>9</v>
      </c>
      <c r="CZ131" s="77">
        <v>3</v>
      </c>
    </row>
    <row r="132" spans="1:104" x14ac:dyDescent="0.2">
      <c r="A132" s="111">
        <v>84</v>
      </c>
      <c r="B132" s="112" t="s">
        <v>261</v>
      </c>
      <c r="C132" s="113" t="s">
        <v>262</v>
      </c>
      <c r="D132" s="114" t="s">
        <v>263</v>
      </c>
      <c r="E132" s="115">
        <v>0.5</v>
      </c>
      <c r="F132" s="116"/>
      <c r="G132" s="117">
        <f>E132*F132</f>
        <v>0</v>
      </c>
      <c r="H132" s="118">
        <v>1E-3</v>
      </c>
      <c r="I132" s="119">
        <f>E132*H132</f>
        <v>5.0000000000000001E-4</v>
      </c>
      <c r="J132" s="118"/>
      <c r="K132" s="119">
        <f>E132*J132</f>
        <v>0</v>
      </c>
      <c r="O132" s="110"/>
      <c r="Z132" s="120"/>
      <c r="AA132" s="120">
        <v>3</v>
      </c>
      <c r="AB132" s="120">
        <v>9</v>
      </c>
      <c r="AC132" s="120">
        <v>35441120</v>
      </c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20"/>
      <c r="BE132" s="120"/>
      <c r="BF132" s="120"/>
      <c r="BG132" s="120"/>
      <c r="BH132" s="120"/>
      <c r="BI132" s="120"/>
      <c r="BJ132" s="120"/>
      <c r="BK132" s="120"/>
      <c r="CA132" s="120">
        <v>3</v>
      </c>
      <c r="CB132" s="120">
        <v>9</v>
      </c>
      <c r="CZ132" s="77">
        <v>3</v>
      </c>
    </row>
    <row r="133" spans="1:104" x14ac:dyDescent="0.2">
      <c r="A133" s="111">
        <v>85</v>
      </c>
      <c r="B133" s="112" t="s">
        <v>264</v>
      </c>
      <c r="C133" s="113" t="s">
        <v>265</v>
      </c>
      <c r="D133" s="114" t="s">
        <v>263</v>
      </c>
      <c r="E133" s="115">
        <v>0.1</v>
      </c>
      <c r="F133" s="116"/>
      <c r="G133" s="117">
        <f>E133*F133</f>
        <v>0</v>
      </c>
      <c r="H133" s="118">
        <v>1E-3</v>
      </c>
      <c r="I133" s="119">
        <f>E133*H133</f>
        <v>1E-4</v>
      </c>
      <c r="J133" s="118"/>
      <c r="K133" s="119">
        <f>E133*J133</f>
        <v>0</v>
      </c>
      <c r="O133" s="110"/>
      <c r="Z133" s="120"/>
      <c r="AA133" s="120">
        <v>3</v>
      </c>
      <c r="AB133" s="120">
        <v>9</v>
      </c>
      <c r="AC133" s="120">
        <v>354411202</v>
      </c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  <c r="BI133" s="120"/>
      <c r="BJ133" s="120"/>
      <c r="BK133" s="120"/>
      <c r="CA133" s="120">
        <v>3</v>
      </c>
      <c r="CB133" s="120">
        <v>9</v>
      </c>
      <c r="CZ133" s="77">
        <v>3</v>
      </c>
    </row>
    <row r="134" spans="1:104" ht="22.5" x14ac:dyDescent="0.2">
      <c r="A134" s="111">
        <v>86</v>
      </c>
      <c r="B134" s="112" t="s">
        <v>266</v>
      </c>
      <c r="C134" s="113" t="s">
        <v>267</v>
      </c>
      <c r="D134" s="114" t="s">
        <v>268</v>
      </c>
      <c r="E134" s="115">
        <v>2</v>
      </c>
      <c r="F134" s="116"/>
      <c r="G134" s="117">
        <f>E134*F134</f>
        <v>0</v>
      </c>
      <c r="H134" s="118">
        <v>0</v>
      </c>
      <c r="I134" s="119">
        <f>E134*H134</f>
        <v>0</v>
      </c>
      <c r="J134" s="118"/>
      <c r="K134" s="119">
        <f>E134*J134</f>
        <v>0</v>
      </c>
      <c r="O134" s="110"/>
      <c r="Z134" s="120"/>
      <c r="AA134" s="120">
        <v>10</v>
      </c>
      <c r="AB134" s="120">
        <v>0</v>
      </c>
      <c r="AC134" s="120">
        <v>8</v>
      </c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20"/>
      <c r="BE134" s="120"/>
      <c r="BF134" s="120"/>
      <c r="BG134" s="120"/>
      <c r="BH134" s="120"/>
      <c r="BI134" s="120"/>
      <c r="BJ134" s="120"/>
      <c r="BK134" s="120"/>
      <c r="CA134" s="120">
        <v>10</v>
      </c>
      <c r="CB134" s="120">
        <v>0</v>
      </c>
      <c r="CZ134" s="77">
        <v>5</v>
      </c>
    </row>
    <row r="135" spans="1:104" x14ac:dyDescent="0.2">
      <c r="A135" s="131" t="s">
        <v>37</v>
      </c>
      <c r="B135" s="132" t="s">
        <v>229</v>
      </c>
      <c r="C135" s="133" t="s">
        <v>230</v>
      </c>
      <c r="D135" s="134"/>
      <c r="E135" s="135"/>
      <c r="F135" s="135"/>
      <c r="G135" s="136">
        <f>SUM(G117:G134)</f>
        <v>0</v>
      </c>
      <c r="H135" s="137"/>
      <c r="I135" s="138">
        <f>SUM(I117:I134)</f>
        <v>0.13425499999999999</v>
      </c>
      <c r="J135" s="139"/>
      <c r="K135" s="138">
        <f>SUM(K117:K134)</f>
        <v>0</v>
      </c>
      <c r="O135" s="110"/>
      <c r="X135" s="140">
        <f>K135</f>
        <v>0</v>
      </c>
      <c r="Y135" s="140"/>
      <c r="Z135" s="141">
        <f>G135</f>
        <v>0</v>
      </c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42"/>
      <c r="BB135" s="142"/>
      <c r="BC135" s="142"/>
      <c r="BD135" s="142"/>
      <c r="BE135" s="142"/>
      <c r="BF135" s="142"/>
      <c r="BG135" s="120"/>
      <c r="BH135" s="120"/>
      <c r="BI135" s="120"/>
      <c r="BJ135" s="120"/>
      <c r="BK135" s="120"/>
    </row>
    <row r="136" spans="1:104" ht="14.25" customHeight="1" x14ac:dyDescent="0.2">
      <c r="A136" s="102" t="s">
        <v>33</v>
      </c>
      <c r="B136" s="103" t="s">
        <v>269</v>
      </c>
      <c r="C136" s="104" t="s">
        <v>270</v>
      </c>
      <c r="D136" s="105"/>
      <c r="E136" s="106"/>
      <c r="F136" s="106"/>
      <c r="G136" s="107"/>
      <c r="H136" s="108"/>
      <c r="I136" s="109"/>
      <c r="J136" s="108"/>
      <c r="K136" s="109"/>
      <c r="O136" s="110"/>
    </row>
    <row r="137" spans="1:104" x14ac:dyDescent="0.2">
      <c r="A137" s="111">
        <v>87</v>
      </c>
      <c r="B137" s="112" t="s">
        <v>271</v>
      </c>
      <c r="C137" s="113" t="s">
        <v>272</v>
      </c>
      <c r="D137" s="114" t="s">
        <v>268</v>
      </c>
      <c r="E137" s="115">
        <v>1</v>
      </c>
      <c r="F137" s="116"/>
      <c r="G137" s="117">
        <f>E137*F137</f>
        <v>0</v>
      </c>
      <c r="H137" s="118">
        <v>0</v>
      </c>
      <c r="I137" s="119">
        <f>E137*H137</f>
        <v>0</v>
      </c>
      <c r="J137" s="118"/>
      <c r="K137" s="119">
        <f>E137*J137</f>
        <v>0</v>
      </c>
      <c r="O137" s="110"/>
      <c r="Z137" s="120"/>
      <c r="AA137" s="120">
        <v>12</v>
      </c>
      <c r="AB137" s="120">
        <v>0</v>
      </c>
      <c r="AC137" s="120">
        <v>92</v>
      </c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20"/>
      <c r="AV137" s="120"/>
      <c r="AW137" s="120"/>
      <c r="AX137" s="120"/>
      <c r="AY137" s="120"/>
      <c r="AZ137" s="120"/>
      <c r="BA137" s="120"/>
      <c r="BB137" s="120"/>
      <c r="BC137" s="120"/>
      <c r="BD137" s="120"/>
      <c r="BE137" s="120"/>
      <c r="BF137" s="120"/>
      <c r="BG137" s="120"/>
      <c r="BH137" s="120"/>
      <c r="BI137" s="120"/>
      <c r="BJ137" s="120"/>
      <c r="BK137" s="120"/>
      <c r="CA137" s="120">
        <v>12</v>
      </c>
      <c r="CB137" s="120">
        <v>0</v>
      </c>
      <c r="CZ137" s="77">
        <v>4</v>
      </c>
    </row>
    <row r="138" spans="1:104" x14ac:dyDescent="0.2">
      <c r="A138" s="131" t="s">
        <v>37</v>
      </c>
      <c r="B138" s="132" t="s">
        <v>269</v>
      </c>
      <c r="C138" s="133" t="s">
        <v>270</v>
      </c>
      <c r="D138" s="134"/>
      <c r="E138" s="135"/>
      <c r="F138" s="135"/>
      <c r="G138" s="136">
        <f>SUM(G136:G137)</f>
        <v>0</v>
      </c>
      <c r="H138" s="137"/>
      <c r="I138" s="138">
        <f>SUM(I136:I137)</f>
        <v>0</v>
      </c>
      <c r="J138" s="139"/>
      <c r="K138" s="138">
        <f>SUM(K136:K137)</f>
        <v>0</v>
      </c>
      <c r="O138" s="110"/>
      <c r="X138" s="140">
        <f>K138</f>
        <v>0</v>
      </c>
      <c r="Y138" s="140">
        <f>I138</f>
        <v>0</v>
      </c>
      <c r="Z138" s="141">
        <f>G138</f>
        <v>0</v>
      </c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20"/>
      <c r="AV138" s="120"/>
      <c r="AW138" s="120"/>
      <c r="AX138" s="120"/>
      <c r="AY138" s="120"/>
      <c r="AZ138" s="120"/>
      <c r="BA138" s="142"/>
      <c r="BB138" s="142"/>
      <c r="BC138" s="142"/>
      <c r="BD138" s="142"/>
      <c r="BE138" s="142"/>
      <c r="BF138" s="142"/>
      <c r="BG138" s="120"/>
      <c r="BH138" s="120"/>
      <c r="BI138" s="120"/>
      <c r="BJ138" s="120"/>
      <c r="BK138" s="120"/>
    </row>
    <row r="139" spans="1:104" x14ac:dyDescent="0.2">
      <c r="A139" s="143" t="s">
        <v>38</v>
      </c>
      <c r="B139" s="144" t="s">
        <v>39</v>
      </c>
      <c r="C139" s="145"/>
      <c r="D139" s="146"/>
      <c r="E139" s="147"/>
      <c r="F139" s="147"/>
      <c r="G139" s="148">
        <f>SUM(Z7:Z139)</f>
        <v>0</v>
      </c>
      <c r="H139" s="149"/>
      <c r="I139" s="150">
        <f>SUM(Y7:Y139)</f>
        <v>0</v>
      </c>
      <c r="J139" s="149"/>
      <c r="K139" s="150">
        <f>SUM(X7:X139)</f>
        <v>0</v>
      </c>
      <c r="O139" s="110"/>
      <c r="BA139" s="151"/>
      <c r="BB139" s="151"/>
      <c r="BC139" s="151"/>
      <c r="BD139" s="151"/>
      <c r="BE139" s="151"/>
      <c r="BF139" s="151"/>
    </row>
    <row r="140" spans="1:104" x14ac:dyDescent="0.2">
      <c r="E140" s="77"/>
    </row>
    <row r="141" spans="1:104" x14ac:dyDescent="0.2">
      <c r="A141" s="152"/>
      <c r="E141" s="77"/>
    </row>
    <row r="142" spans="1:104" x14ac:dyDescent="0.2">
      <c r="E142" s="77"/>
    </row>
    <row r="143" spans="1:104" x14ac:dyDescent="0.2">
      <c r="E143" s="77"/>
    </row>
    <row r="144" spans="1:104" x14ac:dyDescent="0.2">
      <c r="E144" s="77"/>
    </row>
    <row r="145" spans="5:5" x14ac:dyDescent="0.2">
      <c r="E145" s="77"/>
    </row>
    <row r="146" spans="5:5" x14ac:dyDescent="0.2">
      <c r="E146" s="77"/>
    </row>
    <row r="147" spans="5:5" x14ac:dyDescent="0.2">
      <c r="E147" s="77"/>
    </row>
    <row r="148" spans="5:5" x14ac:dyDescent="0.2">
      <c r="E148" s="77"/>
    </row>
    <row r="149" spans="5:5" x14ac:dyDescent="0.2">
      <c r="E149" s="77"/>
    </row>
    <row r="150" spans="5:5" x14ac:dyDescent="0.2">
      <c r="E150" s="77"/>
    </row>
    <row r="151" spans="5:5" x14ac:dyDescent="0.2">
      <c r="E151" s="77"/>
    </row>
    <row r="152" spans="5:5" x14ac:dyDescent="0.2">
      <c r="E152" s="77"/>
    </row>
    <row r="153" spans="5:5" x14ac:dyDescent="0.2">
      <c r="E153" s="77"/>
    </row>
    <row r="154" spans="5:5" x14ac:dyDescent="0.2">
      <c r="E154" s="77"/>
    </row>
    <row r="155" spans="5:5" x14ac:dyDescent="0.2">
      <c r="E155" s="77"/>
    </row>
    <row r="156" spans="5:5" x14ac:dyDescent="0.2">
      <c r="E156" s="77"/>
    </row>
    <row r="157" spans="5:5" x14ac:dyDescent="0.2">
      <c r="E157" s="77"/>
    </row>
    <row r="158" spans="5:5" x14ac:dyDescent="0.2">
      <c r="E158" s="77"/>
    </row>
    <row r="159" spans="5:5" x14ac:dyDescent="0.2">
      <c r="E159" s="77"/>
    </row>
    <row r="160" spans="5:5" x14ac:dyDescent="0.2">
      <c r="E160" s="77"/>
    </row>
    <row r="161" spans="5:5" x14ac:dyDescent="0.2">
      <c r="E161" s="77"/>
    </row>
    <row r="162" spans="5:5" x14ac:dyDescent="0.2">
      <c r="E162" s="77"/>
    </row>
    <row r="163" spans="5:5" x14ac:dyDescent="0.2">
      <c r="E163" s="77"/>
    </row>
    <row r="164" spans="5:5" x14ac:dyDescent="0.2">
      <c r="E164" s="77"/>
    </row>
    <row r="165" spans="5:5" x14ac:dyDescent="0.2">
      <c r="E165" s="77"/>
    </row>
    <row r="166" spans="5:5" x14ac:dyDescent="0.2">
      <c r="E166" s="77"/>
    </row>
    <row r="167" spans="5:5" x14ac:dyDescent="0.2">
      <c r="E167" s="77"/>
    </row>
    <row r="168" spans="5:5" x14ac:dyDescent="0.2">
      <c r="E168" s="77"/>
    </row>
    <row r="169" spans="5:5" x14ac:dyDescent="0.2">
      <c r="E169" s="77"/>
    </row>
    <row r="170" spans="5:5" x14ac:dyDescent="0.2">
      <c r="E170" s="77"/>
    </row>
    <row r="171" spans="5:5" x14ac:dyDescent="0.2">
      <c r="E171" s="77"/>
    </row>
    <row r="172" spans="5:5" x14ac:dyDescent="0.2">
      <c r="E172" s="77"/>
    </row>
    <row r="173" spans="5:5" x14ac:dyDescent="0.2">
      <c r="E173" s="77"/>
    </row>
    <row r="174" spans="5:5" x14ac:dyDescent="0.2">
      <c r="E174" s="77"/>
    </row>
    <row r="175" spans="5:5" x14ac:dyDescent="0.2">
      <c r="E175" s="77"/>
    </row>
    <row r="176" spans="5:5" x14ac:dyDescent="0.2">
      <c r="E176" s="77"/>
    </row>
    <row r="177" spans="5:5" x14ac:dyDescent="0.2">
      <c r="E177" s="77"/>
    </row>
    <row r="178" spans="5:5" x14ac:dyDescent="0.2">
      <c r="E178" s="77"/>
    </row>
    <row r="179" spans="5:5" x14ac:dyDescent="0.2">
      <c r="E179" s="77"/>
    </row>
    <row r="180" spans="5:5" x14ac:dyDescent="0.2">
      <c r="E180" s="77"/>
    </row>
    <row r="181" spans="5:5" x14ac:dyDescent="0.2">
      <c r="E181" s="77"/>
    </row>
    <row r="182" spans="5:5" x14ac:dyDescent="0.2">
      <c r="E182" s="77"/>
    </row>
    <row r="183" spans="5:5" x14ac:dyDescent="0.2">
      <c r="E183" s="77"/>
    </row>
    <row r="184" spans="5:5" x14ac:dyDescent="0.2">
      <c r="E184" s="77"/>
    </row>
    <row r="185" spans="5:5" x14ac:dyDescent="0.2">
      <c r="E185" s="77"/>
    </row>
    <row r="186" spans="5:5" x14ac:dyDescent="0.2">
      <c r="E186" s="77"/>
    </row>
    <row r="187" spans="5:5" x14ac:dyDescent="0.2">
      <c r="E187" s="77"/>
    </row>
    <row r="188" spans="5:5" x14ac:dyDescent="0.2">
      <c r="E188" s="77"/>
    </row>
    <row r="189" spans="5:5" x14ac:dyDescent="0.2">
      <c r="E189" s="77"/>
    </row>
    <row r="190" spans="5:5" x14ac:dyDescent="0.2">
      <c r="E190" s="77"/>
    </row>
    <row r="191" spans="5:5" x14ac:dyDescent="0.2">
      <c r="E191" s="77"/>
    </row>
    <row r="192" spans="5:5" x14ac:dyDescent="0.2">
      <c r="E192" s="77"/>
    </row>
    <row r="193" spans="1:7" x14ac:dyDescent="0.2">
      <c r="A193" s="153"/>
      <c r="B193" s="153"/>
    </row>
    <row r="194" spans="1:7" x14ac:dyDescent="0.2">
      <c r="C194" s="154"/>
      <c r="D194" s="154"/>
      <c r="E194" s="155"/>
      <c r="F194" s="154"/>
      <c r="G194" s="156"/>
    </row>
    <row r="195" spans="1:7" x14ac:dyDescent="0.2">
      <c r="A195" s="153"/>
      <c r="B195" s="153"/>
    </row>
    <row r="1112" spans="1:7" x14ac:dyDescent="0.2">
      <c r="A1112" s="157"/>
      <c r="B1112" s="158"/>
      <c r="C1112" s="159" t="s">
        <v>40</v>
      </c>
      <c r="D1112" s="160"/>
      <c r="F1112" s="96"/>
      <c r="G1112" s="123">
        <v>100000</v>
      </c>
    </row>
    <row r="1113" spans="1:7" x14ac:dyDescent="0.2">
      <c r="A1113" s="157"/>
      <c r="B1113" s="158"/>
      <c r="C1113" s="159" t="s">
        <v>41</v>
      </c>
      <c r="D1113" s="160"/>
      <c r="F1113" s="96"/>
      <c r="G1113" s="123">
        <v>100000</v>
      </c>
    </row>
    <row r="1114" spans="1:7" x14ac:dyDescent="0.2">
      <c r="A1114" s="157"/>
      <c r="B1114" s="158"/>
      <c r="C1114" s="159" t="s">
        <v>42</v>
      </c>
      <c r="D1114" s="160"/>
      <c r="F1114" s="96"/>
      <c r="G1114" s="123">
        <v>100000</v>
      </c>
    </row>
    <row r="1115" spans="1:7" x14ac:dyDescent="0.2">
      <c r="A1115" s="157"/>
      <c r="B1115" s="158"/>
      <c r="C1115" s="159" t="s">
        <v>43</v>
      </c>
      <c r="D1115" s="160"/>
      <c r="F1115" s="96"/>
      <c r="G1115" s="123">
        <v>100000</v>
      </c>
    </row>
    <row r="1116" spans="1:7" x14ac:dyDescent="0.2">
      <c r="A1116" s="157"/>
      <c r="B1116" s="158"/>
      <c r="C1116" s="159" t="s">
        <v>44</v>
      </c>
      <c r="D1116" s="160"/>
      <c r="F1116" s="96"/>
      <c r="G1116" s="123">
        <v>100000</v>
      </c>
    </row>
    <row r="1117" spans="1:7" x14ac:dyDescent="0.2">
      <c r="A1117" s="157"/>
      <c r="B1117" s="158"/>
      <c r="C1117" s="159" t="s">
        <v>45</v>
      </c>
      <c r="D1117" s="160"/>
      <c r="F1117" s="96"/>
      <c r="G1117" s="123">
        <v>100000</v>
      </c>
    </row>
    <row r="1118" spans="1:7" x14ac:dyDescent="0.2">
      <c r="A1118" s="157"/>
      <c r="B1118" s="158"/>
      <c r="C1118" s="159" t="s">
        <v>46</v>
      </c>
      <c r="D1118" s="160"/>
      <c r="F1118" s="96"/>
      <c r="G1118" s="123">
        <v>100000</v>
      </c>
    </row>
  </sheetData>
  <mergeCells count="32">
    <mergeCell ref="C15:D15"/>
    <mergeCell ref="C17:D17"/>
    <mergeCell ref="C43:D43"/>
    <mergeCell ref="C45:D45"/>
    <mergeCell ref="C47:D47"/>
    <mergeCell ref="C20:D20"/>
    <mergeCell ref="C23:D23"/>
    <mergeCell ref="C28:D28"/>
    <mergeCell ref="A1:G1"/>
    <mergeCell ref="C9:D9"/>
    <mergeCell ref="C10:D10"/>
    <mergeCell ref="C11:D11"/>
    <mergeCell ref="C12:D12"/>
    <mergeCell ref="C33:D33"/>
    <mergeCell ref="C37:D37"/>
    <mergeCell ref="C39:D39"/>
    <mergeCell ref="C41:D41"/>
    <mergeCell ref="C61:D61"/>
    <mergeCell ref="C49:D49"/>
    <mergeCell ref="C52:D52"/>
    <mergeCell ref="C58:D58"/>
    <mergeCell ref="C64:D64"/>
    <mergeCell ref="C66:D66"/>
    <mergeCell ref="C68:D68"/>
    <mergeCell ref="C70:D70"/>
    <mergeCell ref="C72:D72"/>
    <mergeCell ref="C111:D111"/>
    <mergeCell ref="C75:D75"/>
    <mergeCell ref="C77:D77"/>
    <mergeCell ref="C79:D79"/>
    <mergeCell ref="C99:D99"/>
    <mergeCell ref="C101:D101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CZ1024"/>
  <sheetViews>
    <sheetView showGridLines="0" showZeros="0" workbookViewId="0">
      <selection sqref="A1:G1"/>
    </sheetView>
  </sheetViews>
  <sheetFormatPr defaultRowHeight="12.75" x14ac:dyDescent="0.2"/>
  <cols>
    <col min="1" max="1" width="4.42578125" style="77" customWidth="1"/>
    <col min="2" max="2" width="11.5703125" style="77" customWidth="1"/>
    <col min="3" max="3" width="40.42578125" style="77" customWidth="1"/>
    <col min="4" max="4" width="5.5703125" style="77" customWidth="1"/>
    <col min="5" max="5" width="8.5703125" style="96" customWidth="1"/>
    <col min="6" max="6" width="9.85546875" style="77" customWidth="1"/>
    <col min="7" max="7" width="13.85546875" style="77" customWidth="1"/>
    <col min="8" max="8" width="11" style="77" hidden="1" customWidth="1"/>
    <col min="9" max="9" width="9.7109375" style="77" hidden="1" customWidth="1"/>
    <col min="10" max="10" width="11.28515625" style="77" hidden="1" customWidth="1"/>
    <col min="11" max="11" width="10.42578125" style="77" hidden="1" customWidth="1"/>
    <col min="12" max="12" width="75.42578125" style="77" customWidth="1"/>
    <col min="13" max="13" width="45.28515625" style="77" customWidth="1"/>
    <col min="14" max="55" width="9.140625" style="77"/>
    <col min="56" max="56" width="62.28515625" style="77" customWidth="1"/>
    <col min="57" max="16384" width="9.140625" style="77"/>
  </cols>
  <sheetData>
    <row r="1" spans="1:104" ht="15" customHeight="1" x14ac:dyDescent="0.25">
      <c r="A1" s="174" t="s">
        <v>401</v>
      </c>
      <c r="B1" s="174"/>
      <c r="C1" s="174"/>
      <c r="D1" s="174"/>
      <c r="E1" s="174"/>
      <c r="F1" s="174"/>
      <c r="G1" s="174"/>
    </row>
    <row r="2" spans="1:104" ht="3" customHeight="1" thickBot="1" x14ac:dyDescent="0.25">
      <c r="B2" s="78"/>
      <c r="C2" s="79"/>
      <c r="D2" s="79"/>
      <c r="E2" s="80"/>
      <c r="F2" s="79"/>
      <c r="G2" s="79"/>
    </row>
    <row r="3" spans="1:104" ht="13.5" customHeight="1" thickTop="1" x14ac:dyDescent="0.2">
      <c r="A3" s="81" t="s">
        <v>20</v>
      </c>
      <c r="B3" s="82"/>
      <c r="C3" s="83"/>
      <c r="D3" s="84" t="s">
        <v>324</v>
      </c>
      <c r="E3" s="85"/>
      <c r="F3" s="86"/>
      <c r="G3" s="87"/>
    </row>
    <row r="4" spans="1:104" ht="13.5" customHeight="1" thickBot="1" x14ac:dyDescent="0.25">
      <c r="A4" s="88" t="s">
        <v>21</v>
      </c>
      <c r="B4" s="89"/>
      <c r="C4" s="90"/>
      <c r="D4" s="91" t="s">
        <v>2</v>
      </c>
      <c r="E4" s="92"/>
      <c r="F4" s="93"/>
      <c r="G4" s="94"/>
    </row>
    <row r="5" spans="1:104" ht="13.5" thickTop="1" x14ac:dyDescent="0.2">
      <c r="A5" s="95"/>
    </row>
    <row r="6" spans="1:104" s="101" customFormat="1" ht="26.25" customHeight="1" x14ac:dyDescent="0.2">
      <c r="A6" s="97" t="s">
        <v>22</v>
      </c>
      <c r="B6" s="98" t="s">
        <v>23</v>
      </c>
      <c r="C6" s="98" t="s">
        <v>24</v>
      </c>
      <c r="D6" s="98" t="s">
        <v>25</v>
      </c>
      <c r="E6" s="98" t="s">
        <v>26</v>
      </c>
      <c r="F6" s="98" t="s">
        <v>27</v>
      </c>
      <c r="G6" s="99" t="s">
        <v>28</v>
      </c>
      <c r="H6" s="100" t="s">
        <v>29</v>
      </c>
      <c r="I6" s="100" t="s">
        <v>30</v>
      </c>
      <c r="J6" s="100" t="s">
        <v>31</v>
      </c>
      <c r="K6" s="100" t="s">
        <v>32</v>
      </c>
    </row>
    <row r="7" spans="1:104" ht="14.25" customHeight="1" x14ac:dyDescent="0.2">
      <c r="A7" s="102" t="s">
        <v>33</v>
      </c>
      <c r="B7" s="103" t="s">
        <v>34</v>
      </c>
      <c r="C7" s="104" t="s">
        <v>35</v>
      </c>
      <c r="D7" s="105"/>
      <c r="E7" s="106"/>
      <c r="F7" s="106"/>
      <c r="G7" s="107"/>
      <c r="H7" s="108"/>
      <c r="I7" s="109"/>
      <c r="J7" s="108"/>
      <c r="K7" s="109"/>
      <c r="O7" s="110"/>
    </row>
    <row r="8" spans="1:104" x14ac:dyDescent="0.2">
      <c r="A8" s="111">
        <v>1</v>
      </c>
      <c r="B8" s="112" t="s">
        <v>276</v>
      </c>
      <c r="C8" s="113" t="s">
        <v>277</v>
      </c>
      <c r="D8" s="114" t="s">
        <v>49</v>
      </c>
      <c r="E8" s="115">
        <v>9</v>
      </c>
      <c r="F8" s="116"/>
      <c r="G8" s="117">
        <f>E8*F8</f>
        <v>0</v>
      </c>
      <c r="H8" s="118">
        <v>0</v>
      </c>
      <c r="I8" s="119">
        <f>E8*H8</f>
        <v>0</v>
      </c>
      <c r="J8" s="118">
        <v>0</v>
      </c>
      <c r="K8" s="119">
        <f>E8*J8</f>
        <v>0</v>
      </c>
      <c r="O8" s="110"/>
      <c r="Z8" s="120"/>
      <c r="AA8" s="120">
        <v>1</v>
      </c>
      <c r="AB8" s="120">
        <v>1</v>
      </c>
      <c r="AC8" s="120">
        <v>1</v>
      </c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CA8" s="120">
        <v>1</v>
      </c>
      <c r="CB8" s="120">
        <v>1</v>
      </c>
      <c r="CZ8" s="77">
        <v>1</v>
      </c>
    </row>
    <row r="9" spans="1:104" x14ac:dyDescent="0.2">
      <c r="A9" s="111">
        <v>2</v>
      </c>
      <c r="B9" s="112" t="s">
        <v>278</v>
      </c>
      <c r="C9" s="113" t="s">
        <v>279</v>
      </c>
      <c r="D9" s="114" t="s">
        <v>49</v>
      </c>
      <c r="E9" s="115">
        <v>9</v>
      </c>
      <c r="F9" s="116"/>
      <c r="G9" s="117">
        <f>E9*F9</f>
        <v>0</v>
      </c>
      <c r="H9" s="118">
        <v>0</v>
      </c>
      <c r="I9" s="119">
        <f>E9*H9</f>
        <v>0</v>
      </c>
      <c r="J9" s="118">
        <v>0</v>
      </c>
      <c r="K9" s="119">
        <f>E9*J9</f>
        <v>0</v>
      </c>
      <c r="O9" s="110"/>
      <c r="Z9" s="120"/>
      <c r="AA9" s="120">
        <v>1</v>
      </c>
      <c r="AB9" s="120">
        <v>1</v>
      </c>
      <c r="AC9" s="120">
        <v>1</v>
      </c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CA9" s="120">
        <v>1</v>
      </c>
      <c r="CB9" s="120">
        <v>1</v>
      </c>
      <c r="CZ9" s="77">
        <v>1</v>
      </c>
    </row>
    <row r="10" spans="1:104" x14ac:dyDescent="0.2">
      <c r="A10" s="121"/>
      <c r="B10" s="122"/>
      <c r="C10" s="172" t="s">
        <v>280</v>
      </c>
      <c r="D10" s="173"/>
      <c r="E10" s="125">
        <v>9</v>
      </c>
      <c r="F10" s="126"/>
      <c r="G10" s="127"/>
      <c r="H10" s="128"/>
      <c r="I10" s="123"/>
      <c r="K10" s="123"/>
      <c r="M10" s="129" t="s">
        <v>280</v>
      </c>
      <c r="O10" s="11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30" t="e">
        <f>#REF!</f>
        <v>#REF!</v>
      </c>
      <c r="BE10" s="120"/>
      <c r="BF10" s="120"/>
      <c r="BG10" s="120"/>
      <c r="BH10" s="120"/>
      <c r="BI10" s="120"/>
      <c r="BJ10" s="120"/>
      <c r="BK10" s="120"/>
    </row>
    <row r="11" spans="1:104" x14ac:dyDescent="0.2">
      <c r="A11" s="111">
        <v>3</v>
      </c>
      <c r="B11" s="112" t="s">
        <v>281</v>
      </c>
      <c r="C11" s="113" t="s">
        <v>282</v>
      </c>
      <c r="D11" s="114" t="s">
        <v>49</v>
      </c>
      <c r="E11" s="115">
        <v>9</v>
      </c>
      <c r="F11" s="116"/>
      <c r="G11" s="117">
        <f>E11*F11</f>
        <v>0</v>
      </c>
      <c r="H11" s="118">
        <v>0</v>
      </c>
      <c r="I11" s="119">
        <f>E11*H11</f>
        <v>0</v>
      </c>
      <c r="J11" s="118">
        <v>0</v>
      </c>
      <c r="K11" s="119">
        <f>E11*J11</f>
        <v>0</v>
      </c>
      <c r="O11" s="110"/>
      <c r="Z11" s="120"/>
      <c r="AA11" s="120">
        <v>1</v>
      </c>
      <c r="AB11" s="120">
        <v>1</v>
      </c>
      <c r="AC11" s="120">
        <v>1</v>
      </c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CA11" s="120">
        <v>1</v>
      </c>
      <c r="CB11" s="120">
        <v>1</v>
      </c>
      <c r="CZ11" s="77">
        <v>1</v>
      </c>
    </row>
    <row r="12" spans="1:104" x14ac:dyDescent="0.2">
      <c r="A12" s="111">
        <v>4</v>
      </c>
      <c r="B12" s="112" t="s">
        <v>283</v>
      </c>
      <c r="C12" s="113" t="s">
        <v>284</v>
      </c>
      <c r="D12" s="114" t="s">
        <v>49</v>
      </c>
      <c r="E12" s="115">
        <v>5.6</v>
      </c>
      <c r="F12" s="116"/>
      <c r="G12" s="117">
        <f>E12*F12</f>
        <v>0</v>
      </c>
      <c r="H12" s="118">
        <v>0</v>
      </c>
      <c r="I12" s="119">
        <f>E12*H12</f>
        <v>0</v>
      </c>
      <c r="J12" s="118">
        <v>0</v>
      </c>
      <c r="K12" s="119">
        <f>E12*J12</f>
        <v>0</v>
      </c>
      <c r="O12" s="110"/>
      <c r="Z12" s="120"/>
      <c r="AA12" s="120">
        <v>1</v>
      </c>
      <c r="AB12" s="120">
        <v>1</v>
      </c>
      <c r="AC12" s="120">
        <v>1</v>
      </c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CA12" s="120">
        <v>1</v>
      </c>
      <c r="CB12" s="120">
        <v>1</v>
      </c>
      <c r="CZ12" s="77">
        <v>1</v>
      </c>
    </row>
    <row r="13" spans="1:104" x14ac:dyDescent="0.2">
      <c r="A13" s="121"/>
      <c r="B13" s="122"/>
      <c r="C13" s="172" t="s">
        <v>285</v>
      </c>
      <c r="D13" s="173"/>
      <c r="E13" s="125">
        <v>5.6</v>
      </c>
      <c r="F13" s="126"/>
      <c r="G13" s="127"/>
      <c r="H13" s="128"/>
      <c r="I13" s="123"/>
      <c r="K13" s="123"/>
      <c r="M13" s="129" t="s">
        <v>285</v>
      </c>
      <c r="O13" s="11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30" t="str">
        <f>C12</f>
        <v>Ruční výkop jam, rýh a šachet v hornině tř. 3</v>
      </c>
      <c r="BE13" s="120"/>
      <c r="BF13" s="120"/>
      <c r="BG13" s="120"/>
      <c r="BH13" s="120"/>
      <c r="BI13" s="120"/>
      <c r="BJ13" s="120"/>
      <c r="BK13" s="120"/>
    </row>
    <row r="14" spans="1:104" x14ac:dyDescent="0.2">
      <c r="A14" s="111">
        <v>5</v>
      </c>
      <c r="B14" s="112" t="s">
        <v>286</v>
      </c>
      <c r="C14" s="113" t="s">
        <v>287</v>
      </c>
      <c r="D14" s="114" t="s">
        <v>49</v>
      </c>
      <c r="E14" s="115">
        <v>11.1</v>
      </c>
      <c r="F14" s="116"/>
      <c r="G14" s="117">
        <f>E14*F14</f>
        <v>0</v>
      </c>
      <c r="H14" s="118">
        <v>0</v>
      </c>
      <c r="I14" s="119">
        <f>E14*H14</f>
        <v>0</v>
      </c>
      <c r="J14" s="118">
        <v>0</v>
      </c>
      <c r="K14" s="119">
        <f>E14*J14</f>
        <v>0</v>
      </c>
      <c r="O14" s="110"/>
      <c r="Z14" s="120"/>
      <c r="AA14" s="120">
        <v>1</v>
      </c>
      <c r="AB14" s="120">
        <v>1</v>
      </c>
      <c r="AC14" s="120">
        <v>1</v>
      </c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CA14" s="120">
        <v>1</v>
      </c>
      <c r="CB14" s="120">
        <v>1</v>
      </c>
      <c r="CZ14" s="77">
        <v>1</v>
      </c>
    </row>
    <row r="15" spans="1:104" x14ac:dyDescent="0.2">
      <c r="A15" s="121"/>
      <c r="B15" s="122"/>
      <c r="C15" s="172" t="s">
        <v>288</v>
      </c>
      <c r="D15" s="173"/>
      <c r="E15" s="125">
        <v>11.1</v>
      </c>
      <c r="F15" s="126"/>
      <c r="G15" s="127"/>
      <c r="H15" s="128"/>
      <c r="I15" s="123"/>
      <c r="K15" s="123"/>
      <c r="M15" s="129" t="s">
        <v>288</v>
      </c>
      <c r="O15" s="11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30" t="str">
        <f>C14</f>
        <v>Vodorovné přemístění výkopku z hor.1-4 do 6000 m</v>
      </c>
      <c r="BE15" s="120"/>
      <c r="BF15" s="120"/>
      <c r="BG15" s="120"/>
      <c r="BH15" s="120"/>
      <c r="BI15" s="120"/>
      <c r="BJ15" s="120"/>
      <c r="BK15" s="120"/>
    </row>
    <row r="16" spans="1:104" x14ac:dyDescent="0.2">
      <c r="A16" s="111">
        <v>6</v>
      </c>
      <c r="B16" s="112" t="s">
        <v>67</v>
      </c>
      <c r="C16" s="113" t="s">
        <v>68</v>
      </c>
      <c r="D16" s="114" t="s">
        <v>49</v>
      </c>
      <c r="E16" s="115">
        <v>11.1</v>
      </c>
      <c r="F16" s="116"/>
      <c r="G16" s="117">
        <f>E16*F16</f>
        <v>0</v>
      </c>
      <c r="H16" s="118">
        <v>0</v>
      </c>
      <c r="I16" s="119">
        <f>E16*H16</f>
        <v>0</v>
      </c>
      <c r="J16" s="118">
        <v>0</v>
      </c>
      <c r="K16" s="119">
        <f>E16*J16</f>
        <v>0</v>
      </c>
      <c r="O16" s="110"/>
      <c r="Z16" s="120"/>
      <c r="AA16" s="120">
        <v>1</v>
      </c>
      <c r="AB16" s="120">
        <v>1</v>
      </c>
      <c r="AC16" s="120">
        <v>1</v>
      </c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CA16" s="120">
        <v>1</v>
      </c>
      <c r="CB16" s="120">
        <v>1</v>
      </c>
      <c r="CZ16" s="77">
        <v>1</v>
      </c>
    </row>
    <row r="17" spans="1:104" x14ac:dyDescent="0.2">
      <c r="A17" s="121"/>
      <c r="B17" s="122"/>
      <c r="C17" s="172" t="s">
        <v>288</v>
      </c>
      <c r="D17" s="173"/>
      <c r="E17" s="125">
        <v>11.1</v>
      </c>
      <c r="F17" s="126"/>
      <c r="G17" s="127"/>
      <c r="H17" s="128"/>
      <c r="I17" s="123"/>
      <c r="K17" s="123"/>
      <c r="M17" s="129" t="s">
        <v>288</v>
      </c>
      <c r="O17" s="11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30" t="str">
        <f>C16</f>
        <v>Uložení sypaniny na skládku</v>
      </c>
      <c r="BE17" s="120"/>
      <c r="BF17" s="120"/>
      <c r="BG17" s="120"/>
      <c r="BH17" s="120"/>
      <c r="BI17" s="120"/>
      <c r="BJ17" s="120"/>
      <c r="BK17" s="120"/>
    </row>
    <row r="18" spans="1:104" x14ac:dyDescent="0.2">
      <c r="A18" s="111">
        <v>7</v>
      </c>
      <c r="B18" s="112" t="s">
        <v>69</v>
      </c>
      <c r="C18" s="113" t="s">
        <v>70</v>
      </c>
      <c r="D18" s="114" t="s">
        <v>36</v>
      </c>
      <c r="E18" s="115">
        <v>9</v>
      </c>
      <c r="F18" s="116"/>
      <c r="G18" s="117">
        <f>E18*F18</f>
        <v>0</v>
      </c>
      <c r="H18" s="118">
        <v>0</v>
      </c>
      <c r="I18" s="119">
        <f>E18*H18</f>
        <v>0</v>
      </c>
      <c r="J18" s="118">
        <v>0</v>
      </c>
      <c r="K18" s="119">
        <f>E18*J18</f>
        <v>0</v>
      </c>
      <c r="O18" s="110"/>
      <c r="Z18" s="120"/>
      <c r="AA18" s="120">
        <v>1</v>
      </c>
      <c r="AB18" s="120">
        <v>1</v>
      </c>
      <c r="AC18" s="120">
        <v>1</v>
      </c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CA18" s="120">
        <v>1</v>
      </c>
      <c r="CB18" s="120">
        <v>1</v>
      </c>
      <c r="CZ18" s="77">
        <v>1</v>
      </c>
    </row>
    <row r="19" spans="1:104" x14ac:dyDescent="0.2">
      <c r="A19" s="121"/>
      <c r="B19" s="122"/>
      <c r="C19" s="172" t="s">
        <v>289</v>
      </c>
      <c r="D19" s="173"/>
      <c r="E19" s="125">
        <v>9</v>
      </c>
      <c r="F19" s="126"/>
      <c r="G19" s="127"/>
      <c r="H19" s="128"/>
      <c r="I19" s="123"/>
      <c r="K19" s="123"/>
      <c r="M19" s="129" t="s">
        <v>289</v>
      </c>
      <c r="O19" s="11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30" t="str">
        <f>C18</f>
        <v>Úprava pláně v zářezech v hor. 1-4, se zhutněním</v>
      </c>
      <c r="BE19" s="120"/>
      <c r="BF19" s="120"/>
      <c r="BG19" s="120"/>
      <c r="BH19" s="120"/>
      <c r="BI19" s="120"/>
      <c r="BJ19" s="120"/>
      <c r="BK19" s="120"/>
    </row>
    <row r="20" spans="1:104" x14ac:dyDescent="0.2">
      <c r="A20" s="111">
        <v>8</v>
      </c>
      <c r="B20" s="112" t="s">
        <v>72</v>
      </c>
      <c r="C20" s="113" t="s">
        <v>73</v>
      </c>
      <c r="D20" s="114" t="s">
        <v>49</v>
      </c>
      <c r="E20" s="115">
        <v>11.1</v>
      </c>
      <c r="F20" s="116"/>
      <c r="G20" s="117">
        <f>E20*F20</f>
        <v>0</v>
      </c>
      <c r="H20" s="118">
        <v>0</v>
      </c>
      <c r="I20" s="119">
        <f>E20*H20</f>
        <v>0</v>
      </c>
      <c r="J20" s="118"/>
      <c r="K20" s="119">
        <f>E20*J20</f>
        <v>0</v>
      </c>
      <c r="O20" s="110"/>
      <c r="Z20" s="120"/>
      <c r="AA20" s="120">
        <v>12</v>
      </c>
      <c r="AB20" s="120">
        <v>0</v>
      </c>
      <c r="AC20" s="120">
        <v>1</v>
      </c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CA20" s="120">
        <v>12</v>
      </c>
      <c r="CB20" s="120">
        <v>0</v>
      </c>
      <c r="CZ20" s="77">
        <v>1</v>
      </c>
    </row>
    <row r="21" spans="1:104" x14ac:dyDescent="0.2">
      <c r="A21" s="111">
        <v>9</v>
      </c>
      <c r="B21" s="112" t="s">
        <v>290</v>
      </c>
      <c r="C21" s="113" t="s">
        <v>291</v>
      </c>
      <c r="D21" s="114" t="s">
        <v>49</v>
      </c>
      <c r="E21" s="115">
        <v>5.76</v>
      </c>
      <c r="F21" s="116"/>
      <c r="G21" s="117">
        <f>E21*F21</f>
        <v>0</v>
      </c>
      <c r="H21" s="118">
        <v>1.67</v>
      </c>
      <c r="I21" s="119">
        <f>E21*H21</f>
        <v>9.6191999999999993</v>
      </c>
      <c r="J21" s="118"/>
      <c r="K21" s="119">
        <f>E21*J21</f>
        <v>0</v>
      </c>
      <c r="O21" s="110"/>
      <c r="Z21" s="120"/>
      <c r="AA21" s="120">
        <v>3</v>
      </c>
      <c r="AB21" s="120">
        <v>1</v>
      </c>
      <c r="AC21" s="120">
        <v>10364200</v>
      </c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CA21" s="120">
        <v>3</v>
      </c>
      <c r="CB21" s="120">
        <v>1</v>
      </c>
      <c r="CZ21" s="77">
        <v>1</v>
      </c>
    </row>
    <row r="22" spans="1:104" x14ac:dyDescent="0.2">
      <c r="A22" s="121"/>
      <c r="B22" s="122"/>
      <c r="C22" s="172" t="s">
        <v>292</v>
      </c>
      <c r="D22" s="173"/>
      <c r="E22" s="125">
        <v>5.76</v>
      </c>
      <c r="F22" s="126"/>
      <c r="G22" s="127"/>
      <c r="H22" s="128"/>
      <c r="I22" s="123"/>
      <c r="K22" s="123"/>
      <c r="M22" s="129" t="s">
        <v>292</v>
      </c>
      <c r="O22" s="11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30" t="str">
        <f>C21</f>
        <v>Ornice pro pozemkové úpravy</v>
      </c>
      <c r="BE22" s="120"/>
      <c r="BF22" s="120"/>
      <c r="BG22" s="120"/>
      <c r="BH22" s="120"/>
      <c r="BI22" s="120"/>
      <c r="BJ22" s="120"/>
      <c r="BK22" s="120"/>
    </row>
    <row r="23" spans="1:104" x14ac:dyDescent="0.2">
      <c r="A23" s="131" t="s">
        <v>37</v>
      </c>
      <c r="B23" s="132" t="s">
        <v>34</v>
      </c>
      <c r="C23" s="133" t="s">
        <v>35</v>
      </c>
      <c r="D23" s="134"/>
      <c r="E23" s="135"/>
      <c r="F23" s="135"/>
      <c r="G23" s="136">
        <f>SUM(G7:G22)</f>
        <v>0</v>
      </c>
      <c r="H23" s="137"/>
      <c r="I23" s="138">
        <f>SUM(I7:I22)</f>
        <v>9.6191999999999993</v>
      </c>
      <c r="J23" s="139"/>
      <c r="K23" s="138">
        <f>SUM(K7:K22)</f>
        <v>0</v>
      </c>
      <c r="O23" s="110"/>
      <c r="X23" s="140">
        <f>K23</f>
        <v>0</v>
      </c>
      <c r="Y23" s="140"/>
      <c r="Z23" s="141">
        <f>G23</f>
        <v>0</v>
      </c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42"/>
      <c r="BB23" s="142"/>
      <c r="BC23" s="142"/>
      <c r="BD23" s="142"/>
      <c r="BE23" s="142"/>
      <c r="BF23" s="142"/>
      <c r="BG23" s="120"/>
      <c r="BH23" s="120"/>
      <c r="BI23" s="120"/>
      <c r="BJ23" s="120"/>
      <c r="BK23" s="120"/>
    </row>
    <row r="24" spans="1:104" ht="14.25" customHeight="1" x14ac:dyDescent="0.2">
      <c r="A24" s="102" t="s">
        <v>33</v>
      </c>
      <c r="B24" s="103" t="s">
        <v>166</v>
      </c>
      <c r="C24" s="104" t="s">
        <v>167</v>
      </c>
      <c r="D24" s="105"/>
      <c r="E24" s="106"/>
      <c r="F24" s="106"/>
      <c r="G24" s="107"/>
      <c r="H24" s="108"/>
      <c r="I24" s="109"/>
      <c r="J24" s="108"/>
      <c r="K24" s="109"/>
      <c r="O24" s="110"/>
    </row>
    <row r="25" spans="1:104" x14ac:dyDescent="0.2">
      <c r="A25" s="111">
        <v>10</v>
      </c>
      <c r="B25" s="112" t="s">
        <v>293</v>
      </c>
      <c r="C25" s="113" t="s">
        <v>294</v>
      </c>
      <c r="D25" s="114" t="s">
        <v>49</v>
      </c>
      <c r="E25" s="115">
        <v>3.5</v>
      </c>
      <c r="F25" s="116"/>
      <c r="G25" s="117">
        <f>E25*F25</f>
        <v>0</v>
      </c>
      <c r="H25" s="118">
        <v>0</v>
      </c>
      <c r="I25" s="119">
        <f>E25*H25</f>
        <v>0</v>
      </c>
      <c r="J25" s="118">
        <v>0</v>
      </c>
      <c r="K25" s="119">
        <f>E25*J25</f>
        <v>0</v>
      </c>
      <c r="O25" s="110"/>
      <c r="Z25" s="120"/>
      <c r="AA25" s="120">
        <v>1</v>
      </c>
      <c r="AB25" s="120">
        <v>1</v>
      </c>
      <c r="AC25" s="120">
        <v>1</v>
      </c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CA25" s="120">
        <v>1</v>
      </c>
      <c r="CB25" s="120">
        <v>1</v>
      </c>
      <c r="CZ25" s="77">
        <v>1</v>
      </c>
    </row>
    <row r="26" spans="1:104" x14ac:dyDescent="0.2">
      <c r="A26" s="111">
        <v>11</v>
      </c>
      <c r="B26" s="112" t="s">
        <v>295</v>
      </c>
      <c r="C26" s="113" t="s">
        <v>296</v>
      </c>
      <c r="D26" s="114" t="s">
        <v>113</v>
      </c>
      <c r="E26" s="115">
        <v>4</v>
      </c>
      <c r="F26" s="116"/>
      <c r="G26" s="117">
        <f>E26*F26</f>
        <v>0</v>
      </c>
      <c r="H26" s="118">
        <v>2.7E-2</v>
      </c>
      <c r="I26" s="119">
        <f>E26*H26</f>
        <v>0.108</v>
      </c>
      <c r="J26" s="118">
        <v>0</v>
      </c>
      <c r="K26" s="119">
        <f>E26*J26</f>
        <v>0</v>
      </c>
      <c r="O26" s="110"/>
      <c r="Z26" s="120"/>
      <c r="AA26" s="120">
        <v>1</v>
      </c>
      <c r="AB26" s="120">
        <v>1</v>
      </c>
      <c r="AC26" s="120">
        <v>1</v>
      </c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CA26" s="120">
        <v>1</v>
      </c>
      <c r="CB26" s="120">
        <v>1</v>
      </c>
      <c r="CZ26" s="77">
        <v>1</v>
      </c>
    </row>
    <row r="27" spans="1:104" x14ac:dyDescent="0.2">
      <c r="A27" s="111">
        <v>12</v>
      </c>
      <c r="B27" s="112" t="s">
        <v>168</v>
      </c>
      <c r="C27" s="113" t="s">
        <v>169</v>
      </c>
      <c r="D27" s="114" t="s">
        <v>49</v>
      </c>
      <c r="E27" s="115">
        <v>0.9</v>
      </c>
      <c r="F27" s="116"/>
      <c r="G27" s="117">
        <f>E27*F27</f>
        <v>0</v>
      </c>
      <c r="H27" s="118">
        <v>2.512</v>
      </c>
      <c r="I27" s="119">
        <f>E27*H27</f>
        <v>2.2608000000000001</v>
      </c>
      <c r="J27" s="118">
        <v>0</v>
      </c>
      <c r="K27" s="119">
        <f>E27*J27</f>
        <v>0</v>
      </c>
      <c r="O27" s="110"/>
      <c r="Z27" s="120"/>
      <c r="AA27" s="120">
        <v>1</v>
      </c>
      <c r="AB27" s="120">
        <v>1</v>
      </c>
      <c r="AC27" s="120">
        <v>1</v>
      </c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CA27" s="120">
        <v>1</v>
      </c>
      <c r="CB27" s="120">
        <v>1</v>
      </c>
      <c r="CZ27" s="77">
        <v>1</v>
      </c>
    </row>
    <row r="28" spans="1:104" x14ac:dyDescent="0.2">
      <c r="A28" s="121"/>
      <c r="B28" s="122"/>
      <c r="C28" s="172" t="s">
        <v>297</v>
      </c>
      <c r="D28" s="173"/>
      <c r="E28" s="125">
        <v>0.9</v>
      </c>
      <c r="F28" s="126"/>
      <c r="G28" s="127"/>
      <c r="H28" s="128"/>
      <c r="I28" s="123"/>
      <c r="K28" s="123"/>
      <c r="M28" s="129" t="s">
        <v>297</v>
      </c>
      <c r="O28" s="11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30" t="e">
        <f>#REF!</f>
        <v>#REF!</v>
      </c>
      <c r="BE28" s="120"/>
      <c r="BF28" s="120"/>
      <c r="BG28" s="120"/>
      <c r="BH28" s="120"/>
      <c r="BI28" s="120"/>
      <c r="BJ28" s="120"/>
      <c r="BK28" s="120"/>
    </row>
    <row r="29" spans="1:104" x14ac:dyDescent="0.2">
      <c r="A29" s="111">
        <v>13</v>
      </c>
      <c r="B29" s="112" t="s">
        <v>298</v>
      </c>
      <c r="C29" s="113" t="s">
        <v>299</v>
      </c>
      <c r="D29" s="114" t="s">
        <v>49</v>
      </c>
      <c r="E29" s="115">
        <v>4.4000000000000004</v>
      </c>
      <c r="F29" s="116"/>
      <c r="G29" s="117">
        <f>E29*F29</f>
        <v>0</v>
      </c>
      <c r="H29" s="118">
        <v>2.4169299999999998</v>
      </c>
      <c r="I29" s="119">
        <f>E29*H29</f>
        <v>10.634492</v>
      </c>
      <c r="J29" s="118">
        <v>0</v>
      </c>
      <c r="K29" s="119">
        <f>E29*J29</f>
        <v>0</v>
      </c>
      <c r="O29" s="110"/>
      <c r="Z29" s="120"/>
      <c r="AA29" s="120">
        <v>1</v>
      </c>
      <c r="AB29" s="120">
        <v>1</v>
      </c>
      <c r="AC29" s="120">
        <v>1</v>
      </c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CA29" s="120">
        <v>1</v>
      </c>
      <c r="CB29" s="120">
        <v>1</v>
      </c>
      <c r="CZ29" s="77">
        <v>1</v>
      </c>
    </row>
    <row r="30" spans="1:104" x14ac:dyDescent="0.2">
      <c r="A30" s="121"/>
      <c r="B30" s="122"/>
      <c r="C30" s="172" t="s">
        <v>300</v>
      </c>
      <c r="D30" s="173"/>
      <c r="E30" s="125">
        <v>4.4000000000000004</v>
      </c>
      <c r="F30" s="126"/>
      <c r="G30" s="127"/>
      <c r="H30" s="128"/>
      <c r="I30" s="123"/>
      <c r="K30" s="123"/>
      <c r="M30" s="129" t="s">
        <v>300</v>
      </c>
      <c r="O30" s="11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30" t="str">
        <f>C29</f>
        <v>Beton základových patek prostý C 16/20 (B 20)</v>
      </c>
      <c r="BE30" s="120"/>
      <c r="BF30" s="120"/>
      <c r="BG30" s="120"/>
      <c r="BH30" s="120"/>
      <c r="BI30" s="120"/>
      <c r="BJ30" s="120"/>
      <c r="BK30" s="120"/>
    </row>
    <row r="31" spans="1:104" x14ac:dyDescent="0.2">
      <c r="A31" s="111">
        <v>14</v>
      </c>
      <c r="B31" s="112" t="s">
        <v>301</v>
      </c>
      <c r="C31" s="113" t="s">
        <v>302</v>
      </c>
      <c r="D31" s="114" t="s">
        <v>49</v>
      </c>
      <c r="E31" s="115">
        <v>0.82499999999999996</v>
      </c>
      <c r="F31" s="116"/>
      <c r="G31" s="117">
        <f>E31*F31</f>
        <v>0</v>
      </c>
      <c r="H31" s="118">
        <v>2.0880000000000001</v>
      </c>
      <c r="I31" s="119">
        <f>E31*H31</f>
        <v>1.7225999999999999</v>
      </c>
      <c r="J31" s="118">
        <v>0</v>
      </c>
      <c r="K31" s="119">
        <f>E31*J31</f>
        <v>0</v>
      </c>
      <c r="O31" s="110"/>
      <c r="Z31" s="120"/>
      <c r="AA31" s="120">
        <v>1</v>
      </c>
      <c r="AB31" s="120">
        <v>1</v>
      </c>
      <c r="AC31" s="120">
        <v>1</v>
      </c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CA31" s="120">
        <v>1</v>
      </c>
      <c r="CB31" s="120">
        <v>1</v>
      </c>
      <c r="CZ31" s="77">
        <v>1</v>
      </c>
    </row>
    <row r="32" spans="1:104" x14ac:dyDescent="0.2">
      <c r="A32" s="121"/>
      <c r="B32" s="122"/>
      <c r="C32" s="172" t="s">
        <v>303</v>
      </c>
      <c r="D32" s="173"/>
      <c r="E32" s="125">
        <v>0.22500000000000001</v>
      </c>
      <c r="F32" s="126"/>
      <c r="G32" s="127"/>
      <c r="H32" s="128"/>
      <c r="I32" s="123"/>
      <c r="K32" s="123"/>
      <c r="M32" s="129" t="s">
        <v>303</v>
      </c>
      <c r="O32" s="11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30" t="str">
        <f>C31</f>
        <v>Podkladní vrstva tl. do 25 cm ze štěrkopísku</v>
      </c>
      <c r="BE32" s="120"/>
      <c r="BF32" s="120"/>
      <c r="BG32" s="120"/>
      <c r="BH32" s="120"/>
      <c r="BI32" s="120"/>
      <c r="BJ32" s="120"/>
      <c r="BK32" s="120"/>
    </row>
    <row r="33" spans="1:104" x14ac:dyDescent="0.2">
      <c r="A33" s="121"/>
      <c r="B33" s="122"/>
      <c r="C33" s="172" t="s">
        <v>304</v>
      </c>
      <c r="D33" s="173"/>
      <c r="E33" s="125">
        <v>0.6</v>
      </c>
      <c r="F33" s="126"/>
      <c r="G33" s="127"/>
      <c r="H33" s="128"/>
      <c r="I33" s="123"/>
      <c r="K33" s="123"/>
      <c r="M33" s="129" t="s">
        <v>304</v>
      </c>
      <c r="O33" s="11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30" t="str">
        <f>C32</f>
        <v>1,5*1,5*0,1</v>
      </c>
      <c r="BE33" s="120"/>
      <c r="BF33" s="120"/>
      <c r="BG33" s="120"/>
      <c r="BH33" s="120"/>
      <c r="BI33" s="120"/>
      <c r="BJ33" s="120"/>
      <c r="BK33" s="120"/>
    </row>
    <row r="34" spans="1:104" x14ac:dyDescent="0.2">
      <c r="A34" s="111">
        <v>15</v>
      </c>
      <c r="B34" s="112" t="s">
        <v>305</v>
      </c>
      <c r="C34" s="113" t="s">
        <v>306</v>
      </c>
      <c r="D34" s="114" t="s">
        <v>113</v>
      </c>
      <c r="E34" s="115">
        <v>20</v>
      </c>
      <c r="F34" s="116"/>
      <c r="G34" s="117">
        <f>E34*F34</f>
        <v>0</v>
      </c>
      <c r="H34" s="118">
        <v>0</v>
      </c>
      <c r="I34" s="119">
        <f>E34*H34</f>
        <v>0</v>
      </c>
      <c r="J34" s="118"/>
      <c r="K34" s="119">
        <f>E34*J34</f>
        <v>0</v>
      </c>
      <c r="O34" s="110"/>
      <c r="Z34" s="120"/>
      <c r="AA34" s="120">
        <v>12</v>
      </c>
      <c r="AB34" s="120">
        <v>0</v>
      </c>
      <c r="AC34" s="120">
        <v>22</v>
      </c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CA34" s="120">
        <v>12</v>
      </c>
      <c r="CB34" s="120">
        <v>0</v>
      </c>
      <c r="CZ34" s="77">
        <v>1</v>
      </c>
    </row>
    <row r="35" spans="1:104" x14ac:dyDescent="0.2">
      <c r="A35" s="111">
        <v>16</v>
      </c>
      <c r="B35" s="112" t="s">
        <v>307</v>
      </c>
      <c r="C35" s="113" t="s">
        <v>308</v>
      </c>
      <c r="D35" s="114" t="s">
        <v>153</v>
      </c>
      <c r="E35" s="115">
        <v>4</v>
      </c>
      <c r="F35" s="116"/>
      <c r="G35" s="117">
        <f>E35*F35</f>
        <v>0</v>
      </c>
      <c r="H35" s="118">
        <v>0.5</v>
      </c>
      <c r="I35" s="119">
        <f>E35*H35</f>
        <v>2</v>
      </c>
      <c r="J35" s="118"/>
      <c r="K35" s="119">
        <f>E35*J35</f>
        <v>0</v>
      </c>
      <c r="O35" s="110"/>
      <c r="Z35" s="120"/>
      <c r="AA35" s="120">
        <v>3</v>
      </c>
      <c r="AB35" s="120">
        <v>0</v>
      </c>
      <c r="AC35" s="120" t="s">
        <v>307</v>
      </c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CA35" s="120">
        <v>3</v>
      </c>
      <c r="CB35" s="120">
        <v>0</v>
      </c>
      <c r="CZ35" s="77">
        <v>1</v>
      </c>
    </row>
    <row r="36" spans="1:104" x14ac:dyDescent="0.2">
      <c r="A36" s="111">
        <v>17</v>
      </c>
      <c r="B36" s="112" t="s">
        <v>188</v>
      </c>
      <c r="C36" s="113" t="s">
        <v>189</v>
      </c>
      <c r="D36" s="114" t="s">
        <v>165</v>
      </c>
      <c r="E36" s="115">
        <v>26.345092000000001</v>
      </c>
      <c r="F36" s="116"/>
      <c r="G36" s="117">
        <f>E36*F36</f>
        <v>0</v>
      </c>
      <c r="H36" s="118">
        <v>0</v>
      </c>
      <c r="I36" s="119">
        <f>E36*H36</f>
        <v>0</v>
      </c>
      <c r="J36" s="118"/>
      <c r="K36" s="119">
        <f>E36*J36</f>
        <v>0</v>
      </c>
      <c r="O36" s="110"/>
      <c r="Z36" s="120"/>
      <c r="AA36" s="120">
        <v>7</v>
      </c>
      <c r="AB36" s="120">
        <v>1</v>
      </c>
      <c r="AC36" s="120">
        <v>2</v>
      </c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CA36" s="120">
        <v>7</v>
      </c>
      <c r="CB36" s="120">
        <v>1</v>
      </c>
      <c r="CZ36" s="77">
        <v>1</v>
      </c>
    </row>
    <row r="37" spans="1:104" x14ac:dyDescent="0.2">
      <c r="A37" s="131" t="s">
        <v>37</v>
      </c>
      <c r="B37" s="132" t="s">
        <v>166</v>
      </c>
      <c r="C37" s="133" t="s">
        <v>167</v>
      </c>
      <c r="D37" s="134"/>
      <c r="E37" s="135"/>
      <c r="F37" s="135"/>
      <c r="G37" s="136">
        <f>SUM(G24:G36)</f>
        <v>0</v>
      </c>
      <c r="H37" s="137"/>
      <c r="I37" s="138">
        <f>SUM(I24:I36)</f>
        <v>16.725892000000002</v>
      </c>
      <c r="J37" s="139"/>
      <c r="K37" s="138">
        <f>SUM(K24:K36)</f>
        <v>0</v>
      </c>
      <c r="O37" s="110"/>
      <c r="X37" s="140">
        <f>K37</f>
        <v>0</v>
      </c>
      <c r="Y37" s="140"/>
      <c r="Z37" s="141">
        <f>G37</f>
        <v>0</v>
      </c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42"/>
      <c r="BB37" s="142"/>
      <c r="BC37" s="142"/>
      <c r="BD37" s="142"/>
      <c r="BE37" s="142"/>
      <c r="BF37" s="142"/>
      <c r="BG37" s="120"/>
      <c r="BH37" s="120"/>
      <c r="BI37" s="120"/>
      <c r="BJ37" s="120"/>
      <c r="BK37" s="120"/>
    </row>
    <row r="38" spans="1:104" ht="14.25" customHeight="1" x14ac:dyDescent="0.2">
      <c r="A38" s="102" t="s">
        <v>33</v>
      </c>
      <c r="B38" s="103" t="s">
        <v>309</v>
      </c>
      <c r="C38" s="104" t="s">
        <v>310</v>
      </c>
      <c r="D38" s="105"/>
      <c r="E38" s="106"/>
      <c r="F38" s="106"/>
      <c r="G38" s="107"/>
      <c r="H38" s="108"/>
      <c r="I38" s="109"/>
      <c r="J38" s="108"/>
      <c r="K38" s="109"/>
      <c r="O38" s="110"/>
    </row>
    <row r="39" spans="1:104" x14ac:dyDescent="0.2">
      <c r="A39" s="111">
        <v>18</v>
      </c>
      <c r="B39" s="112" t="s">
        <v>311</v>
      </c>
      <c r="C39" s="113" t="s">
        <v>312</v>
      </c>
      <c r="D39" s="114" t="s">
        <v>153</v>
      </c>
      <c r="E39" s="115">
        <v>18</v>
      </c>
      <c r="F39" s="116"/>
      <c r="G39" s="117">
        <f>E39*F39</f>
        <v>0</v>
      </c>
      <c r="H39" s="118">
        <v>0</v>
      </c>
      <c r="I39" s="119">
        <f>E39*H39</f>
        <v>0</v>
      </c>
      <c r="J39" s="118"/>
      <c r="K39" s="119">
        <f>E39*J39</f>
        <v>0</v>
      </c>
      <c r="O39" s="110"/>
      <c r="Z39" s="120"/>
      <c r="AA39" s="120">
        <v>12</v>
      </c>
      <c r="AB39" s="120">
        <v>0</v>
      </c>
      <c r="AC39" s="120">
        <v>2</v>
      </c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CA39" s="120">
        <v>12</v>
      </c>
      <c r="CB39" s="120">
        <v>0</v>
      </c>
      <c r="CZ39" s="77">
        <v>1</v>
      </c>
    </row>
    <row r="40" spans="1:104" ht="22.5" x14ac:dyDescent="0.2">
      <c r="A40" s="111">
        <v>19</v>
      </c>
      <c r="B40" s="112" t="s">
        <v>313</v>
      </c>
      <c r="C40" s="113" t="s">
        <v>314</v>
      </c>
      <c r="D40" s="114" t="s">
        <v>153</v>
      </c>
      <c r="E40" s="115">
        <v>8</v>
      </c>
      <c r="F40" s="116"/>
      <c r="G40" s="117">
        <f>E40*F40</f>
        <v>0</v>
      </c>
      <c r="H40" s="118">
        <v>0</v>
      </c>
      <c r="I40" s="119">
        <f>E40*H40</f>
        <v>0</v>
      </c>
      <c r="J40" s="118"/>
      <c r="K40" s="119">
        <f>E40*J40</f>
        <v>0</v>
      </c>
      <c r="O40" s="110"/>
      <c r="Z40" s="120"/>
      <c r="AA40" s="120">
        <v>12</v>
      </c>
      <c r="AB40" s="120">
        <v>0</v>
      </c>
      <c r="AC40" s="120">
        <v>3</v>
      </c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CA40" s="120">
        <v>12</v>
      </c>
      <c r="CB40" s="120">
        <v>0</v>
      </c>
      <c r="CZ40" s="77">
        <v>1</v>
      </c>
    </row>
    <row r="41" spans="1:104" x14ac:dyDescent="0.2">
      <c r="A41" s="111">
        <v>20</v>
      </c>
      <c r="B41" s="112" t="s">
        <v>315</v>
      </c>
      <c r="C41" s="113" t="s">
        <v>316</v>
      </c>
      <c r="D41" s="114" t="s">
        <v>153</v>
      </c>
      <c r="E41" s="115">
        <v>4</v>
      </c>
      <c r="F41" s="116"/>
      <c r="G41" s="117">
        <f>E41*F41</f>
        <v>0</v>
      </c>
      <c r="H41" s="118">
        <v>0</v>
      </c>
      <c r="I41" s="119">
        <f>E41*H41</f>
        <v>0</v>
      </c>
      <c r="J41" s="118"/>
      <c r="K41" s="119">
        <f>E41*J41</f>
        <v>0</v>
      </c>
      <c r="O41" s="110"/>
      <c r="Z41" s="120"/>
      <c r="AA41" s="120">
        <v>12</v>
      </c>
      <c r="AB41" s="120">
        <v>0</v>
      </c>
      <c r="AC41" s="120">
        <v>4</v>
      </c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CA41" s="120">
        <v>12</v>
      </c>
      <c r="CB41" s="120">
        <v>0</v>
      </c>
      <c r="CZ41" s="77">
        <v>1</v>
      </c>
    </row>
    <row r="42" spans="1:104" x14ac:dyDescent="0.2">
      <c r="A42" s="111">
        <v>21</v>
      </c>
      <c r="B42" s="112" t="s">
        <v>317</v>
      </c>
      <c r="C42" s="113" t="s">
        <v>318</v>
      </c>
      <c r="D42" s="114" t="s">
        <v>81</v>
      </c>
      <c r="E42" s="115">
        <v>8</v>
      </c>
      <c r="F42" s="116"/>
      <c r="G42" s="117">
        <f>E42*F42</f>
        <v>0</v>
      </c>
      <c r="H42" s="118">
        <v>0</v>
      </c>
      <c r="I42" s="119">
        <f>E42*H42</f>
        <v>0</v>
      </c>
      <c r="J42" s="118"/>
      <c r="K42" s="119">
        <f>E42*J42</f>
        <v>0</v>
      </c>
      <c r="O42" s="110"/>
      <c r="Z42" s="120"/>
      <c r="AA42" s="120">
        <v>12</v>
      </c>
      <c r="AB42" s="120">
        <v>0</v>
      </c>
      <c r="AC42" s="120">
        <v>6</v>
      </c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CA42" s="120">
        <v>12</v>
      </c>
      <c r="CB42" s="120">
        <v>0</v>
      </c>
      <c r="CZ42" s="77">
        <v>1</v>
      </c>
    </row>
    <row r="43" spans="1:104" x14ac:dyDescent="0.2">
      <c r="A43" s="111">
        <v>22</v>
      </c>
      <c r="B43" s="112" t="s">
        <v>319</v>
      </c>
      <c r="C43" s="113" t="s">
        <v>320</v>
      </c>
      <c r="D43" s="114" t="s">
        <v>321</v>
      </c>
      <c r="E43" s="115">
        <v>1</v>
      </c>
      <c r="F43" s="116"/>
      <c r="G43" s="117">
        <f>E43*F43</f>
        <v>0</v>
      </c>
      <c r="H43" s="118">
        <v>0</v>
      </c>
      <c r="I43" s="119">
        <f>E43*H43</f>
        <v>0</v>
      </c>
      <c r="J43" s="118"/>
      <c r="K43" s="119">
        <f>E43*J43</f>
        <v>0</v>
      </c>
      <c r="O43" s="110"/>
      <c r="Z43" s="120"/>
      <c r="AA43" s="120">
        <v>12</v>
      </c>
      <c r="AB43" s="120">
        <v>0</v>
      </c>
      <c r="AC43" s="120">
        <v>7</v>
      </c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CA43" s="120">
        <v>12</v>
      </c>
      <c r="CB43" s="120">
        <v>0</v>
      </c>
      <c r="CZ43" s="77">
        <v>1</v>
      </c>
    </row>
    <row r="44" spans="1:104" x14ac:dyDescent="0.2">
      <c r="A44" s="131" t="s">
        <v>37</v>
      </c>
      <c r="B44" s="132" t="s">
        <v>309</v>
      </c>
      <c r="C44" s="133" t="s">
        <v>310</v>
      </c>
      <c r="D44" s="134"/>
      <c r="E44" s="135"/>
      <c r="F44" s="135"/>
      <c r="G44" s="136">
        <f>SUM(G38:G43)</f>
        <v>0</v>
      </c>
      <c r="H44" s="137"/>
      <c r="I44" s="138">
        <f>SUM(I38:I43)</f>
        <v>0</v>
      </c>
      <c r="J44" s="139"/>
      <c r="K44" s="138">
        <f>SUM(K38:K43)</f>
        <v>0</v>
      </c>
      <c r="O44" s="110"/>
      <c r="X44" s="140">
        <f>K44</f>
        <v>0</v>
      </c>
      <c r="Y44" s="140">
        <f>I44</f>
        <v>0</v>
      </c>
      <c r="Z44" s="141">
        <f>G44</f>
        <v>0</v>
      </c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42"/>
      <c r="BB44" s="142"/>
      <c r="BC44" s="142"/>
      <c r="BD44" s="142"/>
      <c r="BE44" s="142"/>
      <c r="BF44" s="142"/>
      <c r="BG44" s="120"/>
      <c r="BH44" s="120"/>
      <c r="BI44" s="120"/>
      <c r="BJ44" s="120"/>
      <c r="BK44" s="120"/>
    </row>
    <row r="45" spans="1:104" x14ac:dyDescent="0.2">
      <c r="A45" s="143" t="s">
        <v>38</v>
      </c>
      <c r="B45" s="144" t="s">
        <v>39</v>
      </c>
      <c r="C45" s="145"/>
      <c r="D45" s="146"/>
      <c r="E45" s="147"/>
      <c r="F45" s="147"/>
      <c r="G45" s="148">
        <f>SUM(Z7:Z45)</f>
        <v>0</v>
      </c>
      <c r="H45" s="149"/>
      <c r="I45" s="150">
        <f>SUM(Y7:Y45)</f>
        <v>0</v>
      </c>
      <c r="J45" s="149"/>
      <c r="K45" s="150">
        <f>SUM(X7:X45)</f>
        <v>0</v>
      </c>
      <c r="O45" s="110"/>
      <c r="BA45" s="151"/>
      <c r="BB45" s="151"/>
      <c r="BC45" s="151"/>
      <c r="BD45" s="151"/>
      <c r="BE45" s="151"/>
      <c r="BF45" s="151"/>
    </row>
    <row r="46" spans="1:104" x14ac:dyDescent="0.2">
      <c r="E46" s="77"/>
    </row>
    <row r="47" spans="1:104" x14ac:dyDescent="0.2">
      <c r="A47" s="152"/>
      <c r="E47" s="77"/>
    </row>
    <row r="48" spans="1:104" x14ac:dyDescent="0.2">
      <c r="E48" s="77"/>
    </row>
    <row r="49" spans="5:5" x14ac:dyDescent="0.2">
      <c r="E49" s="77"/>
    </row>
    <row r="50" spans="5:5" x14ac:dyDescent="0.2">
      <c r="E50" s="77"/>
    </row>
    <row r="51" spans="5:5" x14ac:dyDescent="0.2">
      <c r="E51" s="77"/>
    </row>
    <row r="52" spans="5:5" x14ac:dyDescent="0.2">
      <c r="E52" s="77"/>
    </row>
    <row r="53" spans="5:5" x14ac:dyDescent="0.2">
      <c r="E53" s="77"/>
    </row>
    <row r="54" spans="5:5" x14ac:dyDescent="0.2">
      <c r="E54" s="77"/>
    </row>
    <row r="55" spans="5:5" x14ac:dyDescent="0.2">
      <c r="E55" s="77"/>
    </row>
    <row r="56" spans="5:5" x14ac:dyDescent="0.2">
      <c r="E56" s="77"/>
    </row>
    <row r="57" spans="5:5" x14ac:dyDescent="0.2">
      <c r="E57" s="77"/>
    </row>
    <row r="58" spans="5:5" x14ac:dyDescent="0.2">
      <c r="E58" s="77"/>
    </row>
    <row r="59" spans="5:5" x14ac:dyDescent="0.2">
      <c r="E59" s="77"/>
    </row>
    <row r="60" spans="5:5" x14ac:dyDescent="0.2">
      <c r="E60" s="77"/>
    </row>
    <row r="61" spans="5:5" x14ac:dyDescent="0.2">
      <c r="E61" s="77"/>
    </row>
    <row r="62" spans="5:5" x14ac:dyDescent="0.2">
      <c r="E62" s="77"/>
    </row>
    <row r="63" spans="5:5" x14ac:dyDescent="0.2">
      <c r="E63" s="77"/>
    </row>
    <row r="64" spans="5:5" x14ac:dyDescent="0.2">
      <c r="E64" s="77"/>
    </row>
    <row r="65" spans="5:5" x14ac:dyDescent="0.2">
      <c r="E65" s="77"/>
    </row>
    <row r="66" spans="5:5" x14ac:dyDescent="0.2">
      <c r="E66" s="77"/>
    </row>
    <row r="67" spans="5:5" x14ac:dyDescent="0.2">
      <c r="E67" s="77"/>
    </row>
    <row r="68" spans="5:5" x14ac:dyDescent="0.2">
      <c r="E68" s="77"/>
    </row>
    <row r="69" spans="5:5" x14ac:dyDescent="0.2">
      <c r="E69" s="77"/>
    </row>
    <row r="70" spans="5:5" x14ac:dyDescent="0.2">
      <c r="E70" s="77"/>
    </row>
    <row r="71" spans="5:5" x14ac:dyDescent="0.2">
      <c r="E71" s="77"/>
    </row>
    <row r="72" spans="5:5" x14ac:dyDescent="0.2">
      <c r="E72" s="77"/>
    </row>
    <row r="73" spans="5:5" x14ac:dyDescent="0.2">
      <c r="E73" s="77"/>
    </row>
    <row r="74" spans="5:5" x14ac:dyDescent="0.2">
      <c r="E74" s="77"/>
    </row>
    <row r="75" spans="5:5" x14ac:dyDescent="0.2">
      <c r="E75" s="77"/>
    </row>
    <row r="76" spans="5:5" x14ac:dyDescent="0.2">
      <c r="E76" s="77"/>
    </row>
    <row r="77" spans="5:5" x14ac:dyDescent="0.2">
      <c r="E77" s="77"/>
    </row>
    <row r="78" spans="5:5" x14ac:dyDescent="0.2">
      <c r="E78" s="77"/>
    </row>
    <row r="79" spans="5:5" x14ac:dyDescent="0.2">
      <c r="E79" s="77"/>
    </row>
    <row r="80" spans="5:5" x14ac:dyDescent="0.2">
      <c r="E80" s="77"/>
    </row>
    <row r="81" spans="5:5" x14ac:dyDescent="0.2">
      <c r="E81" s="77"/>
    </row>
    <row r="82" spans="5:5" x14ac:dyDescent="0.2">
      <c r="E82" s="77"/>
    </row>
    <row r="83" spans="5:5" x14ac:dyDescent="0.2">
      <c r="E83" s="77"/>
    </row>
    <row r="84" spans="5:5" x14ac:dyDescent="0.2">
      <c r="E84" s="77"/>
    </row>
    <row r="85" spans="5:5" x14ac:dyDescent="0.2">
      <c r="E85" s="77"/>
    </row>
    <row r="86" spans="5:5" x14ac:dyDescent="0.2">
      <c r="E86" s="77"/>
    </row>
    <row r="87" spans="5:5" x14ac:dyDescent="0.2">
      <c r="E87" s="77"/>
    </row>
    <row r="88" spans="5:5" x14ac:dyDescent="0.2">
      <c r="E88" s="77"/>
    </row>
    <row r="89" spans="5:5" x14ac:dyDescent="0.2">
      <c r="E89" s="77"/>
    </row>
    <row r="90" spans="5:5" x14ac:dyDescent="0.2">
      <c r="E90" s="77"/>
    </row>
    <row r="91" spans="5:5" x14ac:dyDescent="0.2">
      <c r="E91" s="77"/>
    </row>
    <row r="92" spans="5:5" x14ac:dyDescent="0.2">
      <c r="E92" s="77"/>
    </row>
    <row r="93" spans="5:5" x14ac:dyDescent="0.2">
      <c r="E93" s="77"/>
    </row>
    <row r="94" spans="5:5" x14ac:dyDescent="0.2">
      <c r="E94" s="77"/>
    </row>
    <row r="95" spans="5:5" x14ac:dyDescent="0.2">
      <c r="E95" s="77"/>
    </row>
    <row r="96" spans="5:5" x14ac:dyDescent="0.2">
      <c r="E96" s="77"/>
    </row>
    <row r="97" spans="1:7" x14ac:dyDescent="0.2">
      <c r="E97" s="77"/>
    </row>
    <row r="98" spans="1:7" x14ac:dyDescent="0.2">
      <c r="E98" s="77"/>
    </row>
    <row r="99" spans="1:7" x14ac:dyDescent="0.2">
      <c r="A99" s="153"/>
      <c r="B99" s="153"/>
    </row>
    <row r="100" spans="1:7" x14ac:dyDescent="0.2">
      <c r="C100" s="154"/>
      <c r="D100" s="154"/>
      <c r="E100" s="155"/>
      <c r="F100" s="154"/>
      <c r="G100" s="156"/>
    </row>
    <row r="101" spans="1:7" x14ac:dyDescent="0.2">
      <c r="A101" s="153"/>
      <c r="B101" s="153"/>
    </row>
    <row r="1018" spans="1:7" x14ac:dyDescent="0.2">
      <c r="A1018" s="157"/>
      <c r="B1018" s="158"/>
      <c r="C1018" s="159" t="s">
        <v>40</v>
      </c>
      <c r="D1018" s="160"/>
      <c r="F1018" s="96"/>
      <c r="G1018" s="123">
        <v>100000</v>
      </c>
    </row>
    <row r="1019" spans="1:7" x14ac:dyDescent="0.2">
      <c r="A1019" s="157"/>
      <c r="B1019" s="158"/>
      <c r="C1019" s="159" t="s">
        <v>41</v>
      </c>
      <c r="D1019" s="160"/>
      <c r="F1019" s="96"/>
      <c r="G1019" s="123">
        <v>100000</v>
      </c>
    </row>
    <row r="1020" spans="1:7" x14ac:dyDescent="0.2">
      <c r="A1020" s="157"/>
      <c r="B1020" s="158"/>
      <c r="C1020" s="159" t="s">
        <v>42</v>
      </c>
      <c r="D1020" s="160"/>
      <c r="F1020" s="96"/>
      <c r="G1020" s="123">
        <v>100000</v>
      </c>
    </row>
    <row r="1021" spans="1:7" x14ac:dyDescent="0.2">
      <c r="A1021" s="157"/>
      <c r="B1021" s="158"/>
      <c r="C1021" s="159" t="s">
        <v>43</v>
      </c>
      <c r="D1021" s="160"/>
      <c r="F1021" s="96"/>
      <c r="G1021" s="123">
        <v>100000</v>
      </c>
    </row>
    <row r="1022" spans="1:7" x14ac:dyDescent="0.2">
      <c r="A1022" s="157"/>
      <c r="B1022" s="158"/>
      <c r="C1022" s="159" t="s">
        <v>44</v>
      </c>
      <c r="D1022" s="160"/>
      <c r="F1022" s="96"/>
      <c r="G1022" s="123">
        <v>100000</v>
      </c>
    </row>
    <row r="1023" spans="1:7" x14ac:dyDescent="0.2">
      <c r="A1023" s="157"/>
      <c r="B1023" s="158"/>
      <c r="C1023" s="159" t="s">
        <v>45</v>
      </c>
      <c r="D1023" s="160"/>
      <c r="F1023" s="96"/>
      <c r="G1023" s="123">
        <v>100000</v>
      </c>
    </row>
    <row r="1024" spans="1:7" x14ac:dyDescent="0.2">
      <c r="A1024" s="157"/>
      <c r="B1024" s="158"/>
      <c r="C1024" s="159" t="s">
        <v>46</v>
      </c>
      <c r="D1024" s="160"/>
      <c r="F1024" s="96"/>
      <c r="G1024" s="123">
        <v>100000</v>
      </c>
    </row>
  </sheetData>
  <mergeCells count="11">
    <mergeCell ref="A1:G1"/>
    <mergeCell ref="C10:D10"/>
    <mergeCell ref="C13:D13"/>
    <mergeCell ref="C15:D15"/>
    <mergeCell ref="C17:D17"/>
    <mergeCell ref="C33:D33"/>
    <mergeCell ref="C19:D19"/>
    <mergeCell ref="C22:D22"/>
    <mergeCell ref="C28:D28"/>
    <mergeCell ref="C30:D30"/>
    <mergeCell ref="C32:D32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CZ1043"/>
  <sheetViews>
    <sheetView showGridLines="0" showZeros="0" tabSelected="1" workbookViewId="0">
      <selection activeCell="A68" sqref="A68"/>
    </sheetView>
  </sheetViews>
  <sheetFormatPr defaultRowHeight="12.75" x14ac:dyDescent="0.2"/>
  <cols>
    <col min="1" max="1" width="4.42578125" style="77" customWidth="1"/>
    <col min="2" max="2" width="11.5703125" style="77" customWidth="1"/>
    <col min="3" max="3" width="40.42578125" style="77" customWidth="1"/>
    <col min="4" max="4" width="5.5703125" style="77" customWidth="1"/>
    <col min="5" max="5" width="8.5703125" style="96" customWidth="1"/>
    <col min="6" max="6" width="9.85546875" style="77" customWidth="1"/>
    <col min="7" max="7" width="13.85546875" style="77" customWidth="1"/>
    <col min="8" max="8" width="11" style="77" hidden="1" customWidth="1"/>
    <col min="9" max="9" width="9.7109375" style="77" hidden="1" customWidth="1"/>
    <col min="10" max="10" width="11.28515625" style="77" hidden="1" customWidth="1"/>
    <col min="11" max="11" width="10.42578125" style="77" hidden="1" customWidth="1"/>
    <col min="12" max="12" width="75.42578125" style="77" customWidth="1"/>
    <col min="13" max="13" width="45.28515625" style="77" customWidth="1"/>
    <col min="14" max="55" width="9.140625" style="77"/>
    <col min="56" max="56" width="62.28515625" style="77" customWidth="1"/>
    <col min="57" max="16384" width="9.140625" style="77"/>
  </cols>
  <sheetData>
    <row r="1" spans="1:104" ht="15" customHeight="1" x14ac:dyDescent="0.25">
      <c r="A1" s="174" t="s">
        <v>401</v>
      </c>
      <c r="B1" s="174"/>
      <c r="C1" s="174"/>
      <c r="D1" s="174"/>
      <c r="E1" s="174"/>
      <c r="F1" s="174"/>
      <c r="G1" s="174"/>
    </row>
    <row r="2" spans="1:104" ht="3" customHeight="1" thickBot="1" x14ac:dyDescent="0.25">
      <c r="B2" s="78"/>
      <c r="C2" s="79"/>
      <c r="D2" s="79"/>
      <c r="E2" s="80"/>
      <c r="F2" s="79"/>
      <c r="G2" s="79"/>
    </row>
    <row r="3" spans="1:104" ht="13.5" customHeight="1" thickTop="1" x14ac:dyDescent="0.2">
      <c r="A3" s="81" t="s">
        <v>20</v>
      </c>
      <c r="B3" s="82"/>
      <c r="C3" s="83"/>
      <c r="D3" s="84" t="s">
        <v>399</v>
      </c>
      <c r="E3" s="85"/>
      <c r="F3" s="86"/>
      <c r="G3" s="87"/>
    </row>
    <row r="4" spans="1:104" ht="13.5" customHeight="1" thickBot="1" x14ac:dyDescent="0.25">
      <c r="A4" s="88" t="s">
        <v>21</v>
      </c>
      <c r="B4" s="89"/>
      <c r="C4" s="90"/>
      <c r="D4" s="91" t="s">
        <v>2</v>
      </c>
      <c r="E4" s="92"/>
      <c r="F4" s="93"/>
      <c r="G4" s="94"/>
    </row>
    <row r="5" spans="1:104" ht="13.5" thickTop="1" x14ac:dyDescent="0.2">
      <c r="A5" s="95"/>
    </row>
    <row r="6" spans="1:104" s="101" customFormat="1" ht="26.25" customHeight="1" x14ac:dyDescent="0.2">
      <c r="A6" s="97" t="s">
        <v>22</v>
      </c>
      <c r="B6" s="98" t="s">
        <v>23</v>
      </c>
      <c r="C6" s="98" t="s">
        <v>24</v>
      </c>
      <c r="D6" s="98" t="s">
        <v>25</v>
      </c>
      <c r="E6" s="98" t="s">
        <v>26</v>
      </c>
      <c r="F6" s="98" t="s">
        <v>27</v>
      </c>
      <c r="G6" s="99" t="s">
        <v>28</v>
      </c>
      <c r="H6" s="100" t="s">
        <v>29</v>
      </c>
      <c r="I6" s="100" t="s">
        <v>30</v>
      </c>
      <c r="J6" s="100" t="s">
        <v>31</v>
      </c>
      <c r="K6" s="100" t="s">
        <v>32</v>
      </c>
    </row>
    <row r="7" spans="1:104" ht="14.25" customHeight="1" thickBot="1" x14ac:dyDescent="0.25">
      <c r="A7" s="102" t="s">
        <v>33</v>
      </c>
      <c r="B7" s="103" t="s">
        <v>327</v>
      </c>
      <c r="C7" s="104" t="s">
        <v>328</v>
      </c>
      <c r="D7" s="105"/>
      <c r="E7" s="106"/>
      <c r="F7" s="106"/>
      <c r="G7" s="107"/>
      <c r="H7" s="108"/>
      <c r="I7" s="109"/>
      <c r="J7" s="108"/>
      <c r="K7" s="109"/>
      <c r="O7" s="110"/>
    </row>
    <row r="8" spans="1:104" ht="13.5" thickBot="1" x14ac:dyDescent="0.25">
      <c r="A8" s="111">
        <v>1</v>
      </c>
      <c r="B8" s="112" t="s">
        <v>329</v>
      </c>
      <c r="C8" s="113" t="s">
        <v>330</v>
      </c>
      <c r="D8" s="114" t="s">
        <v>326</v>
      </c>
      <c r="E8" s="161">
        <v>1</v>
      </c>
      <c r="F8" s="163"/>
      <c r="G8" s="162">
        <f>E8*F8</f>
        <v>0</v>
      </c>
      <c r="H8" s="118">
        <v>0</v>
      </c>
      <c r="I8" s="119">
        <f>E8*H8</f>
        <v>0</v>
      </c>
      <c r="J8" s="118"/>
      <c r="K8" s="119">
        <f>E8*J8</f>
        <v>0</v>
      </c>
      <c r="O8" s="110"/>
      <c r="Z8" s="120"/>
      <c r="AA8" s="120">
        <v>12</v>
      </c>
      <c r="AB8" s="120">
        <v>0</v>
      </c>
      <c r="AC8" s="120">
        <v>2</v>
      </c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CA8" s="120">
        <v>12</v>
      </c>
      <c r="CB8" s="120">
        <v>0</v>
      </c>
      <c r="CZ8" s="77">
        <v>1</v>
      </c>
    </row>
    <row r="9" spans="1:104" ht="22.5" x14ac:dyDescent="0.2">
      <c r="A9" s="121"/>
      <c r="B9" s="122"/>
      <c r="C9" s="175" t="s">
        <v>331</v>
      </c>
      <c r="D9" s="176"/>
      <c r="E9" s="176"/>
      <c r="F9" s="176"/>
      <c r="G9" s="177"/>
      <c r="I9" s="123"/>
      <c r="K9" s="123"/>
      <c r="L9" s="124" t="s">
        <v>331</v>
      </c>
      <c r="O9" s="11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</row>
    <row r="10" spans="1:104" ht="22.5" x14ac:dyDescent="0.2">
      <c r="A10" s="121"/>
      <c r="B10" s="122"/>
      <c r="C10" s="175" t="s">
        <v>332</v>
      </c>
      <c r="D10" s="176"/>
      <c r="E10" s="176"/>
      <c r="F10" s="176"/>
      <c r="G10" s="177"/>
      <c r="I10" s="123"/>
      <c r="K10" s="123"/>
      <c r="L10" s="124" t="s">
        <v>332</v>
      </c>
      <c r="O10" s="11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</row>
    <row r="11" spans="1:104" ht="33.75" x14ac:dyDescent="0.2">
      <c r="A11" s="121"/>
      <c r="B11" s="122"/>
      <c r="C11" s="175" t="s">
        <v>333</v>
      </c>
      <c r="D11" s="176"/>
      <c r="E11" s="176"/>
      <c r="F11" s="176"/>
      <c r="G11" s="177"/>
      <c r="I11" s="123"/>
      <c r="K11" s="123"/>
      <c r="L11" s="124" t="s">
        <v>333</v>
      </c>
      <c r="O11" s="11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</row>
    <row r="12" spans="1:104" x14ac:dyDescent="0.2">
      <c r="A12" s="131" t="s">
        <v>37</v>
      </c>
      <c r="B12" s="132" t="s">
        <v>327</v>
      </c>
      <c r="C12" s="133" t="s">
        <v>328</v>
      </c>
      <c r="D12" s="134"/>
      <c r="E12" s="135"/>
      <c r="F12" s="135"/>
      <c r="G12" s="136">
        <f>SUM(G7:G11)</f>
        <v>0</v>
      </c>
      <c r="H12" s="137"/>
      <c r="I12" s="138">
        <f>SUM(I7:I11)</f>
        <v>0</v>
      </c>
      <c r="J12" s="139"/>
      <c r="K12" s="138">
        <f>SUM(K7:K11)</f>
        <v>0</v>
      </c>
      <c r="O12" s="110"/>
      <c r="X12" s="140">
        <f>K12</f>
        <v>0</v>
      </c>
      <c r="Y12" s="140">
        <f>I12</f>
        <v>0</v>
      </c>
      <c r="Z12" s="141">
        <f>G12</f>
        <v>0</v>
      </c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42"/>
      <c r="BB12" s="142"/>
      <c r="BC12" s="142"/>
      <c r="BD12" s="142"/>
      <c r="BE12" s="142"/>
      <c r="BF12" s="142"/>
      <c r="BG12" s="120"/>
      <c r="BH12" s="120"/>
      <c r="BI12" s="120"/>
      <c r="BJ12" s="120"/>
      <c r="BK12" s="120"/>
    </row>
    <row r="13" spans="1:104" ht="14.25" customHeight="1" thickBot="1" x14ac:dyDescent="0.25">
      <c r="A13" s="102" t="s">
        <v>33</v>
      </c>
      <c r="B13" s="103" t="s">
        <v>334</v>
      </c>
      <c r="C13" s="104" t="s">
        <v>335</v>
      </c>
      <c r="D13" s="105"/>
      <c r="E13" s="106"/>
      <c r="F13" s="106"/>
      <c r="G13" s="107"/>
      <c r="H13" s="108"/>
      <c r="I13" s="109"/>
      <c r="J13" s="108"/>
      <c r="K13" s="109"/>
      <c r="O13" s="110"/>
    </row>
    <row r="14" spans="1:104" ht="13.5" thickBot="1" x14ac:dyDescent="0.25">
      <c r="A14" s="111">
        <v>2</v>
      </c>
      <c r="B14" s="112" t="s">
        <v>336</v>
      </c>
      <c r="C14" s="113" t="s">
        <v>337</v>
      </c>
      <c r="D14" s="114" t="s">
        <v>326</v>
      </c>
      <c r="E14" s="161">
        <v>1</v>
      </c>
      <c r="F14" s="163"/>
      <c r="G14" s="162">
        <f>E14*F14</f>
        <v>0</v>
      </c>
      <c r="H14" s="118">
        <v>0</v>
      </c>
      <c r="I14" s="119">
        <f>E14*H14</f>
        <v>0</v>
      </c>
      <c r="J14" s="118"/>
      <c r="K14" s="119">
        <f>E14*J14</f>
        <v>0</v>
      </c>
      <c r="O14" s="110"/>
      <c r="Z14" s="120"/>
      <c r="AA14" s="120">
        <v>12</v>
      </c>
      <c r="AB14" s="120">
        <v>0</v>
      </c>
      <c r="AC14" s="120">
        <v>3</v>
      </c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CA14" s="120">
        <v>12</v>
      </c>
      <c r="CB14" s="120">
        <v>0</v>
      </c>
      <c r="CZ14" s="77">
        <v>1</v>
      </c>
    </row>
    <row r="15" spans="1:104" ht="13.5" thickBot="1" x14ac:dyDescent="0.25">
      <c r="A15" s="121"/>
      <c r="B15" s="122"/>
      <c r="C15" s="175" t="s">
        <v>338</v>
      </c>
      <c r="D15" s="176"/>
      <c r="E15" s="176"/>
      <c r="F15" s="176"/>
      <c r="G15" s="177"/>
      <c r="I15" s="123"/>
      <c r="K15" s="123"/>
      <c r="L15" s="124" t="s">
        <v>338</v>
      </c>
      <c r="O15" s="11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</row>
    <row r="16" spans="1:104" ht="13.5" thickBot="1" x14ac:dyDescent="0.25">
      <c r="A16" s="111">
        <v>3</v>
      </c>
      <c r="B16" s="112" t="s">
        <v>339</v>
      </c>
      <c r="C16" s="113" t="s">
        <v>340</v>
      </c>
      <c r="D16" s="114" t="s">
        <v>153</v>
      </c>
      <c r="E16" s="161">
        <v>3</v>
      </c>
      <c r="F16" s="163"/>
      <c r="G16" s="162">
        <f>E16*F16</f>
        <v>0</v>
      </c>
      <c r="H16" s="118">
        <v>0</v>
      </c>
      <c r="I16" s="119">
        <f>E16*H16</f>
        <v>0</v>
      </c>
      <c r="J16" s="118"/>
      <c r="K16" s="119">
        <f>E16*J16</f>
        <v>0</v>
      </c>
      <c r="O16" s="110"/>
      <c r="Z16" s="120"/>
      <c r="AA16" s="120">
        <v>12</v>
      </c>
      <c r="AB16" s="120">
        <v>0</v>
      </c>
      <c r="AC16" s="120">
        <v>4</v>
      </c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CA16" s="120">
        <v>12</v>
      </c>
      <c r="CB16" s="120">
        <v>0</v>
      </c>
      <c r="CZ16" s="77">
        <v>1</v>
      </c>
    </row>
    <row r="17" spans="1:104" ht="13.5" thickBot="1" x14ac:dyDescent="0.25">
      <c r="A17" s="111">
        <v>4</v>
      </c>
      <c r="B17" s="112" t="s">
        <v>341</v>
      </c>
      <c r="C17" s="113" t="s">
        <v>342</v>
      </c>
      <c r="D17" s="114" t="s">
        <v>326</v>
      </c>
      <c r="E17" s="161">
        <v>1</v>
      </c>
      <c r="F17" s="163"/>
      <c r="G17" s="162">
        <f>E17*F17</f>
        <v>0</v>
      </c>
      <c r="H17" s="118">
        <v>0</v>
      </c>
      <c r="I17" s="119">
        <f>E17*H17</f>
        <v>0</v>
      </c>
      <c r="J17" s="118"/>
      <c r="K17" s="119">
        <f>E17*J17</f>
        <v>0</v>
      </c>
      <c r="O17" s="110"/>
      <c r="Z17" s="120"/>
      <c r="AA17" s="120">
        <v>12</v>
      </c>
      <c r="AB17" s="120">
        <v>0</v>
      </c>
      <c r="AC17" s="120">
        <v>5</v>
      </c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CA17" s="120">
        <v>12</v>
      </c>
      <c r="CB17" s="120">
        <v>0</v>
      </c>
      <c r="CZ17" s="77">
        <v>1</v>
      </c>
    </row>
    <row r="18" spans="1:104" x14ac:dyDescent="0.2">
      <c r="A18" s="121"/>
      <c r="B18" s="122"/>
      <c r="C18" s="175" t="s">
        <v>343</v>
      </c>
      <c r="D18" s="176"/>
      <c r="E18" s="176"/>
      <c r="F18" s="176"/>
      <c r="G18" s="177"/>
      <c r="I18" s="123"/>
      <c r="K18" s="123"/>
      <c r="L18" s="124" t="s">
        <v>343</v>
      </c>
      <c r="O18" s="11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</row>
    <row r="19" spans="1:104" x14ac:dyDescent="0.2">
      <c r="A19" s="131" t="s">
        <v>37</v>
      </c>
      <c r="B19" s="132" t="s">
        <v>334</v>
      </c>
      <c r="C19" s="133" t="s">
        <v>335</v>
      </c>
      <c r="D19" s="134"/>
      <c r="E19" s="135"/>
      <c r="F19" s="135"/>
      <c r="G19" s="136">
        <f>SUM(G13:G18)</f>
        <v>0</v>
      </c>
      <c r="H19" s="137"/>
      <c r="I19" s="138">
        <f>SUM(I13:I18)</f>
        <v>0</v>
      </c>
      <c r="J19" s="139"/>
      <c r="K19" s="138">
        <f>SUM(K13:K18)</f>
        <v>0</v>
      </c>
      <c r="O19" s="110"/>
      <c r="X19" s="140">
        <f>K19</f>
        <v>0</v>
      </c>
      <c r="Y19" s="140">
        <f>I19</f>
        <v>0</v>
      </c>
      <c r="Z19" s="141">
        <f>G19</f>
        <v>0</v>
      </c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42"/>
      <c r="BB19" s="142"/>
      <c r="BC19" s="142"/>
      <c r="BD19" s="142"/>
      <c r="BE19" s="142"/>
      <c r="BF19" s="142"/>
      <c r="BG19" s="120"/>
      <c r="BH19" s="120"/>
      <c r="BI19" s="120"/>
      <c r="BJ19" s="120"/>
      <c r="BK19" s="120"/>
    </row>
    <row r="20" spans="1:104" ht="14.25" customHeight="1" thickBot="1" x14ac:dyDescent="0.25">
      <c r="A20" s="102" t="s">
        <v>33</v>
      </c>
      <c r="B20" s="103" t="s">
        <v>344</v>
      </c>
      <c r="C20" s="104" t="s">
        <v>345</v>
      </c>
      <c r="D20" s="105"/>
      <c r="E20" s="106"/>
      <c r="F20" s="106"/>
      <c r="G20" s="107"/>
      <c r="H20" s="108"/>
      <c r="I20" s="109"/>
      <c r="J20" s="108"/>
      <c r="K20" s="109"/>
      <c r="O20" s="110"/>
    </row>
    <row r="21" spans="1:104" ht="13.5" thickBot="1" x14ac:dyDescent="0.25">
      <c r="A21" s="111">
        <v>5</v>
      </c>
      <c r="B21" s="112" t="s">
        <v>346</v>
      </c>
      <c r="C21" s="113" t="s">
        <v>347</v>
      </c>
      <c r="D21" s="114" t="s">
        <v>326</v>
      </c>
      <c r="E21" s="161">
        <v>1</v>
      </c>
      <c r="F21" s="163"/>
      <c r="G21" s="162">
        <f>E21*F21</f>
        <v>0</v>
      </c>
      <c r="H21" s="118">
        <v>0</v>
      </c>
      <c r="I21" s="119">
        <f>E21*H21</f>
        <v>0</v>
      </c>
      <c r="J21" s="118"/>
      <c r="K21" s="119">
        <f>E21*J21</f>
        <v>0</v>
      </c>
      <c r="O21" s="110"/>
      <c r="Z21" s="120"/>
      <c r="AA21" s="120">
        <v>12</v>
      </c>
      <c r="AB21" s="120">
        <v>0</v>
      </c>
      <c r="AC21" s="120">
        <v>6</v>
      </c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CA21" s="120">
        <v>12</v>
      </c>
      <c r="CB21" s="120">
        <v>0</v>
      </c>
      <c r="CZ21" s="77">
        <v>1</v>
      </c>
    </row>
    <row r="22" spans="1:104" x14ac:dyDescent="0.2">
      <c r="A22" s="121"/>
      <c r="B22" s="122"/>
      <c r="C22" s="175" t="s">
        <v>348</v>
      </c>
      <c r="D22" s="176"/>
      <c r="E22" s="176"/>
      <c r="F22" s="176"/>
      <c r="G22" s="177"/>
      <c r="I22" s="123"/>
      <c r="K22" s="123"/>
      <c r="L22" s="124" t="s">
        <v>348</v>
      </c>
      <c r="O22" s="11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</row>
    <row r="23" spans="1:104" ht="33.75" x14ac:dyDescent="0.2">
      <c r="A23" s="121"/>
      <c r="B23" s="122"/>
      <c r="C23" s="175" t="s">
        <v>349</v>
      </c>
      <c r="D23" s="176"/>
      <c r="E23" s="176"/>
      <c r="F23" s="176"/>
      <c r="G23" s="177"/>
      <c r="I23" s="123"/>
      <c r="K23" s="123"/>
      <c r="L23" s="124" t="s">
        <v>349</v>
      </c>
      <c r="O23" s="11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</row>
    <row r="24" spans="1:104" x14ac:dyDescent="0.2">
      <c r="A24" s="121"/>
      <c r="B24" s="122"/>
      <c r="C24" s="175" t="s">
        <v>350</v>
      </c>
      <c r="D24" s="176"/>
      <c r="E24" s="176"/>
      <c r="F24" s="176"/>
      <c r="G24" s="177"/>
      <c r="I24" s="123"/>
      <c r="K24" s="123"/>
      <c r="L24" s="124" t="s">
        <v>350</v>
      </c>
      <c r="O24" s="11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</row>
    <row r="25" spans="1:104" ht="22.5" x14ac:dyDescent="0.2">
      <c r="A25" s="121"/>
      <c r="B25" s="122"/>
      <c r="C25" s="175" t="s">
        <v>351</v>
      </c>
      <c r="D25" s="176"/>
      <c r="E25" s="176"/>
      <c r="F25" s="176"/>
      <c r="G25" s="177"/>
      <c r="I25" s="123"/>
      <c r="K25" s="123"/>
      <c r="L25" s="124" t="s">
        <v>351</v>
      </c>
      <c r="O25" s="11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</row>
    <row r="26" spans="1:104" ht="22.5" x14ac:dyDescent="0.2">
      <c r="A26" s="121"/>
      <c r="B26" s="122"/>
      <c r="C26" s="175" t="s">
        <v>352</v>
      </c>
      <c r="D26" s="176"/>
      <c r="E26" s="176"/>
      <c r="F26" s="176"/>
      <c r="G26" s="177"/>
      <c r="I26" s="123"/>
      <c r="K26" s="123"/>
      <c r="L26" s="124" t="s">
        <v>352</v>
      </c>
      <c r="O26" s="11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</row>
    <row r="27" spans="1:104" x14ac:dyDescent="0.2">
      <c r="A27" s="121"/>
      <c r="B27" s="122"/>
      <c r="C27" s="175" t="s">
        <v>353</v>
      </c>
      <c r="D27" s="176"/>
      <c r="E27" s="176"/>
      <c r="F27" s="176"/>
      <c r="G27" s="177"/>
      <c r="I27" s="123"/>
      <c r="K27" s="123"/>
      <c r="L27" s="124" t="s">
        <v>353</v>
      </c>
      <c r="O27" s="11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</row>
    <row r="28" spans="1:104" ht="33.75" x14ac:dyDescent="0.2">
      <c r="A28" s="121"/>
      <c r="B28" s="122"/>
      <c r="C28" s="175" t="s">
        <v>354</v>
      </c>
      <c r="D28" s="176"/>
      <c r="E28" s="176"/>
      <c r="F28" s="176"/>
      <c r="G28" s="177"/>
      <c r="I28" s="123"/>
      <c r="K28" s="123"/>
      <c r="L28" s="124" t="s">
        <v>354</v>
      </c>
      <c r="O28" s="11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</row>
    <row r="29" spans="1:104" x14ac:dyDescent="0.2">
      <c r="A29" s="121"/>
      <c r="B29" s="122"/>
      <c r="C29" s="175" t="s">
        <v>355</v>
      </c>
      <c r="D29" s="176"/>
      <c r="E29" s="176"/>
      <c r="F29" s="176"/>
      <c r="G29" s="177"/>
      <c r="I29" s="123"/>
      <c r="K29" s="123"/>
      <c r="L29" s="124" t="s">
        <v>355</v>
      </c>
      <c r="O29" s="11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</row>
    <row r="30" spans="1:104" ht="33.75" x14ac:dyDescent="0.2">
      <c r="A30" s="121"/>
      <c r="B30" s="122"/>
      <c r="C30" s="175" t="s">
        <v>356</v>
      </c>
      <c r="D30" s="176"/>
      <c r="E30" s="176"/>
      <c r="F30" s="176"/>
      <c r="G30" s="177"/>
      <c r="I30" s="123"/>
      <c r="K30" s="123"/>
      <c r="L30" s="124" t="s">
        <v>356</v>
      </c>
      <c r="O30" s="11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</row>
    <row r="31" spans="1:104" ht="22.5" x14ac:dyDescent="0.2">
      <c r="A31" s="121"/>
      <c r="B31" s="122"/>
      <c r="C31" s="175" t="s">
        <v>357</v>
      </c>
      <c r="D31" s="176"/>
      <c r="E31" s="176"/>
      <c r="F31" s="176"/>
      <c r="G31" s="177"/>
      <c r="I31" s="123"/>
      <c r="K31" s="123"/>
      <c r="L31" s="124" t="s">
        <v>357</v>
      </c>
      <c r="O31" s="11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</row>
    <row r="32" spans="1:104" ht="22.5" x14ac:dyDescent="0.2">
      <c r="A32" s="121"/>
      <c r="B32" s="122"/>
      <c r="C32" s="175" t="s">
        <v>358</v>
      </c>
      <c r="D32" s="176"/>
      <c r="E32" s="176"/>
      <c r="F32" s="176"/>
      <c r="G32" s="177"/>
      <c r="I32" s="123"/>
      <c r="K32" s="123"/>
      <c r="L32" s="124" t="s">
        <v>358</v>
      </c>
      <c r="O32" s="11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</row>
    <row r="33" spans="1:104" x14ac:dyDescent="0.2">
      <c r="A33" s="121"/>
      <c r="B33" s="122"/>
      <c r="C33" s="175" t="s">
        <v>359</v>
      </c>
      <c r="D33" s="176"/>
      <c r="E33" s="176"/>
      <c r="F33" s="176"/>
      <c r="G33" s="177"/>
      <c r="I33" s="123"/>
      <c r="K33" s="123"/>
      <c r="L33" s="124" t="s">
        <v>359</v>
      </c>
      <c r="O33" s="11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</row>
    <row r="34" spans="1:104" ht="13.5" thickBot="1" x14ac:dyDescent="0.25">
      <c r="A34" s="121"/>
      <c r="B34" s="122"/>
      <c r="C34" s="175" t="s">
        <v>360</v>
      </c>
      <c r="D34" s="176"/>
      <c r="E34" s="176"/>
      <c r="F34" s="176"/>
      <c r="G34" s="177"/>
      <c r="I34" s="123"/>
      <c r="K34" s="123"/>
      <c r="L34" s="124" t="s">
        <v>360</v>
      </c>
      <c r="O34" s="11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</row>
    <row r="35" spans="1:104" ht="13.5" thickBot="1" x14ac:dyDescent="0.25">
      <c r="A35" s="111">
        <v>6</v>
      </c>
      <c r="B35" s="112" t="s">
        <v>325</v>
      </c>
      <c r="C35" s="113" t="s">
        <v>361</v>
      </c>
      <c r="D35" s="114" t="s">
        <v>326</v>
      </c>
      <c r="E35" s="161">
        <v>1</v>
      </c>
      <c r="F35" s="163"/>
      <c r="G35" s="162">
        <f>E35*F35</f>
        <v>0</v>
      </c>
      <c r="H35" s="118">
        <v>0</v>
      </c>
      <c r="I35" s="119">
        <f>E35*H35</f>
        <v>0</v>
      </c>
      <c r="J35" s="118"/>
      <c r="K35" s="119">
        <f>E35*J35</f>
        <v>0</v>
      </c>
      <c r="O35" s="110"/>
      <c r="Z35" s="120"/>
      <c r="AA35" s="120">
        <v>12</v>
      </c>
      <c r="AB35" s="120">
        <v>0</v>
      </c>
      <c r="AC35" s="120">
        <v>7</v>
      </c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CA35" s="120">
        <v>12</v>
      </c>
      <c r="CB35" s="120">
        <v>0</v>
      </c>
      <c r="CZ35" s="77">
        <v>1</v>
      </c>
    </row>
    <row r="36" spans="1:104" ht="22.5" x14ac:dyDescent="0.2">
      <c r="A36" s="121"/>
      <c r="B36" s="122"/>
      <c r="C36" s="175" t="s">
        <v>362</v>
      </c>
      <c r="D36" s="176"/>
      <c r="E36" s="176"/>
      <c r="F36" s="176"/>
      <c r="G36" s="177"/>
      <c r="I36" s="123"/>
      <c r="K36" s="123"/>
      <c r="L36" s="124" t="s">
        <v>362</v>
      </c>
      <c r="O36" s="11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</row>
    <row r="37" spans="1:104" x14ac:dyDescent="0.2">
      <c r="A37" s="121"/>
      <c r="B37" s="122"/>
      <c r="C37" s="175" t="s">
        <v>363</v>
      </c>
      <c r="D37" s="176"/>
      <c r="E37" s="176"/>
      <c r="F37" s="176"/>
      <c r="G37" s="177"/>
      <c r="I37" s="123"/>
      <c r="K37" s="123"/>
      <c r="L37" s="124" t="s">
        <v>363</v>
      </c>
      <c r="O37" s="11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</row>
    <row r="38" spans="1:104" x14ac:dyDescent="0.2">
      <c r="A38" s="131" t="s">
        <v>37</v>
      </c>
      <c r="B38" s="132" t="s">
        <v>344</v>
      </c>
      <c r="C38" s="133" t="s">
        <v>345</v>
      </c>
      <c r="D38" s="134"/>
      <c r="E38" s="135"/>
      <c r="F38" s="135"/>
      <c r="G38" s="136">
        <f>SUM(G20:G37)</f>
        <v>0</v>
      </c>
      <c r="H38" s="137"/>
      <c r="I38" s="138">
        <f>SUM(I20:I37)</f>
        <v>0</v>
      </c>
      <c r="J38" s="139"/>
      <c r="K38" s="138">
        <f>SUM(K20:K37)</f>
        <v>0</v>
      </c>
      <c r="O38" s="110"/>
      <c r="X38" s="140">
        <f>K38</f>
        <v>0</v>
      </c>
      <c r="Y38" s="140">
        <f>I38</f>
        <v>0</v>
      </c>
      <c r="Z38" s="141">
        <f>G38</f>
        <v>0</v>
      </c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42"/>
      <c r="BB38" s="142"/>
      <c r="BC38" s="142"/>
      <c r="BD38" s="142"/>
      <c r="BE38" s="142"/>
      <c r="BF38" s="142"/>
      <c r="BG38" s="120"/>
      <c r="BH38" s="120"/>
      <c r="BI38" s="120"/>
      <c r="BJ38" s="120"/>
      <c r="BK38" s="120"/>
    </row>
    <row r="39" spans="1:104" ht="14.25" customHeight="1" thickBot="1" x14ac:dyDescent="0.25">
      <c r="A39" s="102" t="s">
        <v>33</v>
      </c>
      <c r="B39" s="103" t="s">
        <v>364</v>
      </c>
      <c r="C39" s="104" t="s">
        <v>43</v>
      </c>
      <c r="D39" s="105"/>
      <c r="E39" s="106"/>
      <c r="F39" s="106"/>
      <c r="G39" s="107"/>
      <c r="H39" s="108"/>
      <c r="I39" s="109"/>
      <c r="J39" s="108"/>
      <c r="K39" s="109"/>
      <c r="O39" s="110"/>
    </row>
    <row r="40" spans="1:104" ht="13.5" thickBot="1" x14ac:dyDescent="0.25">
      <c r="A40" s="111">
        <v>7</v>
      </c>
      <c r="B40" s="112" t="s">
        <v>365</v>
      </c>
      <c r="C40" s="113" t="s">
        <v>366</v>
      </c>
      <c r="D40" s="114" t="s">
        <v>326</v>
      </c>
      <c r="E40" s="161">
        <v>1</v>
      </c>
      <c r="F40" s="163"/>
      <c r="G40" s="162">
        <f>E40*F40</f>
        <v>0</v>
      </c>
      <c r="H40" s="118">
        <v>0</v>
      </c>
      <c r="I40" s="119">
        <f>E40*H40</f>
        <v>0</v>
      </c>
      <c r="J40" s="118"/>
      <c r="K40" s="119">
        <f>E40*J40</f>
        <v>0</v>
      </c>
      <c r="O40" s="110"/>
      <c r="Z40" s="120"/>
      <c r="AA40" s="120">
        <v>12</v>
      </c>
      <c r="AB40" s="120">
        <v>0</v>
      </c>
      <c r="AC40" s="120">
        <v>8</v>
      </c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CA40" s="120">
        <v>12</v>
      </c>
      <c r="CB40" s="120">
        <v>0</v>
      </c>
      <c r="CZ40" s="77">
        <v>1</v>
      </c>
    </row>
    <row r="41" spans="1:104" ht="57" thickBot="1" x14ac:dyDescent="0.25">
      <c r="A41" s="121"/>
      <c r="B41" s="122"/>
      <c r="C41" s="175" t="s">
        <v>367</v>
      </c>
      <c r="D41" s="176"/>
      <c r="E41" s="176"/>
      <c r="F41" s="176"/>
      <c r="G41" s="177"/>
      <c r="I41" s="123"/>
      <c r="K41" s="123"/>
      <c r="L41" s="124" t="s">
        <v>367</v>
      </c>
      <c r="O41" s="11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</row>
    <row r="42" spans="1:104" ht="23.25" thickBot="1" x14ac:dyDescent="0.25">
      <c r="A42" s="111">
        <v>8</v>
      </c>
      <c r="B42" s="112" t="s">
        <v>368</v>
      </c>
      <c r="C42" s="113" t="s">
        <v>369</v>
      </c>
      <c r="D42" s="114" t="s">
        <v>326</v>
      </c>
      <c r="E42" s="161">
        <v>1</v>
      </c>
      <c r="F42" s="163"/>
      <c r="G42" s="162">
        <f>E42*F42</f>
        <v>0</v>
      </c>
      <c r="H42" s="118">
        <v>0</v>
      </c>
      <c r="I42" s="119">
        <f>E42*H42</f>
        <v>0</v>
      </c>
      <c r="J42" s="118"/>
      <c r="K42" s="119">
        <f>E42*J42</f>
        <v>0</v>
      </c>
      <c r="O42" s="110"/>
      <c r="Z42" s="120"/>
      <c r="AA42" s="120">
        <v>12</v>
      </c>
      <c r="AB42" s="120">
        <v>0</v>
      </c>
      <c r="AC42" s="120">
        <v>9</v>
      </c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CA42" s="120">
        <v>12</v>
      </c>
      <c r="CB42" s="120">
        <v>0</v>
      </c>
      <c r="CZ42" s="77">
        <v>1</v>
      </c>
    </row>
    <row r="43" spans="1:104" ht="22.5" x14ac:dyDescent="0.2">
      <c r="A43" s="121"/>
      <c r="B43" s="122"/>
      <c r="C43" s="175" t="s">
        <v>370</v>
      </c>
      <c r="D43" s="176"/>
      <c r="E43" s="176"/>
      <c r="F43" s="176"/>
      <c r="G43" s="177"/>
      <c r="I43" s="123"/>
      <c r="K43" s="123"/>
      <c r="L43" s="124" t="s">
        <v>370</v>
      </c>
      <c r="O43" s="11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</row>
    <row r="44" spans="1:104" ht="23.25" thickBot="1" x14ac:dyDescent="0.25">
      <c r="A44" s="121"/>
      <c r="B44" s="122"/>
      <c r="C44" s="175" t="s">
        <v>371</v>
      </c>
      <c r="D44" s="176"/>
      <c r="E44" s="176"/>
      <c r="F44" s="176"/>
      <c r="G44" s="177"/>
      <c r="I44" s="123"/>
      <c r="K44" s="123"/>
      <c r="L44" s="124" t="s">
        <v>371</v>
      </c>
      <c r="O44" s="11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</row>
    <row r="45" spans="1:104" ht="13.5" thickBot="1" x14ac:dyDescent="0.25">
      <c r="A45" s="111">
        <v>9</v>
      </c>
      <c r="B45" s="112" t="s">
        <v>372</v>
      </c>
      <c r="C45" s="113" t="s">
        <v>373</v>
      </c>
      <c r="D45" s="114" t="s">
        <v>326</v>
      </c>
      <c r="E45" s="161">
        <v>1</v>
      </c>
      <c r="F45" s="163"/>
      <c r="G45" s="162">
        <f>E45*F45</f>
        <v>0</v>
      </c>
      <c r="H45" s="118">
        <v>0</v>
      </c>
      <c r="I45" s="119">
        <f>E45*H45</f>
        <v>0</v>
      </c>
      <c r="J45" s="118"/>
      <c r="K45" s="119">
        <f>E45*J45</f>
        <v>0</v>
      </c>
      <c r="O45" s="110"/>
      <c r="Z45" s="120"/>
      <c r="AA45" s="120">
        <v>12</v>
      </c>
      <c r="AB45" s="120">
        <v>0</v>
      </c>
      <c r="AC45" s="120">
        <v>10</v>
      </c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CA45" s="120">
        <v>12</v>
      </c>
      <c r="CB45" s="120">
        <v>0</v>
      </c>
      <c r="CZ45" s="77">
        <v>1</v>
      </c>
    </row>
    <row r="46" spans="1:104" x14ac:dyDescent="0.2">
      <c r="A46" s="121"/>
      <c r="B46" s="122"/>
      <c r="C46" s="175" t="s">
        <v>374</v>
      </c>
      <c r="D46" s="176"/>
      <c r="E46" s="176"/>
      <c r="F46" s="176"/>
      <c r="G46" s="177"/>
      <c r="I46" s="123"/>
      <c r="K46" s="123"/>
      <c r="L46" s="124" t="s">
        <v>374</v>
      </c>
      <c r="O46" s="11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</row>
    <row r="47" spans="1:104" x14ac:dyDescent="0.2">
      <c r="A47" s="121"/>
      <c r="B47" s="122"/>
      <c r="C47" s="175" t="s">
        <v>375</v>
      </c>
      <c r="D47" s="176"/>
      <c r="E47" s="176"/>
      <c r="F47" s="176"/>
      <c r="G47" s="177"/>
      <c r="I47" s="123"/>
      <c r="K47" s="123"/>
      <c r="L47" s="124" t="s">
        <v>375</v>
      </c>
      <c r="O47" s="11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</row>
    <row r="48" spans="1:104" x14ac:dyDescent="0.2">
      <c r="A48" s="121"/>
      <c r="B48" s="122"/>
      <c r="C48" s="175" t="s">
        <v>376</v>
      </c>
      <c r="D48" s="176"/>
      <c r="E48" s="176"/>
      <c r="F48" s="176"/>
      <c r="G48" s="177"/>
      <c r="I48" s="123"/>
      <c r="K48" s="123"/>
      <c r="L48" s="124" t="s">
        <v>376</v>
      </c>
      <c r="O48" s="11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</row>
    <row r="49" spans="1:104" ht="13.5" thickBot="1" x14ac:dyDescent="0.25">
      <c r="A49" s="121"/>
      <c r="B49" s="122"/>
      <c r="C49" s="175" t="s">
        <v>377</v>
      </c>
      <c r="D49" s="176"/>
      <c r="E49" s="176"/>
      <c r="F49" s="176"/>
      <c r="G49" s="177"/>
      <c r="I49" s="123"/>
      <c r="K49" s="123"/>
      <c r="L49" s="124" t="s">
        <v>377</v>
      </c>
      <c r="O49" s="11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</row>
    <row r="50" spans="1:104" ht="13.5" thickBot="1" x14ac:dyDescent="0.25">
      <c r="A50" s="111">
        <v>10</v>
      </c>
      <c r="B50" s="112" t="s">
        <v>378</v>
      </c>
      <c r="C50" s="113" t="s">
        <v>379</v>
      </c>
      <c r="D50" s="114" t="s">
        <v>326</v>
      </c>
      <c r="E50" s="161">
        <v>1</v>
      </c>
      <c r="F50" s="163"/>
      <c r="G50" s="162">
        <f>E50*F50</f>
        <v>0</v>
      </c>
      <c r="H50" s="118">
        <v>0</v>
      </c>
      <c r="I50" s="119">
        <f>E50*H50</f>
        <v>0</v>
      </c>
      <c r="J50" s="118"/>
      <c r="K50" s="119">
        <f>E50*J50</f>
        <v>0</v>
      </c>
      <c r="O50" s="110"/>
      <c r="Z50" s="120"/>
      <c r="AA50" s="120">
        <v>12</v>
      </c>
      <c r="AB50" s="120">
        <v>0</v>
      </c>
      <c r="AC50" s="120">
        <v>11</v>
      </c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CA50" s="120">
        <v>12</v>
      </c>
      <c r="CB50" s="120">
        <v>0</v>
      </c>
      <c r="CZ50" s="77">
        <v>1</v>
      </c>
    </row>
    <row r="51" spans="1:104" ht="23.25" thickBot="1" x14ac:dyDescent="0.25">
      <c r="A51" s="121"/>
      <c r="B51" s="122"/>
      <c r="C51" s="175" t="s">
        <v>380</v>
      </c>
      <c r="D51" s="176"/>
      <c r="E51" s="176"/>
      <c r="F51" s="176"/>
      <c r="G51" s="177"/>
      <c r="I51" s="123"/>
      <c r="K51" s="123"/>
      <c r="L51" s="124" t="s">
        <v>380</v>
      </c>
      <c r="O51" s="11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</row>
    <row r="52" spans="1:104" ht="13.5" thickBot="1" x14ac:dyDescent="0.25">
      <c r="A52" s="111">
        <v>11</v>
      </c>
      <c r="B52" s="112" t="s">
        <v>381</v>
      </c>
      <c r="C52" s="113" t="s">
        <v>382</v>
      </c>
      <c r="D52" s="114" t="s">
        <v>326</v>
      </c>
      <c r="E52" s="161">
        <v>1</v>
      </c>
      <c r="F52" s="163"/>
      <c r="G52" s="162">
        <f>E52*F52</f>
        <v>0</v>
      </c>
      <c r="H52" s="118">
        <v>0</v>
      </c>
      <c r="I52" s="119">
        <f>E52*H52</f>
        <v>0</v>
      </c>
      <c r="J52" s="118"/>
      <c r="K52" s="119">
        <f>E52*J52</f>
        <v>0</v>
      </c>
      <c r="O52" s="110"/>
      <c r="Z52" s="120"/>
      <c r="AA52" s="120">
        <v>12</v>
      </c>
      <c r="AB52" s="120">
        <v>0</v>
      </c>
      <c r="AC52" s="120">
        <v>12</v>
      </c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CA52" s="120">
        <v>12</v>
      </c>
      <c r="CB52" s="120">
        <v>0</v>
      </c>
      <c r="CZ52" s="77">
        <v>1</v>
      </c>
    </row>
    <row r="53" spans="1:104" x14ac:dyDescent="0.2">
      <c r="A53" s="121"/>
      <c r="B53" s="122"/>
      <c r="C53" s="175" t="s">
        <v>383</v>
      </c>
      <c r="D53" s="176"/>
      <c r="E53" s="176"/>
      <c r="F53" s="176"/>
      <c r="G53" s="177"/>
      <c r="I53" s="123"/>
      <c r="K53" s="123"/>
      <c r="L53" s="124" t="s">
        <v>383</v>
      </c>
      <c r="O53" s="11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</row>
    <row r="54" spans="1:104" ht="23.25" thickBot="1" x14ac:dyDescent="0.25">
      <c r="A54" s="121"/>
      <c r="B54" s="122"/>
      <c r="C54" s="175" t="s">
        <v>384</v>
      </c>
      <c r="D54" s="176"/>
      <c r="E54" s="176"/>
      <c r="F54" s="176"/>
      <c r="G54" s="177"/>
      <c r="I54" s="123"/>
      <c r="K54" s="123"/>
      <c r="L54" s="124" t="s">
        <v>384</v>
      </c>
      <c r="O54" s="11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</row>
    <row r="55" spans="1:104" ht="13.5" thickBot="1" x14ac:dyDescent="0.25">
      <c r="A55" s="111">
        <v>12</v>
      </c>
      <c r="B55" s="112" t="s">
        <v>385</v>
      </c>
      <c r="C55" s="113" t="s">
        <v>386</v>
      </c>
      <c r="D55" s="114" t="s">
        <v>326</v>
      </c>
      <c r="E55" s="161">
        <v>1</v>
      </c>
      <c r="F55" s="163"/>
      <c r="G55" s="162">
        <f>E55*F55</f>
        <v>0</v>
      </c>
      <c r="H55" s="118">
        <v>0</v>
      </c>
      <c r="I55" s="119">
        <f>E55*H55</f>
        <v>0</v>
      </c>
      <c r="J55" s="118"/>
      <c r="K55" s="119">
        <f>E55*J55</f>
        <v>0</v>
      </c>
      <c r="O55" s="110"/>
      <c r="Z55" s="120"/>
      <c r="AA55" s="120">
        <v>12</v>
      </c>
      <c r="AB55" s="120">
        <v>0</v>
      </c>
      <c r="AC55" s="120">
        <v>13</v>
      </c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CA55" s="120">
        <v>12</v>
      </c>
      <c r="CB55" s="120">
        <v>0</v>
      </c>
      <c r="CZ55" s="77">
        <v>1</v>
      </c>
    </row>
    <row r="56" spans="1:104" ht="33.75" x14ac:dyDescent="0.2">
      <c r="A56" s="121"/>
      <c r="B56" s="122"/>
      <c r="C56" s="175" t="s">
        <v>387</v>
      </c>
      <c r="D56" s="176"/>
      <c r="E56" s="176"/>
      <c r="F56" s="176"/>
      <c r="G56" s="177"/>
      <c r="I56" s="123"/>
      <c r="K56" s="123"/>
      <c r="L56" s="124" t="s">
        <v>387</v>
      </c>
      <c r="O56" s="11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</row>
    <row r="57" spans="1:104" ht="13.5" thickBot="1" x14ac:dyDescent="0.25">
      <c r="A57" s="121"/>
      <c r="B57" s="122"/>
      <c r="C57" s="175" t="s">
        <v>388</v>
      </c>
      <c r="D57" s="176"/>
      <c r="E57" s="176"/>
      <c r="F57" s="176"/>
      <c r="G57" s="177"/>
      <c r="I57" s="123"/>
      <c r="K57" s="123"/>
      <c r="L57" s="124" t="s">
        <v>388</v>
      </c>
      <c r="O57" s="11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</row>
    <row r="58" spans="1:104" ht="13.5" thickBot="1" x14ac:dyDescent="0.25">
      <c r="A58" s="111">
        <v>13</v>
      </c>
      <c r="B58" s="112" t="s">
        <v>389</v>
      </c>
      <c r="C58" s="113" t="s">
        <v>390</v>
      </c>
      <c r="D58" s="114" t="s">
        <v>326</v>
      </c>
      <c r="E58" s="161">
        <v>1</v>
      </c>
      <c r="F58" s="163"/>
      <c r="G58" s="162">
        <f>E58*F58</f>
        <v>0</v>
      </c>
      <c r="H58" s="118">
        <v>0</v>
      </c>
      <c r="I58" s="119">
        <f>E58*H58</f>
        <v>0</v>
      </c>
      <c r="J58" s="118"/>
      <c r="K58" s="119">
        <f>E58*J58</f>
        <v>0</v>
      </c>
      <c r="O58" s="110"/>
      <c r="Z58" s="120"/>
      <c r="AA58" s="120">
        <v>12</v>
      </c>
      <c r="AB58" s="120">
        <v>0</v>
      </c>
      <c r="AC58" s="120">
        <v>14</v>
      </c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CA58" s="120">
        <v>12</v>
      </c>
      <c r="CB58" s="120">
        <v>0</v>
      </c>
      <c r="CZ58" s="77">
        <v>1</v>
      </c>
    </row>
    <row r="59" spans="1:104" x14ac:dyDescent="0.2">
      <c r="A59" s="121"/>
      <c r="B59" s="122"/>
      <c r="C59" s="175" t="s">
        <v>391</v>
      </c>
      <c r="D59" s="176"/>
      <c r="E59" s="176"/>
      <c r="F59" s="176"/>
      <c r="G59" s="177"/>
      <c r="I59" s="123"/>
      <c r="K59" s="123"/>
      <c r="L59" s="124" t="s">
        <v>391</v>
      </c>
      <c r="O59" s="11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</row>
    <row r="60" spans="1:104" ht="23.25" thickBot="1" x14ac:dyDescent="0.25">
      <c r="A60" s="121"/>
      <c r="B60" s="122"/>
      <c r="C60" s="175" t="s">
        <v>392</v>
      </c>
      <c r="D60" s="176"/>
      <c r="E60" s="176"/>
      <c r="F60" s="176"/>
      <c r="G60" s="177"/>
      <c r="I60" s="123"/>
      <c r="K60" s="123"/>
      <c r="L60" s="124" t="s">
        <v>392</v>
      </c>
      <c r="O60" s="11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</row>
    <row r="61" spans="1:104" ht="13.5" thickBot="1" x14ac:dyDescent="0.25">
      <c r="A61" s="111">
        <v>14</v>
      </c>
      <c r="B61" s="112" t="s">
        <v>393</v>
      </c>
      <c r="C61" s="113" t="s">
        <v>394</v>
      </c>
      <c r="D61" s="114" t="s">
        <v>326</v>
      </c>
      <c r="E61" s="161">
        <v>1</v>
      </c>
      <c r="F61" s="163"/>
      <c r="G61" s="162">
        <f>E61*F61</f>
        <v>0</v>
      </c>
      <c r="H61" s="118">
        <v>0</v>
      </c>
      <c r="I61" s="119">
        <f>E61*H61</f>
        <v>0</v>
      </c>
      <c r="J61" s="118"/>
      <c r="K61" s="119">
        <f>E61*J61</f>
        <v>0</v>
      </c>
      <c r="O61" s="110"/>
      <c r="Z61" s="120"/>
      <c r="AA61" s="120">
        <v>12</v>
      </c>
      <c r="AB61" s="120">
        <v>0</v>
      </c>
      <c r="AC61" s="120">
        <v>15</v>
      </c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CA61" s="120">
        <v>12</v>
      </c>
      <c r="CB61" s="120">
        <v>0</v>
      </c>
      <c r="CZ61" s="77">
        <v>1</v>
      </c>
    </row>
    <row r="62" spans="1:104" ht="33.75" x14ac:dyDescent="0.2">
      <c r="A62" s="121"/>
      <c r="B62" s="122"/>
      <c r="C62" s="175" t="s">
        <v>395</v>
      </c>
      <c r="D62" s="176"/>
      <c r="E62" s="176"/>
      <c r="F62" s="176"/>
      <c r="G62" s="177"/>
      <c r="I62" s="123"/>
      <c r="K62" s="123"/>
      <c r="L62" s="124" t="s">
        <v>395</v>
      </c>
      <c r="O62" s="11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</row>
    <row r="63" spans="1:104" x14ac:dyDescent="0.2">
      <c r="A63" s="121"/>
      <c r="B63" s="122"/>
      <c r="C63" s="175" t="s">
        <v>396</v>
      </c>
      <c r="D63" s="176"/>
      <c r="E63" s="176"/>
      <c r="F63" s="176"/>
      <c r="G63" s="177"/>
      <c r="I63" s="123"/>
      <c r="K63" s="123"/>
      <c r="L63" s="124" t="s">
        <v>396</v>
      </c>
      <c r="O63" s="11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</row>
    <row r="64" spans="1:104" x14ac:dyDescent="0.2">
      <c r="A64" s="131" t="s">
        <v>37</v>
      </c>
      <c r="B64" s="132" t="s">
        <v>364</v>
      </c>
      <c r="C64" s="133" t="s">
        <v>43</v>
      </c>
      <c r="D64" s="134"/>
      <c r="E64" s="135"/>
      <c r="F64" s="135"/>
      <c r="G64" s="136">
        <f>SUM(G39:G63)</f>
        <v>0</v>
      </c>
      <c r="H64" s="137"/>
      <c r="I64" s="138">
        <f>SUM(I39:I63)</f>
        <v>0</v>
      </c>
      <c r="J64" s="139"/>
      <c r="K64" s="138">
        <f>SUM(K39:K63)</f>
        <v>0</v>
      </c>
      <c r="O64" s="110"/>
      <c r="X64" s="140">
        <f>K64</f>
        <v>0</v>
      </c>
      <c r="Y64" s="140">
        <f>I64</f>
        <v>0</v>
      </c>
      <c r="Z64" s="141">
        <f>G64</f>
        <v>0</v>
      </c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42"/>
      <c r="BB64" s="142"/>
      <c r="BC64" s="142"/>
      <c r="BD64" s="142"/>
      <c r="BE64" s="142"/>
      <c r="BF64" s="142"/>
      <c r="BG64" s="120"/>
      <c r="BH64" s="120"/>
      <c r="BI64" s="120"/>
      <c r="BJ64" s="120"/>
      <c r="BK64" s="120"/>
    </row>
    <row r="65" spans="1:58" x14ac:dyDescent="0.2">
      <c r="A65" s="143" t="s">
        <v>38</v>
      </c>
      <c r="B65" s="144" t="s">
        <v>39</v>
      </c>
      <c r="C65" s="145"/>
      <c r="D65" s="146"/>
      <c r="E65" s="147"/>
      <c r="F65" s="147"/>
      <c r="G65" s="148">
        <f>SUM(Z7:Z65)</f>
        <v>0</v>
      </c>
      <c r="H65" s="149"/>
      <c r="I65" s="150">
        <f>SUM(Y7:Y65)</f>
        <v>0</v>
      </c>
      <c r="J65" s="149"/>
      <c r="K65" s="150">
        <f>SUM(X7:X65)</f>
        <v>0</v>
      </c>
      <c r="O65" s="110"/>
      <c r="BA65" s="151"/>
      <c r="BB65" s="151"/>
      <c r="BC65" s="151"/>
      <c r="BD65" s="151"/>
      <c r="BE65" s="151"/>
      <c r="BF65" s="151"/>
    </row>
    <row r="66" spans="1:58" x14ac:dyDescent="0.2">
      <c r="E66" s="77"/>
    </row>
    <row r="67" spans="1:58" x14ac:dyDescent="0.2">
      <c r="A67" s="152"/>
      <c r="E67" s="77"/>
    </row>
    <row r="68" spans="1:58" x14ac:dyDescent="0.2">
      <c r="E68" s="77"/>
    </row>
    <row r="69" spans="1:58" x14ac:dyDescent="0.2">
      <c r="E69" s="77"/>
    </row>
    <row r="70" spans="1:58" x14ac:dyDescent="0.2">
      <c r="E70" s="77"/>
    </row>
    <row r="71" spans="1:58" x14ac:dyDescent="0.2">
      <c r="E71" s="77"/>
    </row>
    <row r="72" spans="1:58" x14ac:dyDescent="0.2">
      <c r="E72" s="77"/>
    </row>
    <row r="73" spans="1:58" x14ac:dyDescent="0.2">
      <c r="E73" s="77"/>
    </row>
    <row r="74" spans="1:58" x14ac:dyDescent="0.2">
      <c r="E74" s="77"/>
    </row>
    <row r="75" spans="1:58" x14ac:dyDescent="0.2">
      <c r="E75" s="77"/>
    </row>
    <row r="76" spans="1:58" x14ac:dyDescent="0.2">
      <c r="E76" s="77"/>
    </row>
    <row r="77" spans="1:58" x14ac:dyDescent="0.2">
      <c r="E77" s="77"/>
    </row>
    <row r="78" spans="1:58" x14ac:dyDescent="0.2">
      <c r="E78" s="77"/>
    </row>
    <row r="79" spans="1:58" x14ac:dyDescent="0.2">
      <c r="E79" s="77"/>
    </row>
    <row r="80" spans="1:58" x14ac:dyDescent="0.2">
      <c r="E80" s="77"/>
    </row>
    <row r="81" spans="5:5" x14ac:dyDescent="0.2">
      <c r="E81" s="77"/>
    </row>
    <row r="82" spans="5:5" x14ac:dyDescent="0.2">
      <c r="E82" s="77"/>
    </row>
    <row r="83" spans="5:5" x14ac:dyDescent="0.2">
      <c r="E83" s="77"/>
    </row>
    <row r="84" spans="5:5" x14ac:dyDescent="0.2">
      <c r="E84" s="77"/>
    </row>
    <row r="85" spans="5:5" x14ac:dyDescent="0.2">
      <c r="E85" s="77"/>
    </row>
    <row r="86" spans="5:5" x14ac:dyDescent="0.2">
      <c r="E86" s="77"/>
    </row>
    <row r="87" spans="5:5" x14ac:dyDescent="0.2">
      <c r="E87" s="77"/>
    </row>
    <row r="88" spans="5:5" x14ac:dyDescent="0.2">
      <c r="E88" s="77"/>
    </row>
    <row r="89" spans="5:5" x14ac:dyDescent="0.2">
      <c r="E89" s="77"/>
    </row>
    <row r="90" spans="5:5" x14ac:dyDescent="0.2">
      <c r="E90" s="77"/>
    </row>
    <row r="91" spans="5:5" x14ac:dyDescent="0.2">
      <c r="E91" s="77"/>
    </row>
    <row r="92" spans="5:5" x14ac:dyDescent="0.2">
      <c r="E92" s="77"/>
    </row>
    <row r="93" spans="5:5" x14ac:dyDescent="0.2">
      <c r="E93" s="77"/>
    </row>
    <row r="94" spans="5:5" x14ac:dyDescent="0.2">
      <c r="E94" s="77"/>
    </row>
    <row r="95" spans="5:5" x14ac:dyDescent="0.2">
      <c r="E95" s="77"/>
    </row>
    <row r="96" spans="5:5" x14ac:dyDescent="0.2">
      <c r="E96" s="77"/>
    </row>
    <row r="97" spans="5:5" x14ac:dyDescent="0.2">
      <c r="E97" s="77"/>
    </row>
    <row r="98" spans="5:5" x14ac:dyDescent="0.2">
      <c r="E98" s="77"/>
    </row>
    <row r="99" spans="5:5" x14ac:dyDescent="0.2">
      <c r="E99" s="77"/>
    </row>
    <row r="100" spans="5:5" x14ac:dyDescent="0.2">
      <c r="E100" s="77"/>
    </row>
    <row r="101" spans="5:5" x14ac:dyDescent="0.2">
      <c r="E101" s="77"/>
    </row>
    <row r="102" spans="5:5" x14ac:dyDescent="0.2">
      <c r="E102" s="77"/>
    </row>
    <row r="103" spans="5:5" x14ac:dyDescent="0.2">
      <c r="E103" s="77"/>
    </row>
    <row r="104" spans="5:5" x14ac:dyDescent="0.2">
      <c r="E104" s="77"/>
    </row>
    <row r="105" spans="5:5" x14ac:dyDescent="0.2">
      <c r="E105" s="77"/>
    </row>
    <row r="106" spans="5:5" x14ac:dyDescent="0.2">
      <c r="E106" s="77"/>
    </row>
    <row r="107" spans="5:5" x14ac:dyDescent="0.2">
      <c r="E107" s="77"/>
    </row>
    <row r="108" spans="5:5" x14ac:dyDescent="0.2">
      <c r="E108" s="77"/>
    </row>
    <row r="109" spans="5:5" x14ac:dyDescent="0.2">
      <c r="E109" s="77"/>
    </row>
    <row r="110" spans="5:5" x14ac:dyDescent="0.2">
      <c r="E110" s="77"/>
    </row>
    <row r="111" spans="5:5" x14ac:dyDescent="0.2">
      <c r="E111" s="77"/>
    </row>
    <row r="112" spans="5:5" x14ac:dyDescent="0.2">
      <c r="E112" s="77"/>
    </row>
    <row r="113" spans="1:7" x14ac:dyDescent="0.2">
      <c r="E113" s="77"/>
    </row>
    <row r="114" spans="1:7" x14ac:dyDescent="0.2">
      <c r="E114" s="77"/>
    </row>
    <row r="115" spans="1:7" x14ac:dyDescent="0.2">
      <c r="E115" s="77"/>
    </row>
    <row r="116" spans="1:7" x14ac:dyDescent="0.2">
      <c r="E116" s="77"/>
    </row>
    <row r="117" spans="1:7" x14ac:dyDescent="0.2">
      <c r="E117" s="77"/>
    </row>
    <row r="118" spans="1:7" x14ac:dyDescent="0.2">
      <c r="A118" s="153"/>
      <c r="B118" s="153"/>
    </row>
    <row r="119" spans="1:7" x14ac:dyDescent="0.2">
      <c r="C119" s="154"/>
      <c r="D119" s="154"/>
      <c r="E119" s="155"/>
      <c r="F119" s="154"/>
      <c r="G119" s="156"/>
    </row>
    <row r="120" spans="1:7" x14ac:dyDescent="0.2">
      <c r="A120" s="153"/>
      <c r="B120" s="153"/>
    </row>
    <row r="1037" spans="1:7" x14ac:dyDescent="0.2">
      <c r="A1037" s="157"/>
      <c r="B1037" s="158"/>
      <c r="C1037" s="159" t="s">
        <v>40</v>
      </c>
      <c r="D1037" s="160"/>
      <c r="F1037" s="96"/>
      <c r="G1037" s="123">
        <v>100000</v>
      </c>
    </row>
    <row r="1038" spans="1:7" x14ac:dyDescent="0.2">
      <c r="A1038" s="157"/>
      <c r="B1038" s="158"/>
      <c r="C1038" s="159" t="s">
        <v>41</v>
      </c>
      <c r="D1038" s="160"/>
      <c r="F1038" s="96"/>
      <c r="G1038" s="123">
        <v>100000</v>
      </c>
    </row>
    <row r="1039" spans="1:7" x14ac:dyDescent="0.2">
      <c r="A1039" s="157"/>
      <c r="B1039" s="158"/>
      <c r="C1039" s="159" t="s">
        <v>42</v>
      </c>
      <c r="D1039" s="160"/>
      <c r="F1039" s="96"/>
      <c r="G1039" s="123">
        <v>100000</v>
      </c>
    </row>
    <row r="1040" spans="1:7" x14ac:dyDescent="0.2">
      <c r="A1040" s="157"/>
      <c r="B1040" s="158"/>
      <c r="C1040" s="159" t="s">
        <v>43</v>
      </c>
      <c r="D1040" s="160"/>
      <c r="F1040" s="96"/>
      <c r="G1040" s="123">
        <v>100000</v>
      </c>
    </row>
    <row r="1041" spans="1:7" x14ac:dyDescent="0.2">
      <c r="A1041" s="157"/>
      <c r="B1041" s="158"/>
      <c r="C1041" s="159" t="s">
        <v>44</v>
      </c>
      <c r="D1041" s="160"/>
      <c r="F1041" s="96"/>
      <c r="G1041" s="123">
        <v>100000</v>
      </c>
    </row>
    <row r="1042" spans="1:7" x14ac:dyDescent="0.2">
      <c r="A1042" s="157"/>
      <c r="B1042" s="158"/>
      <c r="C1042" s="159" t="s">
        <v>45</v>
      </c>
      <c r="D1042" s="160"/>
      <c r="F1042" s="96"/>
      <c r="G1042" s="123">
        <v>100000</v>
      </c>
    </row>
    <row r="1043" spans="1:7" x14ac:dyDescent="0.2">
      <c r="A1043" s="157"/>
      <c r="B1043" s="158"/>
      <c r="C1043" s="159" t="s">
        <v>46</v>
      </c>
      <c r="D1043" s="160"/>
      <c r="F1043" s="96"/>
      <c r="G1043" s="123">
        <v>100000</v>
      </c>
    </row>
  </sheetData>
  <mergeCells count="37">
    <mergeCell ref="A1:G1"/>
    <mergeCell ref="C9:G9"/>
    <mergeCell ref="C10:G10"/>
    <mergeCell ref="C11:G11"/>
    <mergeCell ref="C31:G31"/>
    <mergeCell ref="C15:G15"/>
    <mergeCell ref="C18:G18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2:G32"/>
    <mergeCell ref="C33:G33"/>
    <mergeCell ref="C34:G34"/>
    <mergeCell ref="C36:G36"/>
    <mergeCell ref="C37:G37"/>
    <mergeCell ref="C60:G60"/>
    <mergeCell ref="C62:G62"/>
    <mergeCell ref="C63:G63"/>
    <mergeCell ref="C41:G41"/>
    <mergeCell ref="C43:G43"/>
    <mergeCell ref="C44:G44"/>
    <mergeCell ref="C46:G46"/>
    <mergeCell ref="C47:G47"/>
    <mergeCell ref="C48:G48"/>
    <mergeCell ref="C49:G49"/>
    <mergeCell ref="C51:G51"/>
    <mergeCell ref="C53:G53"/>
    <mergeCell ref="C54:G54"/>
    <mergeCell ref="C56:G56"/>
    <mergeCell ref="C57:G57"/>
    <mergeCell ref="C59:G59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62</vt:i4>
      </vt:variant>
    </vt:vector>
  </HeadingPairs>
  <TitlesOfParts>
    <vt:vector size="66" baseType="lpstr">
      <vt:lpstr>Stavba</vt:lpstr>
      <vt:lpstr>01  </vt:lpstr>
      <vt:lpstr>03  </vt:lpstr>
      <vt:lpstr>04  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'01  '!Názvy_tisku</vt:lpstr>
      <vt:lpstr>'03  '!Názvy_tisku</vt:lpstr>
      <vt:lpstr>'04  '!Názvy_tisku</vt:lpstr>
      <vt:lpstr>Stavba!Objednatel</vt:lpstr>
      <vt:lpstr>Stavba!Objekt</vt:lpstr>
      <vt:lpstr>'01  '!Oblast_tisku</vt:lpstr>
      <vt:lpstr>'03  '!Oblast_tisku</vt:lpstr>
      <vt:lpstr>'04  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SazbaDPH1</vt:lpstr>
      <vt:lpstr>SazbaDPH2</vt:lpstr>
      <vt:lpstr>'03  '!SloupecCC</vt:lpstr>
      <vt:lpstr>'04  '!SloupecCC</vt:lpstr>
      <vt:lpstr>SloupecCC</vt:lpstr>
      <vt:lpstr>'03  '!SloupecCDH</vt:lpstr>
      <vt:lpstr>'04  '!SloupecCDH</vt:lpstr>
      <vt:lpstr>SloupecCDH</vt:lpstr>
      <vt:lpstr>'03  '!SloupecCisloPol</vt:lpstr>
      <vt:lpstr>'04  '!SloupecCisloPol</vt:lpstr>
      <vt:lpstr>SloupecCisloPol</vt:lpstr>
      <vt:lpstr>'03  '!SloupecCH</vt:lpstr>
      <vt:lpstr>'04  '!SloupecCH</vt:lpstr>
      <vt:lpstr>SloupecCH</vt:lpstr>
      <vt:lpstr>'03  '!SloupecJC</vt:lpstr>
      <vt:lpstr>'04  '!SloupecJC</vt:lpstr>
      <vt:lpstr>SloupecJC</vt:lpstr>
      <vt:lpstr>'03  '!SloupecJDH</vt:lpstr>
      <vt:lpstr>'04  '!SloupecJDH</vt:lpstr>
      <vt:lpstr>SloupecJDH</vt:lpstr>
      <vt:lpstr>'03  '!SloupecJDM</vt:lpstr>
      <vt:lpstr>'04  '!SloupecJDM</vt:lpstr>
      <vt:lpstr>SloupecJDM</vt:lpstr>
      <vt:lpstr>'03  '!SloupecJH</vt:lpstr>
      <vt:lpstr>'04  '!SloupecJH</vt:lpstr>
      <vt:lpstr>SloupecJH</vt:lpstr>
      <vt:lpstr>'03  '!SloupecMJ</vt:lpstr>
      <vt:lpstr>'04  '!SloupecMJ</vt:lpstr>
      <vt:lpstr>SloupecMJ</vt:lpstr>
      <vt:lpstr>'03  '!SloupecMnozstvi</vt:lpstr>
      <vt:lpstr>'04  '!SloupecMnozstvi</vt:lpstr>
      <vt:lpstr>SloupecMnozstvi</vt:lpstr>
      <vt:lpstr>'03  '!SloupecNazPol</vt:lpstr>
      <vt:lpstr>'04  '!SloupecNazPol</vt:lpstr>
      <vt:lpstr>SloupecNazPol</vt:lpstr>
      <vt:lpstr>'03  '!SloupecPC</vt:lpstr>
      <vt:lpstr>'04  '!SloupecPC</vt:lpstr>
      <vt:lpstr>SloupecPC</vt:lpstr>
      <vt:lpstr>Stavba!StavbaCelkem</vt:lpstr>
      <vt:lpstr>Stavba!Zhotovitel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Vojta</dc:creator>
  <cp:lastModifiedBy>V Ř</cp:lastModifiedBy>
  <cp:lastPrinted>2025-03-05T10:51:16Z</cp:lastPrinted>
  <dcterms:created xsi:type="dcterms:W3CDTF">2020-12-12T09:18:17Z</dcterms:created>
  <dcterms:modified xsi:type="dcterms:W3CDTF">2025-03-05T13:43:21Z</dcterms:modified>
</cp:coreProperties>
</file>