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03_VEŘEJNÉ ZAKÁZKY\VZMR limit 2\2025\VZMR_2025_15_MŠ Mánesova - rekonstrukce střechy - bud. A\02_Zadávací dokumentace\"/>
    </mc:Choice>
  </mc:AlternateContent>
  <xr:revisionPtr revIDLastSave="0" documentId="8_{2CAB0CE4-1624-45A5-84EB-1557487D7737}" xr6:coauthVersionLast="36" xr6:coauthVersionMax="36" xr10:uidLastSave="{00000000-0000-0000-0000-000000000000}"/>
  <bookViews>
    <workbookView xWindow="28680" yWindow="-120" windowWidth="29040" windowHeight="17640" xr2:uid="{D7714D05-54B6-4550-AC73-2EF48BAAA6B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61" i="1"/>
  <c r="F74" i="1"/>
  <c r="F73" i="1"/>
  <c r="F72" i="1"/>
  <c r="F70" i="1"/>
  <c r="F67" i="1"/>
  <c r="F66" i="1"/>
  <c r="F64" i="1"/>
  <c r="F63" i="1"/>
  <c r="F60" i="1"/>
  <c r="F57" i="1"/>
  <c r="F56" i="1"/>
  <c r="F55" i="1"/>
  <c r="F54" i="1"/>
  <c r="F53" i="1"/>
  <c r="F52" i="1"/>
  <c r="F51" i="1"/>
  <c r="F48" i="1"/>
  <c r="F47" i="1"/>
  <c r="F46" i="1"/>
  <c r="F45" i="1"/>
  <c r="F44" i="1"/>
  <c r="F43" i="1"/>
  <c r="F42" i="1"/>
  <c r="F41" i="1"/>
  <c r="F40" i="1"/>
  <c r="F39" i="1"/>
  <c r="F38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4" i="1"/>
  <c r="F50" i="1" l="1"/>
  <c r="F37" i="1"/>
  <c r="F22" i="1"/>
  <c r="F59" i="1"/>
  <c r="F3" i="1"/>
  <c r="F69" i="1"/>
  <c r="F77" i="1" l="1"/>
  <c r="F79" i="1" s="1"/>
  <c r="F80" i="1" l="1"/>
  <c r="F81" i="1" s="1"/>
</calcChain>
</file>

<file path=xl/sharedStrings.xml><?xml version="1.0" encoding="utf-8"?>
<sst xmlns="http://schemas.openxmlformats.org/spreadsheetml/2006/main" count="137" uniqueCount="86">
  <si>
    <t>P. č.</t>
  </si>
  <si>
    <t>Popis položky</t>
  </si>
  <si>
    <t>M.j.</t>
  </si>
  <si>
    <t>Množství</t>
  </si>
  <si>
    <t>Demontáž stávajícího hromosvodu - střešní část</t>
  </si>
  <si>
    <t>mb</t>
  </si>
  <si>
    <t>Demontáž stávajících klempířských prvků - žlabů, svodů, kolen, čel, kotlíků, závětrnných lišt, okapového plechu</t>
  </si>
  <si>
    <t>mb.</t>
  </si>
  <si>
    <t>Montáž podkladního pásu IKO Armourbase PRO</t>
  </si>
  <si>
    <t>m2</t>
  </si>
  <si>
    <t>Specifikace - podkladní pás IKO Armourbase PRO           (1 role 30 m2) - 22 rolí</t>
  </si>
  <si>
    <t>Montáž nového šindele IKO Cambridge Xpress - Autumn Brown- 53</t>
  </si>
  <si>
    <t>Specifikace - startovací řada StarterStrip pro šindel IKO Cambridge Xpress - Autumn Brown - 53 - 21 bm/balík</t>
  </si>
  <si>
    <t>ks</t>
  </si>
  <si>
    <t>Specifikace - galvanizované kroužkové hřebíky 5 kg - 35 mm</t>
  </si>
  <si>
    <t>Specifikace - Shingle Stick 310 ml</t>
  </si>
  <si>
    <t>Montáž hřebene</t>
  </si>
  <si>
    <t>Specifikace - IKO Armourvent Multi Plus - 6 bm</t>
  </si>
  <si>
    <t>Specifikace - šindel IKO Superglass - 53</t>
  </si>
  <si>
    <t>D+M závětrnné lišty RŠ do 330 mm - KJG tl. 0,7 mm-hnědý</t>
  </si>
  <si>
    <t>D+M nového okapového plechu RŠ do 330 mm - KJG tl. 0,7 mm-hnědý</t>
  </si>
  <si>
    <t>Specifikace - Hák prodloužený  330/550 - KJG hnědý</t>
  </si>
  <si>
    <t>Specifikace - čelo žlabu RŠ 330 mm - KJG hnědý</t>
  </si>
  <si>
    <t>Specifikace - kotlík žlabu RŠ 330/120 mm - KJG hnědý</t>
  </si>
  <si>
    <t>Montáž kruhového svodu vč.objímek a horních kolen</t>
  </si>
  <si>
    <t>Specifikace - kruhový svod RŠ 120 mm - KJG hnědý</t>
  </si>
  <si>
    <t>Specifikace - koleno horní RŠ 120 mm - KJG hnědý</t>
  </si>
  <si>
    <t>Specifikace - objímka svodu RŠ 120 mm - KJG hnědý-trn 300 mm</t>
  </si>
  <si>
    <t>Specifikace - tep. izolace ISOVER DOMO PLUS tl. 140 mm</t>
  </si>
  <si>
    <t>m3</t>
  </si>
  <si>
    <t>Specifikace - OSB deska tl. 22 mm (15 ks) rozměr 2500x625x22</t>
  </si>
  <si>
    <t>Spojovací prostředky</t>
  </si>
  <si>
    <t>Demontáž stávajícího a nová montáž střešního výlezu</t>
  </si>
  <si>
    <t>Revize hromosvodu - počet svodů</t>
  </si>
  <si>
    <t>Kč</t>
  </si>
  <si>
    <t>t</t>
  </si>
  <si>
    <t>SOUČET :</t>
  </si>
  <si>
    <t>Očištění stávajícího dřevěného záklopu, zametení, odstranění původního spojovacího materiálu</t>
  </si>
  <si>
    <t xml:space="preserve">DRN - likvidace odpadu, vč. Poplatku za uložení, asfaltové pásy,  skupina 17 03 02 z Katalogu odpadů;  vč.  Nakládky , odvozu  do  6km, vykládky </t>
  </si>
  <si>
    <t>m</t>
  </si>
  <si>
    <t>Specifikace - šindel IKO Cambridge Xpress - Autumn Brown - 53 - 180 balíků a´3,1 m2  +10% ztratné</t>
  </si>
  <si>
    <t>Spojovací materiál</t>
  </si>
  <si>
    <t>Montáž laťování/desek (půlzáklop),  30% plochy</t>
  </si>
  <si>
    <t>Systémový komplet pro odvětrání sanitárního potrubí (průchozí taška, napojovací trubka, sanitární nástavec a kryt nástavce, propojení a úprava v podkroví)</t>
  </si>
  <si>
    <t>Demontáž šindelové krytiny vč. přemístění do suti/kontejneru</t>
  </si>
  <si>
    <r>
      <t xml:space="preserve">Zvláštní výkony - zakrývání rozpracovaných tesařských konstrukcí těžkou plachtou na ochranu před srážkovou vodou v průběhu realizace, včetně odstranění cca 12 x 15 m </t>
    </r>
    <r>
      <rPr>
        <i/>
        <sz val="9"/>
        <color rgb="FF0070C0"/>
        <rFont val="Arial CE"/>
        <charset val="238"/>
      </rPr>
      <t>Zakrývání rozpracovaných tesařských konstrukcí těžkou plachtou na ochranu před srážkovou vodou.</t>
    </r>
  </si>
  <si>
    <t>Překotvení stávajícího dřevěného záklopu ke krokvím a vyspravení případných defektů  vč. dodávky spojovacího materiálu</t>
  </si>
  <si>
    <t xml:space="preserve">Celoplošný  nástřik bednění z vnější strany proti dřevokazným škůdcům - např. Bochemit  QB Profi,  jedno-násobný  nástřik </t>
  </si>
  <si>
    <t xml:space="preserve">Demontáž bednění stěn štítů z hoblovaných prken </t>
  </si>
  <si>
    <t>Montáž krytiny hladké z Pz, tabule 2 x 1 m, bez zednických výpomocí  , vč. montáže větrací protidešťové žaluzie se sítí proti hmyzu 400x400mm-3ks ( hnědá)</t>
  </si>
  <si>
    <t>Plech trapézový např. Lindab T8 classic PE , tl. 0,5mm - povrchová úprava imitace dřeva (34m2 + 30%)  vč. větrací protidešťové žaluzie se sítí proti hmyzu 400x400mm-3ks ( hnědá)</t>
  </si>
  <si>
    <t xml:space="preserve">D+M Okapní plech r.š.330mm, lakovaný Pz plech             ( pod  oplechováním ,  vodorovný  spodní prvek ) </t>
  </si>
  <si>
    <t xml:space="preserve">D+M Okapní plech r.š.200mm, lakovaný Pz plech               ( pod  střešním přesahem , šikmý prvek) </t>
  </si>
  <si>
    <t>Montáž podkladní dřevěné kontrukce , doplnění  ve střešním štítu - hranol 100x100mm</t>
  </si>
  <si>
    <t>Specifikace - Podkladní trámky - 100x100mm</t>
  </si>
  <si>
    <t>Specifikace - Desky impreg. 24/22x80+/4m, (75m x 0,024x0,08)</t>
  </si>
  <si>
    <t xml:space="preserve">Montáž a doplnění tep. minerální izolace do celé plochy střechy </t>
  </si>
  <si>
    <t xml:space="preserve">Montáž OSB desky jako pochůzí plocha š. 625 mm,  komunikační trasa v podstřešním prostoru </t>
  </si>
  <si>
    <t>Montáž podkladních trámků 4m / 20ks ; nosná konstrukce pro komunikační trasu v podstřešním prostoru</t>
  </si>
  <si>
    <t>Specifikace - trámky 220/80  , ztratné +10%</t>
  </si>
  <si>
    <t>Tepelná  izolace střechy , komunikační trasy</t>
  </si>
  <si>
    <t xml:space="preserve">Úprava střešních štítů </t>
  </si>
  <si>
    <t xml:space="preserve">Střešní  prvky , hromosvody </t>
  </si>
  <si>
    <t>VRN, lešení, odpady, doprava</t>
  </si>
  <si>
    <t>Specifikace - nový zateplený výlez DEK 600/900 vč. žebříku</t>
  </si>
  <si>
    <t xml:space="preserve">Demontáž stávajícího vnitřního výlezu a nová montáž zatepleného stropního výlezu , vč. přístupového žebříku (součást výlezu) </t>
  </si>
  <si>
    <t>Specifikace - nový stř. výlez např. FAKRO WGI 460/750</t>
  </si>
  <si>
    <t xml:space="preserve">Dodávka a montáž kompletního nového hromosvodu z AlMgSi - střešní část , vč. veškerých nezbytných komponentů a prvků pro zajištění jeho funkčnost; připojení střešních prvků </t>
  </si>
  <si>
    <t xml:space="preserve">VRN - Montáž, Demontáž a pronájem lešení 740m2  vč.  pronájmu  na 1,5 měsíce a D+M ochranných sítí v nejvyšším patře lešení ( cca 200m2) </t>
  </si>
  <si>
    <t>DRN - zařízení staveniště a jeho provoz po dobu realizace, dopravné, přesun hmot, jeřáb, plošina GEDA  apod.</t>
  </si>
  <si>
    <t xml:space="preserve">DRN - likvidace odpadu směsného , vč.  nakládky , odvozu  do  6km, vykládky , poplatku za uložení </t>
  </si>
  <si>
    <t xml:space="preserve">Nová  střešní krytina </t>
  </si>
  <si>
    <t>Klempířské  prvky</t>
  </si>
  <si>
    <t xml:space="preserve">Demontáž stávající antény + Dodávka a montáž nového anténního stožáru ukotveného do  krovu, výšky nad úrověň střechy do  2m, vč.  střešní prostupky a opracování detailu </t>
  </si>
  <si>
    <t>CELKOVÁ  NABÍDKOVÁ CENA  CZK bez DPH</t>
  </si>
  <si>
    <t>DPH 21%</t>
  </si>
  <si>
    <t>CELKOVÁ NABÍÁDKOVÁ CENA  CZK vč.  DPH</t>
  </si>
  <si>
    <t>44</t>
  </si>
  <si>
    <t>45</t>
  </si>
  <si>
    <t>46</t>
  </si>
  <si>
    <t>47</t>
  </si>
  <si>
    <t>48</t>
  </si>
  <si>
    <t>Montáž půlkruhového žlabu vč. čel, kotlíků, včetně ochrany žlabu (mříž) proti nečistotám</t>
  </si>
  <si>
    <t>Specifikace - půlkruhový žlab RŠ 330 mm - KJG hnědý, včetně ochrany žlabu (mříž) proti nečistotám</t>
  </si>
  <si>
    <t>Cena/M.j. bez DPH</t>
  </si>
  <si>
    <t>j.cena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</si>
</sst>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4" x14ac:knownFonts="1">
    <font>
      <sz val="11"/>
      <color theme="1"/>
      <name val="Calibri"/>
      <family val="2"/>
      <charset val="238"/>
      <scheme val="minor"/>
    </font>
    <font>
      <b/>
      <i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Arial CE"/>
      <family val="2"/>
      <charset val="238"/>
    </font>
    <font>
      <i/>
      <sz val="9"/>
      <color rgb="FF0070C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left" vertical="center"/>
    </xf>
    <xf numFmtId="4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 vertical="center"/>
    </xf>
    <xf numFmtId="49" fontId="2" fillId="0" borderId="4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right" vertical="center" wrapText="1"/>
    </xf>
    <xf numFmtId="49" fontId="2" fillId="0" borderId="4" xfId="0" applyNumberFormat="1" applyFont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/>
    </xf>
    <xf numFmtId="49" fontId="7" fillId="4" borderId="4" xfId="0" applyNumberFormat="1" applyFont="1" applyFill="1" applyBorder="1" applyAlignment="1">
      <alignment horizontal="left" vertical="center" wrapText="1"/>
    </xf>
    <xf numFmtId="4" fontId="6" fillId="4" borderId="4" xfId="0" applyNumberFormat="1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right" vertical="center"/>
    </xf>
    <xf numFmtId="0" fontId="8" fillId="0" borderId="0" xfId="0" applyFont="1"/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49" fontId="7" fillId="4" borderId="3" xfId="0" applyNumberFormat="1" applyFont="1" applyFill="1" applyBorder="1" applyAlignment="1">
      <alignment horizontal="center" vertical="center" wrapText="1"/>
    </xf>
    <xf numFmtId="4" fontId="2" fillId="3" borderId="4" xfId="0" applyNumberFormat="1" applyFont="1" applyFill="1" applyBorder="1" applyAlignment="1">
      <alignment horizontal="right" vertical="center"/>
    </xf>
    <xf numFmtId="4" fontId="7" fillId="4" borderId="4" xfId="0" applyNumberFormat="1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center" vertical="center"/>
    </xf>
    <xf numFmtId="4" fontId="7" fillId="4" borderId="4" xfId="0" applyNumberFormat="1" applyFont="1" applyFill="1" applyBorder="1" applyAlignment="1">
      <alignment horizontal="center" vertical="center"/>
    </xf>
    <xf numFmtId="0" fontId="10" fillId="0" borderId="0" xfId="0" applyFont="1"/>
    <xf numFmtId="49" fontId="6" fillId="4" borderId="3" xfId="0" applyNumberFormat="1" applyFont="1" applyFill="1" applyBorder="1" applyAlignment="1">
      <alignment horizontal="center" vertical="center"/>
    </xf>
    <xf numFmtId="4" fontId="9" fillId="4" borderId="3" xfId="0" applyNumberFormat="1" applyFont="1" applyFill="1" applyBorder="1" applyAlignment="1">
      <alignment horizontal="center" vertical="center"/>
    </xf>
    <xf numFmtId="49" fontId="3" fillId="0" borderId="9" xfId="0" applyNumberFormat="1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49" fontId="11" fillId="0" borderId="4" xfId="0" applyNumberFormat="1" applyFont="1" applyBorder="1" applyAlignment="1">
      <alignment horizontal="center" vertical="center"/>
    </xf>
    <xf numFmtId="0" fontId="13" fillId="0" borderId="0" xfId="0" applyFont="1"/>
    <xf numFmtId="49" fontId="12" fillId="0" borderId="9" xfId="0" applyNumberFormat="1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4" fontId="11" fillId="0" borderId="4" xfId="0" applyNumberFormat="1" applyFont="1" applyBorder="1" applyAlignment="1">
      <alignment horizontal="right" vertical="center"/>
    </xf>
    <xf numFmtId="49" fontId="4" fillId="3" borderId="5" xfId="0" applyNumberFormat="1" applyFont="1" applyFill="1" applyBorder="1" applyAlignment="1">
      <alignment horizontal="left" vertical="top" wrapText="1"/>
    </xf>
    <xf numFmtId="49" fontId="4" fillId="3" borderId="6" xfId="0" applyNumberFormat="1" applyFont="1" applyFill="1" applyBorder="1" applyAlignment="1">
      <alignment horizontal="left" vertical="top" wrapText="1"/>
    </xf>
    <xf numFmtId="164" fontId="2" fillId="3" borderId="4" xfId="0" applyNumberFormat="1" applyFont="1" applyFill="1" applyBorder="1" applyAlignment="1">
      <alignment horizontal="right" vertical="center"/>
    </xf>
    <xf numFmtId="164" fontId="7" fillId="4" borderId="4" xfId="0" applyNumberFormat="1" applyFont="1" applyFill="1" applyBorder="1" applyAlignment="1">
      <alignment horizontal="right" vertical="center"/>
    </xf>
    <xf numFmtId="164" fontId="7" fillId="4" borderId="3" xfId="0" applyNumberFormat="1" applyFont="1" applyFill="1" applyBorder="1" applyAlignment="1">
      <alignment horizontal="center" vertical="center"/>
    </xf>
    <xf numFmtId="164" fontId="12" fillId="0" borderId="4" xfId="0" applyNumberFormat="1" applyFont="1" applyBorder="1" applyAlignment="1">
      <alignment horizontal="right" vertical="center"/>
    </xf>
    <xf numFmtId="164" fontId="2" fillId="2" borderId="4" xfId="0" applyNumberFormat="1" applyFont="1" applyFill="1" applyBorder="1" applyAlignment="1" applyProtection="1">
      <alignment horizontal="right" vertical="center"/>
      <protection locked="0"/>
    </xf>
    <xf numFmtId="164" fontId="2" fillId="3" borderId="4" xfId="0" applyNumberFormat="1" applyFont="1" applyFill="1" applyBorder="1" applyAlignment="1" applyProtection="1">
      <alignment horizontal="right" vertical="center"/>
      <protection locked="0"/>
    </xf>
    <xf numFmtId="4" fontId="2" fillId="3" borderId="4" xfId="0" applyNumberFormat="1" applyFont="1" applyFill="1" applyBorder="1" applyAlignment="1" applyProtection="1">
      <alignment horizontal="right" vertical="center"/>
      <protection locked="0"/>
    </xf>
    <xf numFmtId="49" fontId="12" fillId="0" borderId="9" xfId="0" applyNumberFormat="1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06766-4E0C-410C-9AB7-D1B850D09483}">
  <dimension ref="A1:G82"/>
  <sheetViews>
    <sheetView tabSelected="1" workbookViewId="0">
      <selection activeCell="E61" sqref="E61"/>
    </sheetView>
  </sheetViews>
  <sheetFormatPr defaultRowHeight="15" x14ac:dyDescent="0.25"/>
  <cols>
    <col min="1" max="1" width="6.5703125" customWidth="1"/>
    <col min="2" max="2" width="42.28515625" customWidth="1"/>
    <col min="3" max="3" width="10.5703125" customWidth="1"/>
    <col min="4" max="4" width="11.42578125" customWidth="1"/>
    <col min="5" max="5" width="15.140625" customWidth="1"/>
    <col min="6" max="6" width="19.42578125" customWidth="1"/>
  </cols>
  <sheetData>
    <row r="1" spans="1:6" ht="15.75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3" t="s">
        <v>85</v>
      </c>
      <c r="F1" s="3" t="s">
        <v>84</v>
      </c>
    </row>
    <row r="2" spans="1:6" ht="15.75" thickTop="1" x14ac:dyDescent="0.25">
      <c r="A2" s="19"/>
      <c r="B2" s="20"/>
      <c r="C2" s="21"/>
      <c r="D2" s="21"/>
      <c r="E2" s="21"/>
      <c r="F2" s="21"/>
    </row>
    <row r="3" spans="1:6" s="18" customFormat="1" ht="12.75" x14ac:dyDescent="0.2">
      <c r="A3" s="28"/>
      <c r="B3" s="22" t="s">
        <v>71</v>
      </c>
      <c r="C3" s="29"/>
      <c r="D3" s="29"/>
      <c r="E3" s="29"/>
      <c r="F3" s="43">
        <f>SUM(F4:F20)</f>
        <v>0</v>
      </c>
    </row>
    <row r="4" spans="1:6" x14ac:dyDescent="0.25">
      <c r="A4" s="4">
        <v>1</v>
      </c>
      <c r="B4" s="8" t="s">
        <v>4</v>
      </c>
      <c r="C4" s="6" t="s">
        <v>5</v>
      </c>
      <c r="D4" s="7">
        <v>86</v>
      </c>
      <c r="E4" s="45">
        <v>0</v>
      </c>
      <c r="F4" s="41">
        <f>D4*E4</f>
        <v>0</v>
      </c>
    </row>
    <row r="5" spans="1:6" ht="36" x14ac:dyDescent="0.25">
      <c r="A5" s="4">
        <v>2</v>
      </c>
      <c r="B5" s="8" t="s">
        <v>6</v>
      </c>
      <c r="C5" s="6" t="s">
        <v>7</v>
      </c>
      <c r="D5" s="7">
        <v>220</v>
      </c>
      <c r="E5" s="45">
        <v>0</v>
      </c>
      <c r="F5" s="41">
        <f>D5*E5</f>
        <v>0</v>
      </c>
    </row>
    <row r="6" spans="1:6" ht="24" x14ac:dyDescent="0.25">
      <c r="A6" s="4">
        <v>3</v>
      </c>
      <c r="B6" s="39" t="s">
        <v>44</v>
      </c>
      <c r="C6" s="6" t="s">
        <v>9</v>
      </c>
      <c r="D6" s="7">
        <v>535</v>
      </c>
      <c r="E6" s="45">
        <v>0</v>
      </c>
      <c r="F6" s="41">
        <f t="shared" ref="F6:F20" si="0">D6*E6</f>
        <v>0</v>
      </c>
    </row>
    <row r="7" spans="1:6" ht="72" x14ac:dyDescent="0.25">
      <c r="A7" s="4">
        <v>4</v>
      </c>
      <c r="B7" s="40" t="s">
        <v>45</v>
      </c>
      <c r="C7" s="6" t="s">
        <v>13</v>
      </c>
      <c r="D7" s="7">
        <v>1</v>
      </c>
      <c r="E7" s="45">
        <v>0</v>
      </c>
      <c r="F7" s="41">
        <f t="shared" si="0"/>
        <v>0</v>
      </c>
    </row>
    <row r="8" spans="1:6" ht="36" x14ac:dyDescent="0.25">
      <c r="A8" s="4">
        <v>5</v>
      </c>
      <c r="B8" s="40" t="s">
        <v>46</v>
      </c>
      <c r="C8" s="6" t="s">
        <v>9</v>
      </c>
      <c r="D8" s="7">
        <v>535</v>
      </c>
      <c r="E8" s="45">
        <v>0</v>
      </c>
      <c r="F8" s="41">
        <f t="shared" si="0"/>
        <v>0</v>
      </c>
    </row>
    <row r="9" spans="1:6" ht="24" x14ac:dyDescent="0.25">
      <c r="A9" s="4">
        <v>6</v>
      </c>
      <c r="B9" s="40" t="s">
        <v>37</v>
      </c>
      <c r="C9" s="6" t="s">
        <v>9</v>
      </c>
      <c r="D9" s="7">
        <v>535</v>
      </c>
      <c r="E9" s="45">
        <v>0</v>
      </c>
      <c r="F9" s="41">
        <f t="shared" si="0"/>
        <v>0</v>
      </c>
    </row>
    <row r="10" spans="1:6" ht="36" x14ac:dyDescent="0.25">
      <c r="A10" s="4">
        <v>7</v>
      </c>
      <c r="B10" s="40" t="s">
        <v>47</v>
      </c>
      <c r="C10" s="6" t="s">
        <v>9</v>
      </c>
      <c r="D10" s="7">
        <v>535</v>
      </c>
      <c r="E10" s="45">
        <v>0</v>
      </c>
      <c r="F10" s="41">
        <f t="shared" si="0"/>
        <v>0</v>
      </c>
    </row>
    <row r="11" spans="1:6" x14ac:dyDescent="0.25">
      <c r="A11" s="4">
        <v>8</v>
      </c>
      <c r="B11" s="8" t="s">
        <v>8</v>
      </c>
      <c r="C11" s="6" t="s">
        <v>9</v>
      </c>
      <c r="D11" s="7">
        <v>535</v>
      </c>
      <c r="E11" s="45">
        <v>0</v>
      </c>
      <c r="F11" s="41">
        <f t="shared" si="0"/>
        <v>0</v>
      </c>
    </row>
    <row r="12" spans="1:6" ht="24" x14ac:dyDescent="0.25">
      <c r="A12" s="4">
        <v>9</v>
      </c>
      <c r="B12" s="8" t="s">
        <v>10</v>
      </c>
      <c r="C12" s="6" t="s">
        <v>9</v>
      </c>
      <c r="D12" s="7">
        <v>660</v>
      </c>
      <c r="E12" s="45">
        <v>0</v>
      </c>
      <c r="F12" s="41">
        <f t="shared" si="0"/>
        <v>0</v>
      </c>
    </row>
    <row r="13" spans="1:6" ht="24" x14ac:dyDescent="0.25">
      <c r="A13" s="9">
        <v>10</v>
      </c>
      <c r="B13" s="8" t="s">
        <v>11</v>
      </c>
      <c r="C13" s="10" t="s">
        <v>9</v>
      </c>
      <c r="D13" s="11">
        <v>535</v>
      </c>
      <c r="E13" s="45">
        <v>0</v>
      </c>
      <c r="F13" s="41">
        <f t="shared" si="0"/>
        <v>0</v>
      </c>
    </row>
    <row r="14" spans="1:6" ht="36" x14ac:dyDescent="0.25">
      <c r="A14" s="9">
        <v>11</v>
      </c>
      <c r="B14" s="8" t="s">
        <v>40</v>
      </c>
      <c r="C14" s="10" t="s">
        <v>9</v>
      </c>
      <c r="D14" s="11">
        <v>558</v>
      </c>
      <c r="E14" s="45">
        <v>0</v>
      </c>
      <c r="F14" s="41">
        <f t="shared" si="0"/>
        <v>0</v>
      </c>
    </row>
    <row r="15" spans="1:6" ht="36" x14ac:dyDescent="0.25">
      <c r="A15" s="9">
        <v>12</v>
      </c>
      <c r="B15" s="8" t="s">
        <v>12</v>
      </c>
      <c r="C15" s="10" t="s">
        <v>13</v>
      </c>
      <c r="D15" s="11">
        <v>4</v>
      </c>
      <c r="E15" s="45">
        <v>0</v>
      </c>
      <c r="F15" s="41">
        <f t="shared" si="0"/>
        <v>0</v>
      </c>
    </row>
    <row r="16" spans="1:6" ht="24" x14ac:dyDescent="0.25">
      <c r="A16" s="4">
        <v>13</v>
      </c>
      <c r="B16" s="8" t="s">
        <v>14</v>
      </c>
      <c r="C16" s="6" t="s">
        <v>13</v>
      </c>
      <c r="D16" s="7">
        <v>10</v>
      </c>
      <c r="E16" s="45">
        <v>0</v>
      </c>
      <c r="F16" s="41">
        <f t="shared" si="0"/>
        <v>0</v>
      </c>
    </row>
    <row r="17" spans="1:6" x14ac:dyDescent="0.25">
      <c r="A17" s="4">
        <v>14</v>
      </c>
      <c r="B17" s="8" t="s">
        <v>15</v>
      </c>
      <c r="C17" s="6" t="s">
        <v>13</v>
      </c>
      <c r="D17" s="7">
        <v>12</v>
      </c>
      <c r="E17" s="45">
        <v>0</v>
      </c>
      <c r="F17" s="41">
        <f t="shared" si="0"/>
        <v>0</v>
      </c>
    </row>
    <row r="18" spans="1:6" x14ac:dyDescent="0.25">
      <c r="A18" s="4">
        <v>15</v>
      </c>
      <c r="B18" s="8" t="s">
        <v>16</v>
      </c>
      <c r="C18" s="6" t="s">
        <v>5</v>
      </c>
      <c r="D18" s="7">
        <v>38</v>
      </c>
      <c r="E18" s="45">
        <v>0</v>
      </c>
      <c r="F18" s="41">
        <f t="shared" si="0"/>
        <v>0</v>
      </c>
    </row>
    <row r="19" spans="1:6" x14ac:dyDescent="0.25">
      <c r="A19" s="4">
        <v>16</v>
      </c>
      <c r="B19" s="8" t="s">
        <v>17</v>
      </c>
      <c r="C19" s="6" t="s">
        <v>13</v>
      </c>
      <c r="D19" s="7">
        <v>7</v>
      </c>
      <c r="E19" s="45">
        <v>0</v>
      </c>
      <c r="F19" s="41">
        <f t="shared" si="0"/>
        <v>0</v>
      </c>
    </row>
    <row r="20" spans="1:6" x14ac:dyDescent="0.25">
      <c r="A20" s="4">
        <v>17</v>
      </c>
      <c r="B20" s="8" t="s">
        <v>18</v>
      </c>
      <c r="C20" s="6" t="s">
        <v>9</v>
      </c>
      <c r="D20" s="7">
        <v>18</v>
      </c>
      <c r="E20" s="45">
        <v>0</v>
      </c>
      <c r="F20" s="41">
        <f t="shared" si="0"/>
        <v>0</v>
      </c>
    </row>
    <row r="21" spans="1:6" x14ac:dyDescent="0.25">
      <c r="A21" s="4"/>
      <c r="B21" s="8"/>
      <c r="C21" s="6"/>
      <c r="D21" s="7"/>
      <c r="E21" s="7"/>
      <c r="F21" s="23"/>
    </row>
    <row r="22" spans="1:6" s="27" customFormat="1" ht="12.75" x14ac:dyDescent="0.2">
      <c r="A22" s="25"/>
      <c r="B22" s="15" t="s">
        <v>72</v>
      </c>
      <c r="C22" s="26"/>
      <c r="D22" s="24"/>
      <c r="E22" s="24"/>
      <c r="F22" s="42">
        <f>SUM(F23:F35)</f>
        <v>0</v>
      </c>
    </row>
    <row r="23" spans="1:6" ht="24" x14ac:dyDescent="0.25">
      <c r="A23" s="4">
        <v>18</v>
      </c>
      <c r="B23" s="8" t="s">
        <v>19</v>
      </c>
      <c r="C23" s="6" t="s">
        <v>5</v>
      </c>
      <c r="D23" s="7">
        <v>32</v>
      </c>
      <c r="E23" s="45">
        <v>0</v>
      </c>
      <c r="F23" s="41">
        <f t="shared" ref="F23:F35" si="1">D23*E23</f>
        <v>0</v>
      </c>
    </row>
    <row r="24" spans="1:6" ht="24" x14ac:dyDescent="0.25">
      <c r="A24" s="4">
        <v>19</v>
      </c>
      <c r="B24" s="8" t="s">
        <v>20</v>
      </c>
      <c r="C24" s="6" t="s">
        <v>5</v>
      </c>
      <c r="D24" s="7">
        <v>76</v>
      </c>
      <c r="E24" s="45">
        <v>0</v>
      </c>
      <c r="F24" s="41">
        <f t="shared" si="1"/>
        <v>0</v>
      </c>
    </row>
    <row r="25" spans="1:6" ht="24" x14ac:dyDescent="0.25">
      <c r="A25" s="4">
        <v>20</v>
      </c>
      <c r="B25" s="8" t="s">
        <v>82</v>
      </c>
      <c r="C25" s="6" t="s">
        <v>5</v>
      </c>
      <c r="D25" s="7">
        <v>76</v>
      </c>
      <c r="E25" s="45">
        <v>0</v>
      </c>
      <c r="F25" s="41">
        <f t="shared" si="1"/>
        <v>0</v>
      </c>
    </row>
    <row r="26" spans="1:6" ht="24" x14ac:dyDescent="0.25">
      <c r="A26" s="4">
        <v>21</v>
      </c>
      <c r="B26" s="8" t="s">
        <v>83</v>
      </c>
      <c r="C26" s="6" t="s">
        <v>5</v>
      </c>
      <c r="D26" s="7">
        <v>76</v>
      </c>
      <c r="E26" s="45">
        <v>0</v>
      </c>
      <c r="F26" s="41">
        <f t="shared" si="1"/>
        <v>0</v>
      </c>
    </row>
    <row r="27" spans="1:6" ht="24" x14ac:dyDescent="0.25">
      <c r="A27" s="4">
        <v>22</v>
      </c>
      <c r="B27" s="8" t="s">
        <v>21</v>
      </c>
      <c r="C27" s="6" t="s">
        <v>13</v>
      </c>
      <c r="D27" s="7">
        <v>76</v>
      </c>
      <c r="E27" s="45">
        <v>0</v>
      </c>
      <c r="F27" s="41">
        <f t="shared" si="1"/>
        <v>0</v>
      </c>
    </row>
    <row r="28" spans="1:6" x14ac:dyDescent="0.25">
      <c r="A28" s="4">
        <v>23</v>
      </c>
      <c r="B28" s="8" t="s">
        <v>22</v>
      </c>
      <c r="C28" s="6" t="s">
        <v>13</v>
      </c>
      <c r="D28" s="7">
        <v>4</v>
      </c>
      <c r="E28" s="45">
        <v>0</v>
      </c>
      <c r="F28" s="41">
        <f t="shared" si="1"/>
        <v>0</v>
      </c>
    </row>
    <row r="29" spans="1:6" ht="24" x14ac:dyDescent="0.25">
      <c r="A29" s="4">
        <v>24</v>
      </c>
      <c r="B29" s="8" t="s">
        <v>23</v>
      </c>
      <c r="C29" s="6" t="s">
        <v>13</v>
      </c>
      <c r="D29" s="7">
        <v>4</v>
      </c>
      <c r="E29" s="45">
        <v>0</v>
      </c>
      <c r="F29" s="41">
        <f t="shared" si="1"/>
        <v>0</v>
      </c>
    </row>
    <row r="30" spans="1:6" ht="24" x14ac:dyDescent="0.25">
      <c r="A30" s="4">
        <v>25</v>
      </c>
      <c r="B30" s="8" t="s">
        <v>24</v>
      </c>
      <c r="C30" s="6" t="s">
        <v>5</v>
      </c>
      <c r="D30" s="7">
        <v>36</v>
      </c>
      <c r="E30" s="45">
        <v>0</v>
      </c>
      <c r="F30" s="41">
        <f t="shared" si="1"/>
        <v>0</v>
      </c>
    </row>
    <row r="31" spans="1:6" x14ac:dyDescent="0.25">
      <c r="A31" s="4">
        <v>26</v>
      </c>
      <c r="B31" s="8" t="s">
        <v>25</v>
      </c>
      <c r="C31" s="6" t="s">
        <v>5</v>
      </c>
      <c r="D31" s="7">
        <v>76</v>
      </c>
      <c r="E31" s="45">
        <v>0</v>
      </c>
      <c r="F31" s="41">
        <f t="shared" si="1"/>
        <v>0</v>
      </c>
    </row>
    <row r="32" spans="1:6" x14ac:dyDescent="0.25">
      <c r="A32" s="4">
        <v>27</v>
      </c>
      <c r="B32" s="8" t="s">
        <v>26</v>
      </c>
      <c r="C32" s="6" t="s">
        <v>13</v>
      </c>
      <c r="D32" s="7">
        <v>8</v>
      </c>
      <c r="E32" s="45">
        <v>0</v>
      </c>
      <c r="F32" s="41">
        <f t="shared" si="1"/>
        <v>0</v>
      </c>
    </row>
    <row r="33" spans="1:6" ht="24" x14ac:dyDescent="0.25">
      <c r="A33" s="4">
        <v>28</v>
      </c>
      <c r="B33" s="8" t="s">
        <v>27</v>
      </c>
      <c r="C33" s="6" t="s">
        <v>13</v>
      </c>
      <c r="D33" s="7">
        <v>16</v>
      </c>
      <c r="E33" s="45">
        <v>0</v>
      </c>
      <c r="F33" s="41">
        <f t="shared" si="1"/>
        <v>0</v>
      </c>
    </row>
    <row r="34" spans="1:6" ht="48" x14ac:dyDescent="0.25">
      <c r="A34" s="4">
        <v>29</v>
      </c>
      <c r="B34" s="13" t="s">
        <v>43</v>
      </c>
      <c r="C34" s="6" t="s">
        <v>13</v>
      </c>
      <c r="D34" s="7">
        <v>7</v>
      </c>
      <c r="E34" s="45">
        <v>0</v>
      </c>
      <c r="F34" s="41">
        <f t="shared" si="1"/>
        <v>0</v>
      </c>
    </row>
    <row r="35" spans="1:6" ht="48" x14ac:dyDescent="0.25">
      <c r="A35" s="4">
        <v>30</v>
      </c>
      <c r="B35" s="13" t="s">
        <v>73</v>
      </c>
      <c r="C35" s="6" t="s">
        <v>13</v>
      </c>
      <c r="D35" s="7">
        <v>2</v>
      </c>
      <c r="E35" s="45">
        <v>0</v>
      </c>
      <c r="F35" s="41">
        <f t="shared" si="1"/>
        <v>0</v>
      </c>
    </row>
    <row r="36" spans="1:6" x14ac:dyDescent="0.25">
      <c r="A36" s="4"/>
      <c r="B36" s="13"/>
      <c r="C36" s="6"/>
      <c r="D36" s="7"/>
      <c r="E36" s="7"/>
      <c r="F36" s="23"/>
    </row>
    <row r="37" spans="1:6" s="18" customFormat="1" ht="12.75" x14ac:dyDescent="0.2">
      <c r="A37" s="14"/>
      <c r="B37" s="15" t="s">
        <v>61</v>
      </c>
      <c r="C37" s="16"/>
      <c r="D37" s="17"/>
      <c r="E37" s="17"/>
      <c r="F37" s="42">
        <f>SUM(F38:F48)</f>
        <v>0</v>
      </c>
    </row>
    <row r="38" spans="1:6" x14ac:dyDescent="0.25">
      <c r="A38" s="4">
        <v>31</v>
      </c>
      <c r="B38" s="13" t="s">
        <v>48</v>
      </c>
      <c r="C38" s="6" t="s">
        <v>9</v>
      </c>
      <c r="D38" s="7">
        <v>34</v>
      </c>
      <c r="E38" s="45">
        <v>0</v>
      </c>
      <c r="F38" s="41">
        <f t="shared" ref="F38:F48" si="2">D38*E38</f>
        <v>0</v>
      </c>
    </row>
    <row r="39" spans="1:6" ht="48" x14ac:dyDescent="0.25">
      <c r="A39" s="4">
        <v>32</v>
      </c>
      <c r="B39" s="13" t="s">
        <v>49</v>
      </c>
      <c r="C39" s="6" t="s">
        <v>9</v>
      </c>
      <c r="D39" s="7">
        <v>34</v>
      </c>
      <c r="E39" s="45">
        <v>0</v>
      </c>
      <c r="F39" s="41">
        <f t="shared" si="2"/>
        <v>0</v>
      </c>
    </row>
    <row r="40" spans="1:6" ht="48" x14ac:dyDescent="0.25">
      <c r="A40" s="4">
        <v>33</v>
      </c>
      <c r="B40" s="13" t="s">
        <v>50</v>
      </c>
      <c r="C40" s="6" t="s">
        <v>9</v>
      </c>
      <c r="D40" s="7">
        <v>44.2</v>
      </c>
      <c r="E40" s="45">
        <v>0</v>
      </c>
      <c r="F40" s="41">
        <f t="shared" si="2"/>
        <v>0</v>
      </c>
    </row>
    <row r="41" spans="1:6" ht="24" x14ac:dyDescent="0.25">
      <c r="A41" s="4">
        <v>34</v>
      </c>
      <c r="B41" s="13" t="s">
        <v>51</v>
      </c>
      <c r="C41" s="6" t="s">
        <v>39</v>
      </c>
      <c r="D41" s="7">
        <v>30</v>
      </c>
      <c r="E41" s="45">
        <v>0</v>
      </c>
      <c r="F41" s="41">
        <f t="shared" si="2"/>
        <v>0</v>
      </c>
    </row>
    <row r="42" spans="1:6" ht="24" x14ac:dyDescent="0.25">
      <c r="A42" s="4">
        <v>35</v>
      </c>
      <c r="B42" s="13" t="s">
        <v>52</v>
      </c>
      <c r="C42" s="6" t="s">
        <v>39</v>
      </c>
      <c r="D42" s="7">
        <v>33</v>
      </c>
      <c r="E42" s="45">
        <v>0</v>
      </c>
      <c r="F42" s="41">
        <f t="shared" si="2"/>
        <v>0</v>
      </c>
    </row>
    <row r="43" spans="1:6" ht="24" x14ac:dyDescent="0.25">
      <c r="A43" s="4">
        <v>36</v>
      </c>
      <c r="B43" s="13" t="s">
        <v>53</v>
      </c>
      <c r="C43" s="6" t="s">
        <v>39</v>
      </c>
      <c r="D43" s="7">
        <v>42</v>
      </c>
      <c r="E43" s="45">
        <v>0</v>
      </c>
      <c r="F43" s="41">
        <f t="shared" si="2"/>
        <v>0</v>
      </c>
    </row>
    <row r="44" spans="1:6" x14ac:dyDescent="0.25">
      <c r="A44" s="4">
        <v>37</v>
      </c>
      <c r="B44" s="13" t="s">
        <v>54</v>
      </c>
      <c r="C44" s="6" t="s">
        <v>29</v>
      </c>
      <c r="D44" s="23">
        <v>0.46</v>
      </c>
      <c r="E44" s="45">
        <v>0</v>
      </c>
      <c r="F44" s="41">
        <f t="shared" si="2"/>
        <v>0</v>
      </c>
    </row>
    <row r="45" spans="1:6" x14ac:dyDescent="0.25">
      <c r="A45" s="4">
        <v>38</v>
      </c>
      <c r="B45" s="13" t="s">
        <v>41</v>
      </c>
      <c r="C45" s="6" t="s">
        <v>29</v>
      </c>
      <c r="D45" s="23">
        <v>0.46</v>
      </c>
      <c r="E45" s="45">
        <v>0</v>
      </c>
      <c r="F45" s="41">
        <f t="shared" si="2"/>
        <v>0</v>
      </c>
    </row>
    <row r="46" spans="1:6" x14ac:dyDescent="0.25">
      <c r="A46" s="4">
        <v>39</v>
      </c>
      <c r="B46" s="13" t="s">
        <v>42</v>
      </c>
      <c r="C46" s="6" t="s">
        <v>9</v>
      </c>
      <c r="D46" s="7">
        <v>12</v>
      </c>
      <c r="E46" s="45">
        <v>0</v>
      </c>
      <c r="F46" s="41">
        <f t="shared" si="2"/>
        <v>0</v>
      </c>
    </row>
    <row r="47" spans="1:6" ht="24" x14ac:dyDescent="0.25">
      <c r="A47" s="4">
        <v>40</v>
      </c>
      <c r="B47" s="13" t="s">
        <v>55</v>
      </c>
      <c r="C47" s="6" t="s">
        <v>29</v>
      </c>
      <c r="D47" s="7">
        <v>0.33</v>
      </c>
      <c r="E47" s="45">
        <v>0</v>
      </c>
      <c r="F47" s="41">
        <f t="shared" si="2"/>
        <v>0</v>
      </c>
    </row>
    <row r="48" spans="1:6" x14ac:dyDescent="0.25">
      <c r="A48" s="4">
        <v>41</v>
      </c>
      <c r="B48" s="13" t="s">
        <v>41</v>
      </c>
      <c r="C48" s="6" t="s">
        <v>29</v>
      </c>
      <c r="D48" s="7">
        <v>0.33</v>
      </c>
      <c r="E48" s="45">
        <v>0</v>
      </c>
      <c r="F48" s="41">
        <f t="shared" si="2"/>
        <v>0</v>
      </c>
    </row>
    <row r="49" spans="1:7" x14ac:dyDescent="0.25">
      <c r="A49" s="4"/>
      <c r="B49" s="13"/>
      <c r="C49" s="6"/>
      <c r="D49" s="7"/>
      <c r="E49" s="7"/>
      <c r="F49" s="23"/>
    </row>
    <row r="50" spans="1:7" s="18" customFormat="1" ht="25.5" x14ac:dyDescent="0.2">
      <c r="A50" s="14"/>
      <c r="B50" s="15" t="s">
        <v>60</v>
      </c>
      <c r="C50" s="16"/>
      <c r="D50" s="17"/>
      <c r="E50" s="17"/>
      <c r="F50" s="42">
        <f>SUM(F51:F57)</f>
        <v>0</v>
      </c>
    </row>
    <row r="51" spans="1:7" ht="24" x14ac:dyDescent="0.25">
      <c r="A51" s="4">
        <v>42</v>
      </c>
      <c r="B51" s="8" t="s">
        <v>56</v>
      </c>
      <c r="C51" s="6" t="s">
        <v>9</v>
      </c>
      <c r="D51" s="7">
        <v>472</v>
      </c>
      <c r="E51" s="45">
        <v>0</v>
      </c>
      <c r="F51" s="41">
        <f t="shared" ref="F51:F57" si="3">D51*E51</f>
        <v>0</v>
      </c>
    </row>
    <row r="52" spans="1:7" ht="24" x14ac:dyDescent="0.25">
      <c r="A52" s="4">
        <v>43</v>
      </c>
      <c r="B52" s="8" t="s">
        <v>28</v>
      </c>
      <c r="C52" s="6" t="s">
        <v>29</v>
      </c>
      <c r="D52" s="23">
        <v>67</v>
      </c>
      <c r="E52" s="45">
        <v>0</v>
      </c>
      <c r="F52" s="41">
        <f t="shared" si="3"/>
        <v>0</v>
      </c>
    </row>
    <row r="53" spans="1:7" ht="24" x14ac:dyDescent="0.25">
      <c r="A53" s="12" t="s">
        <v>77</v>
      </c>
      <c r="B53" s="8" t="s">
        <v>57</v>
      </c>
      <c r="C53" s="6" t="s">
        <v>5</v>
      </c>
      <c r="D53" s="7">
        <v>36</v>
      </c>
      <c r="E53" s="45">
        <v>0</v>
      </c>
      <c r="F53" s="41">
        <f t="shared" si="3"/>
        <v>0</v>
      </c>
    </row>
    <row r="54" spans="1:7" ht="24" x14ac:dyDescent="0.25">
      <c r="A54" s="12" t="s">
        <v>78</v>
      </c>
      <c r="B54" s="8" t="s">
        <v>30</v>
      </c>
      <c r="C54" s="6" t="s">
        <v>9</v>
      </c>
      <c r="D54" s="7">
        <v>23.4375</v>
      </c>
      <c r="E54" s="45">
        <v>0</v>
      </c>
      <c r="F54" s="41">
        <f t="shared" si="3"/>
        <v>0</v>
      </c>
    </row>
    <row r="55" spans="1:7" ht="36" x14ac:dyDescent="0.25">
      <c r="A55" s="12" t="s">
        <v>79</v>
      </c>
      <c r="B55" s="8" t="s">
        <v>58</v>
      </c>
      <c r="C55" s="6" t="s">
        <v>5</v>
      </c>
      <c r="D55" s="7">
        <v>80</v>
      </c>
      <c r="E55" s="45">
        <v>0</v>
      </c>
      <c r="F55" s="41">
        <f t="shared" si="3"/>
        <v>0</v>
      </c>
    </row>
    <row r="56" spans="1:7" x14ac:dyDescent="0.25">
      <c r="A56" s="12" t="s">
        <v>80</v>
      </c>
      <c r="B56" s="8" t="s">
        <v>59</v>
      </c>
      <c r="C56" s="6" t="s">
        <v>29</v>
      </c>
      <c r="D56" s="23">
        <v>1.55</v>
      </c>
      <c r="E56" s="45">
        <v>0</v>
      </c>
      <c r="F56" s="41">
        <f t="shared" si="3"/>
        <v>0</v>
      </c>
      <c r="G56">
        <v>1</v>
      </c>
    </row>
    <row r="57" spans="1:7" x14ac:dyDescent="0.25">
      <c r="A57" s="12" t="s">
        <v>81</v>
      </c>
      <c r="B57" s="8" t="s">
        <v>31</v>
      </c>
      <c r="C57" s="6" t="s">
        <v>29</v>
      </c>
      <c r="D57" s="23">
        <v>1.55</v>
      </c>
      <c r="E57" s="45">
        <v>0</v>
      </c>
      <c r="F57" s="41">
        <f t="shared" si="3"/>
        <v>0</v>
      </c>
    </row>
    <row r="58" spans="1:7" x14ac:dyDescent="0.25">
      <c r="A58" s="12"/>
      <c r="B58" s="8"/>
      <c r="C58" s="6"/>
      <c r="D58" s="23"/>
      <c r="E58" s="7"/>
      <c r="F58" s="23"/>
    </row>
    <row r="59" spans="1:7" s="18" customFormat="1" ht="12.75" x14ac:dyDescent="0.2">
      <c r="A59" s="14"/>
      <c r="B59" s="15" t="s">
        <v>62</v>
      </c>
      <c r="C59" s="16"/>
      <c r="D59" s="17"/>
      <c r="E59" s="17"/>
      <c r="F59" s="42">
        <f>SUM(F60:F67)</f>
        <v>0</v>
      </c>
    </row>
    <row r="60" spans="1:7" ht="36" x14ac:dyDescent="0.25">
      <c r="A60" s="4">
        <v>49</v>
      </c>
      <c r="B60" s="8" t="s">
        <v>65</v>
      </c>
      <c r="C60" s="6" t="s">
        <v>13</v>
      </c>
      <c r="D60" s="7">
        <v>2</v>
      </c>
      <c r="E60" s="45">
        <v>0</v>
      </c>
      <c r="F60" s="41">
        <f t="shared" ref="F60:F61" si="4">D60*E60</f>
        <v>0</v>
      </c>
    </row>
    <row r="61" spans="1:7" ht="24" x14ac:dyDescent="0.25">
      <c r="A61" s="4">
        <v>50</v>
      </c>
      <c r="B61" s="8" t="s">
        <v>64</v>
      </c>
      <c r="C61" s="6" t="s">
        <v>13</v>
      </c>
      <c r="D61" s="7">
        <v>2</v>
      </c>
      <c r="E61" s="45">
        <v>0</v>
      </c>
      <c r="F61" s="41">
        <f t="shared" si="4"/>
        <v>0</v>
      </c>
    </row>
    <row r="62" spans="1:7" x14ac:dyDescent="0.25">
      <c r="A62" s="4"/>
      <c r="B62" s="8"/>
      <c r="C62" s="6"/>
      <c r="D62" s="7"/>
      <c r="E62" s="46"/>
      <c r="F62" s="41"/>
    </row>
    <row r="63" spans="1:7" ht="24" x14ac:dyDescent="0.25">
      <c r="A63" s="4">
        <v>51</v>
      </c>
      <c r="B63" s="8" t="s">
        <v>32</v>
      </c>
      <c r="C63" s="6" t="s">
        <v>13</v>
      </c>
      <c r="D63" s="7">
        <v>1</v>
      </c>
      <c r="E63" s="45">
        <v>0</v>
      </c>
      <c r="F63" s="41">
        <f t="shared" ref="F63:F64" si="5">D63*E63</f>
        <v>0</v>
      </c>
    </row>
    <row r="64" spans="1:7" ht="24" x14ac:dyDescent="0.25">
      <c r="A64" s="4">
        <v>52</v>
      </c>
      <c r="B64" s="8" t="s">
        <v>66</v>
      </c>
      <c r="C64" s="6" t="s">
        <v>13</v>
      </c>
      <c r="D64" s="7">
        <v>1</v>
      </c>
      <c r="E64" s="45">
        <v>0</v>
      </c>
      <c r="F64" s="41">
        <f t="shared" si="5"/>
        <v>0</v>
      </c>
    </row>
    <row r="65" spans="1:6" x14ac:dyDescent="0.25">
      <c r="A65" s="4"/>
      <c r="B65" s="8"/>
      <c r="C65" s="6"/>
      <c r="D65" s="7"/>
      <c r="E65" s="46"/>
      <c r="F65" s="41"/>
    </row>
    <row r="66" spans="1:6" ht="48" x14ac:dyDescent="0.25">
      <c r="A66" s="4">
        <v>53</v>
      </c>
      <c r="B66" s="8" t="s">
        <v>67</v>
      </c>
      <c r="C66" s="6" t="s">
        <v>5</v>
      </c>
      <c r="D66" s="7">
        <v>86</v>
      </c>
      <c r="E66" s="45">
        <v>0</v>
      </c>
      <c r="F66" s="41">
        <f t="shared" ref="F66:F67" si="6">D66*E66</f>
        <v>0</v>
      </c>
    </row>
    <row r="67" spans="1:6" x14ac:dyDescent="0.25">
      <c r="A67" s="4">
        <v>54</v>
      </c>
      <c r="B67" s="8" t="s">
        <v>33</v>
      </c>
      <c r="C67" s="6" t="s">
        <v>13</v>
      </c>
      <c r="D67" s="7">
        <v>5</v>
      </c>
      <c r="E67" s="45">
        <v>0</v>
      </c>
      <c r="F67" s="41">
        <f t="shared" si="6"/>
        <v>0</v>
      </c>
    </row>
    <row r="68" spans="1:6" x14ac:dyDescent="0.25">
      <c r="A68" s="4"/>
      <c r="B68" s="8"/>
      <c r="C68" s="6"/>
      <c r="D68" s="7"/>
      <c r="E68" s="7"/>
      <c r="F68" s="23"/>
    </row>
    <row r="69" spans="1:6" s="18" customFormat="1" ht="12.75" x14ac:dyDescent="0.2">
      <c r="A69" s="14"/>
      <c r="B69" s="15" t="s">
        <v>63</v>
      </c>
      <c r="C69" s="16"/>
      <c r="D69" s="17"/>
      <c r="E69" s="17"/>
      <c r="F69" s="42">
        <f>SUM(F70:F74)</f>
        <v>0</v>
      </c>
    </row>
    <row r="70" spans="1:6" ht="36" x14ac:dyDescent="0.25">
      <c r="A70" s="4">
        <v>55</v>
      </c>
      <c r="B70" s="8" t="s">
        <v>68</v>
      </c>
      <c r="C70" s="6" t="s">
        <v>9</v>
      </c>
      <c r="D70" s="7">
        <v>740</v>
      </c>
      <c r="E70" s="45">
        <v>0</v>
      </c>
      <c r="F70" s="41">
        <f t="shared" ref="F70" si="7">D70*E70</f>
        <v>0</v>
      </c>
    </row>
    <row r="71" spans="1:6" x14ac:dyDescent="0.25">
      <c r="A71" s="4"/>
      <c r="B71" s="8"/>
      <c r="C71" s="6"/>
      <c r="D71" s="7"/>
      <c r="E71" s="47"/>
      <c r="F71" s="41"/>
    </row>
    <row r="72" spans="1:6" ht="36" x14ac:dyDescent="0.25">
      <c r="A72" s="4">
        <v>56</v>
      </c>
      <c r="B72" s="8" t="s">
        <v>69</v>
      </c>
      <c r="C72" s="6" t="s">
        <v>34</v>
      </c>
      <c r="D72" s="7">
        <v>1</v>
      </c>
      <c r="E72" s="45">
        <v>0</v>
      </c>
      <c r="F72" s="41">
        <f t="shared" ref="F72:F74" si="8">D72*E72</f>
        <v>0</v>
      </c>
    </row>
    <row r="73" spans="1:6" ht="24" x14ac:dyDescent="0.25">
      <c r="A73" s="4">
        <v>57</v>
      </c>
      <c r="B73" s="8" t="s">
        <v>70</v>
      </c>
      <c r="C73" s="6" t="s">
        <v>35</v>
      </c>
      <c r="D73" s="7">
        <v>2.1</v>
      </c>
      <c r="E73" s="45">
        <v>0</v>
      </c>
      <c r="F73" s="41">
        <f t="shared" si="8"/>
        <v>0</v>
      </c>
    </row>
    <row r="74" spans="1:6" ht="36" x14ac:dyDescent="0.25">
      <c r="A74" s="4">
        <v>58</v>
      </c>
      <c r="B74" s="13" t="s">
        <v>38</v>
      </c>
      <c r="C74" s="6" t="s">
        <v>35</v>
      </c>
      <c r="D74" s="7">
        <v>9.6300000000000008</v>
      </c>
      <c r="E74" s="45">
        <v>0</v>
      </c>
      <c r="F74" s="41">
        <f t="shared" si="8"/>
        <v>0</v>
      </c>
    </row>
    <row r="75" spans="1:6" x14ac:dyDescent="0.25">
      <c r="A75" s="4"/>
      <c r="B75" s="5"/>
      <c r="C75" s="6"/>
      <c r="D75" s="7"/>
      <c r="E75" s="7"/>
      <c r="F75" s="7"/>
    </row>
    <row r="76" spans="1:6" x14ac:dyDescent="0.25">
      <c r="A76" s="4"/>
      <c r="B76" s="5"/>
      <c r="C76" s="6"/>
      <c r="D76" s="7"/>
      <c r="E76" s="7"/>
      <c r="F76" s="7"/>
    </row>
    <row r="77" spans="1:6" s="34" customFormat="1" ht="15.75" x14ac:dyDescent="0.25">
      <c r="A77" s="33"/>
      <c r="B77" s="48" t="s">
        <v>36</v>
      </c>
      <c r="C77" s="49"/>
      <c r="D77" s="49"/>
      <c r="E77" s="50"/>
      <c r="F77" s="44">
        <f>F69+F59+F50+F37+F22+F3</f>
        <v>0</v>
      </c>
    </row>
    <row r="78" spans="1:6" s="34" customFormat="1" ht="15.75" x14ac:dyDescent="0.25">
      <c r="A78" s="33"/>
      <c r="B78" s="35"/>
      <c r="C78" s="36"/>
      <c r="D78" s="36"/>
      <c r="E78" s="37"/>
      <c r="F78" s="38"/>
    </row>
    <row r="79" spans="1:6" s="34" customFormat="1" ht="15.75" x14ac:dyDescent="0.25">
      <c r="A79" s="33"/>
      <c r="B79" s="35" t="s">
        <v>74</v>
      </c>
      <c r="C79" s="36"/>
      <c r="D79" s="36"/>
      <c r="E79" s="37"/>
      <c r="F79" s="44">
        <f>F77</f>
        <v>0</v>
      </c>
    </row>
    <row r="80" spans="1:6" s="34" customFormat="1" ht="15.75" x14ac:dyDescent="0.25">
      <c r="A80" s="33"/>
      <c r="B80" s="35" t="s">
        <v>75</v>
      </c>
      <c r="C80" s="36"/>
      <c r="D80" s="36"/>
      <c r="E80" s="37"/>
      <c r="F80" s="44">
        <f>F79*0.21</f>
        <v>0</v>
      </c>
    </row>
    <row r="81" spans="1:6" s="34" customFormat="1" ht="15.75" x14ac:dyDescent="0.25">
      <c r="A81" s="33"/>
      <c r="B81" s="35" t="s">
        <v>76</v>
      </c>
      <c r="C81" s="36"/>
      <c r="D81" s="36"/>
      <c r="E81" s="37"/>
      <c r="F81" s="44">
        <f>F79+F80</f>
        <v>0</v>
      </c>
    </row>
    <row r="82" spans="1:6" x14ac:dyDescent="0.25">
      <c r="A82" s="12"/>
      <c r="B82" s="30"/>
      <c r="C82" s="31"/>
      <c r="D82" s="31"/>
      <c r="E82" s="32"/>
      <c r="F82" s="7"/>
    </row>
  </sheetData>
  <sheetProtection algorithmName="SHA-512" hashValue="NvITcUhy5ho1bmQ1f+5WnsoQ+5uDDxQWXL86KH7vbz7SGUv0sb82hcDfMrS8vmBh98ECbcXwg0nMLTJ9guYTaA==" saltValue="vUIb1IWASoENTI+A+TdoHQ==" spinCount="100000" sheet="1" objects="1" scenarios="1" insertColumns="0" insertRows="0" deleteColumns="0" deleteRows="0"/>
  <mergeCells count="1">
    <mergeCell ref="B77:E7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Morong</dc:creator>
  <cp:lastModifiedBy>Frkalová Beáta</cp:lastModifiedBy>
  <dcterms:created xsi:type="dcterms:W3CDTF">2025-05-21T20:32:46Z</dcterms:created>
  <dcterms:modified xsi:type="dcterms:W3CDTF">2025-05-23T04:39:56Z</dcterms:modified>
</cp:coreProperties>
</file>