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6875" activeTab="1"/>
  </bookViews>
  <sheets>
    <sheet name="Rekapitulace" sheetId="3" r:id="rId1"/>
    <sheet name="Rozpočet" sheetId="2" r:id="rId2"/>
    <sheet name="Parametry" sheetId="1" r:id="rId3"/>
  </sheets>
  <calcPr calcId="124519"/>
</workbook>
</file>

<file path=xl/calcChain.xml><?xml version="1.0" encoding="utf-8"?>
<calcChain xmlns="http://schemas.openxmlformats.org/spreadsheetml/2006/main">
  <c r="H43" i="2"/>
  <c r="G43"/>
  <c r="E43"/>
  <c r="I43" s="1"/>
  <c r="E44"/>
  <c r="G44"/>
  <c r="I44"/>
  <c r="B26" i="3"/>
  <c r="C26" s="1"/>
  <c r="C9"/>
  <c r="B3"/>
  <c r="B4" s="1"/>
  <c r="H69" i="2"/>
  <c r="G69"/>
  <c r="E69"/>
  <c r="I69" s="1"/>
  <c r="H67"/>
  <c r="G67"/>
  <c r="E67"/>
  <c r="I67" s="1"/>
  <c r="H65"/>
  <c r="G65"/>
  <c r="E65"/>
  <c r="I65" s="1"/>
  <c r="H62"/>
  <c r="G62"/>
  <c r="G70" s="1"/>
  <c r="C37" i="3" s="1"/>
  <c r="E62" i="2"/>
  <c r="I62" s="1"/>
  <c r="I57"/>
  <c r="H55"/>
  <c r="G55"/>
  <c r="E55"/>
  <c r="I55" s="1"/>
  <c r="H52"/>
  <c r="G52"/>
  <c r="E52"/>
  <c r="H50"/>
  <c r="G50"/>
  <c r="E50"/>
  <c r="H49"/>
  <c r="G49"/>
  <c r="E49"/>
  <c r="H48"/>
  <c r="G48"/>
  <c r="E48"/>
  <c r="I48" s="1"/>
  <c r="H47"/>
  <c r="G47"/>
  <c r="E47"/>
  <c r="H41"/>
  <c r="G41"/>
  <c r="E41"/>
  <c r="I41" s="1"/>
  <c r="H40"/>
  <c r="G40"/>
  <c r="E40"/>
  <c r="H38"/>
  <c r="G38"/>
  <c r="E38"/>
  <c r="I38" s="1"/>
  <c r="H36"/>
  <c r="G36"/>
  <c r="E36"/>
  <c r="I36" s="1"/>
  <c r="H34"/>
  <c r="G34"/>
  <c r="E34"/>
  <c r="H31"/>
  <c r="G31"/>
  <c r="E31"/>
  <c r="H30"/>
  <c r="G30"/>
  <c r="E30"/>
  <c r="I30" s="1"/>
  <c r="H29"/>
  <c r="G29"/>
  <c r="E29"/>
  <c r="H27"/>
  <c r="G27"/>
  <c r="E27"/>
  <c r="I26"/>
  <c r="H26"/>
  <c r="H25"/>
  <c r="G25"/>
  <c r="E25"/>
  <c r="I25" s="1"/>
  <c r="H23"/>
  <c r="G23"/>
  <c r="I23" s="1"/>
  <c r="E23"/>
  <c r="H22"/>
  <c r="G22"/>
  <c r="I22" s="1"/>
  <c r="E22"/>
  <c r="H20"/>
  <c r="G20"/>
  <c r="E20"/>
  <c r="H16"/>
  <c r="G16"/>
  <c r="E16"/>
  <c r="H15"/>
  <c r="G15"/>
  <c r="E15"/>
  <c r="H14"/>
  <c r="G14"/>
  <c r="E14"/>
  <c r="H13"/>
  <c r="G13"/>
  <c r="E13"/>
  <c r="I13" s="1"/>
  <c r="H12"/>
  <c r="G12"/>
  <c r="E12"/>
  <c r="H9"/>
  <c r="G9"/>
  <c r="E9"/>
  <c r="I9" s="1"/>
  <c r="H7"/>
  <c r="G7"/>
  <c r="E7"/>
  <c r="H5"/>
  <c r="G5"/>
  <c r="E5"/>
  <c r="I52" l="1"/>
  <c r="G56"/>
  <c r="C36" i="3" s="1"/>
  <c r="I50" i="2"/>
  <c r="I49"/>
  <c r="I47"/>
  <c r="I40"/>
  <c r="I34"/>
  <c r="I31"/>
  <c r="I29"/>
  <c r="I27"/>
  <c r="C35" i="3"/>
  <c r="I16" i="2"/>
  <c r="I17" s="1"/>
  <c r="G17"/>
  <c r="C34" i="3" s="1"/>
  <c r="I15" i="2"/>
  <c r="I14"/>
  <c r="G58"/>
  <c r="C32" i="3" s="1"/>
  <c r="I12" i="2"/>
  <c r="I7"/>
  <c r="I5"/>
  <c r="I56"/>
  <c r="I70"/>
  <c r="E10"/>
  <c r="B33" i="3" s="1"/>
  <c r="G10" i="2"/>
  <c r="C33" i="3" s="1"/>
  <c r="I20" i="2"/>
  <c r="B35" i="3"/>
  <c r="E58" i="2"/>
  <c r="E56"/>
  <c r="B36" i="3" s="1"/>
  <c r="E70" i="2"/>
  <c r="E17"/>
  <c r="B34" i="3" s="1"/>
  <c r="C4"/>
  <c r="B7"/>
  <c r="C6" l="1"/>
  <c r="I10" i="2"/>
  <c r="B37" i="3"/>
  <c r="C10"/>
  <c r="C11" s="1"/>
  <c r="B32"/>
  <c r="C5"/>
  <c r="I58" i="2"/>
  <c r="B12" i="3"/>
  <c r="C8" l="1"/>
  <c r="C7"/>
  <c r="C15" s="1"/>
  <c r="C12" l="1"/>
  <c r="C19" s="1"/>
  <c r="C14" l="1"/>
  <c r="C13"/>
  <c r="C20"/>
  <c r="C21" s="1"/>
  <c r="C16" l="1"/>
  <c r="C22" s="1"/>
  <c r="B25" s="1"/>
  <c r="C25" s="1"/>
  <c r="C24" l="1"/>
  <c r="C27" s="1"/>
  <c r="C29" l="1"/>
  <c r="C30"/>
</calcChain>
</file>

<file path=xl/sharedStrings.xml><?xml version="1.0" encoding="utf-8"?>
<sst xmlns="http://schemas.openxmlformats.org/spreadsheetml/2006/main" count="256" uniqueCount="163">
  <si>
    <t>Název</t>
  </si>
  <si>
    <t>Hodnota</t>
  </si>
  <si>
    <t>Nadpis rekapitulace</t>
  </si>
  <si>
    <t>Seznam prací a dodávek elektrotechnických zařízení</t>
  </si>
  <si>
    <t>Akce</t>
  </si>
  <si>
    <t>VÝMĚNA VÝTAHU V BUDOVĚ KNIHOVNY KROMĚŘÍŽSKA</t>
  </si>
  <si>
    <t>Projekt</t>
  </si>
  <si>
    <t>Silnoproudá elektrotechnika</t>
  </si>
  <si>
    <t>Investor</t>
  </si>
  <si>
    <t>Město Kroměříž, Velké náměstí 115/1, 767 01 Kroměříž</t>
  </si>
  <si>
    <t>Z. č.</t>
  </si>
  <si>
    <t>P 10-24</t>
  </si>
  <si>
    <t>A. č.</t>
  </si>
  <si>
    <t/>
  </si>
  <si>
    <t>Smlouva</t>
  </si>
  <si>
    <t>Vypracoval</t>
  </si>
  <si>
    <t>Ing. Doupovec</t>
  </si>
  <si>
    <t>Kontroloval</t>
  </si>
  <si>
    <t>Datum</t>
  </si>
  <si>
    <t>14.05.2024</t>
  </si>
  <si>
    <t>Zpracovatel</t>
  </si>
  <si>
    <t>AKTÉ projekt s.r.o.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</si>
  <si>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</si>
  <si>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</si>
  <si>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</si>
  <si>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</si>
  <si>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</si>
  <si>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</si>
  <si>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</si>
  <si>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</si>
  <si>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</si>
  <si>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</si>
  <si>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</si>
  <si>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</si>
  <si>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</si>
  <si>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</si>
  <si>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</si>
  <si>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</si>
  <si>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</si>
  <si>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</si>
  <si>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</si>
  <si>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</si>
  <si>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</si>
  <si>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</si>
  <si>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</si>
  <si>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</si>
  <si>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</si>
  <si>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</si>
  <si>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</si>
  <si>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</si>
  <si>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</si>
  <si>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</si>
  <si>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</si>
  <si>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</si>
  <si>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</si>
  <si>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</si>
  <si>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</si>
  <si>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</si>
  <si>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Montážní materiál a práce</t>
  </si>
  <si>
    <t>Demontáže</t>
  </si>
  <si>
    <t>Svítidel žárovkových se zapojením vodičů bytových nebo do spol.místností stropních přisazených</t>
  </si>
  <si>
    <t xml:space="preserve"> 1 zdroj se sklem</t>
  </si>
  <si>
    <t>ks</t>
  </si>
  <si>
    <t>Spínačů jedno nebo dvoupólových nástěnných se zapojením vodičů, pro prostředí venkovní a mokré vypínačů, řazení</t>
  </si>
  <si>
    <t xml:space="preserve"> 1-jednopólových</t>
  </si>
  <si>
    <t>Spínačů jedno nebo dvoupólových nástěnných se zapojením vodičů, pro prostředí obyčejné nebo vlhké přepínačů, řazení</t>
  </si>
  <si>
    <t xml:space="preserve"> 5-sériových</t>
  </si>
  <si>
    <t>Demontáže - celkem</t>
  </si>
  <si>
    <t>Doplnění HR</t>
  </si>
  <si>
    <t>LTN-50B-3 Jistič</t>
  </si>
  <si>
    <t>SV-LT-X400 Napěťová spoušť</t>
  </si>
  <si>
    <t>RSA 2,5A Řadová svornice</t>
  </si>
  <si>
    <t>CY (H07V-U) 6 mm2,černý, pevně</t>
  </si>
  <si>
    <t>m</t>
  </si>
  <si>
    <t xml:space="preserve"> Úprava plechového krytu do 0,01 m2</t>
  </si>
  <si>
    <t>Doplnění HR - celkem</t>
  </si>
  <si>
    <t>Instalační materiál</t>
  </si>
  <si>
    <t>SPÍNAČ, PŘEPÍNAČ NÁSTĚNNÝ, IP 44 (PLAST)</t>
  </si>
  <si>
    <t xml:space="preserve"> Spínač jednopólový IP 44; řazení 1; b. bílá</t>
  </si>
  <si>
    <t>SPÍNAČE, BARVA BÍLÁ, IP20</t>
  </si>
  <si>
    <t xml:space="preserve"> Přístroj spínače sériového (bezšroubové svorky)</t>
  </si>
  <si>
    <t xml:space="preserve"> Přístroj spínače střídavého (bezšroubové svorky)</t>
  </si>
  <si>
    <t>RÁMEČEK</t>
  </si>
  <si>
    <t xml:space="preserve"> Rámeček pro elektroinstalační přístroje, jednonásobný; b. bílá</t>
  </si>
  <si>
    <t>BEZPEČNOSTNÍ TLAČÍTKO "TOTAL-STOP"</t>
  </si>
  <si>
    <t xml:space="preserve"> Ovládač nouzového vypnutí ve skříni se sklíčkem, 1 Z + 1 V</t>
  </si>
  <si>
    <t>KABEL SILOVÝ,IZOLACE PVC</t>
  </si>
  <si>
    <t>CYKY 3-Ox1.5 mm2, pevně</t>
  </si>
  <si>
    <t>CYKY 3-Jx1.5 mm2, pevně</t>
  </si>
  <si>
    <t>CYKY 5-Jx10 mm2, pevně</t>
  </si>
  <si>
    <t>KABEL SE SNÍŽENOU HOŘLAVOSTÍ,</t>
  </si>
  <si>
    <t>S FUNKČ.SCHOPNOSTÍ PŘI POŽÁRU</t>
  </si>
  <si>
    <t xml:space="preserve"> 2-Ox1.5, pevně</t>
  </si>
  <si>
    <t>PŘÍCHYTKA PRO POŽÁRNĚ ODOLNÝ KABEL</t>
  </si>
  <si>
    <t>6712_PO PŘÍCHYTKA JEDNOSTRANNÁ</t>
  </si>
  <si>
    <t>UKONČENÍ  VODIČŮ V ROZVADĚČÍCH</t>
  </si>
  <si>
    <t xml:space="preserve"> Do   2,5 mm2</t>
  </si>
  <si>
    <t>KRABICE</t>
  </si>
  <si>
    <t xml:space="preserve"> KRABICE PŘÍSTROJOVÁ, pod. omítku</t>
  </si>
  <si>
    <t xml:space="preserve"> KRABICE NÁSTĚNNÁ, do podhledu</t>
  </si>
  <si>
    <t>Instalační materiál - celkem</t>
  </si>
  <si>
    <t>HZS</t>
  </si>
  <si>
    <t>HODINOVE ZUCTOVACI SAZBY</t>
  </si>
  <si>
    <t xml:space="preserve"> Uprava stavajiciho rozvadece</t>
  </si>
  <si>
    <t>hod</t>
  </si>
  <si>
    <t xml:space="preserve"> Montážní práce spojené s napojením výtahu</t>
  </si>
  <si>
    <t xml:space="preserve"> Napojeni na stavajici zarizeni</t>
  </si>
  <si>
    <t xml:space="preserve"> Dokumentace skutečného provedení, vč. tisku</t>
  </si>
  <si>
    <t>SPOLUPRACE S DODAVATELEM PRI</t>
  </si>
  <si>
    <t xml:space="preserve"> zapojovani a zkouskach</t>
  </si>
  <si>
    <t>PROVEDENI REVIZNICH ZKOUSEK</t>
  </si>
  <si>
    <t>DLE CSN 331500</t>
  </si>
  <si>
    <t xml:space="preserve"> Revizni technik</t>
  </si>
  <si>
    <t>HZS - celkem</t>
  </si>
  <si>
    <t>Podružný materiál</t>
  </si>
  <si>
    <t>Montážní materiál a práce - celkem</t>
  </si>
  <si>
    <t>Stavební výpomoc</t>
  </si>
  <si>
    <t>VYSEKANI KAPES VE ZDIVU</t>
  </si>
  <si>
    <t>CIHELNEM PRO KRABICE</t>
  </si>
  <si>
    <t xml:space="preserve"> 50x50x50 mm</t>
  </si>
  <si>
    <t>VYSEKANI RYH VE ZDIVU</t>
  </si>
  <si>
    <t>CIHELNEM - HLOUBKA DO 50mm</t>
  </si>
  <si>
    <t xml:space="preserve"> Sire do 100 mm</t>
  </si>
  <si>
    <t>HRUBÁ VÝPLŇ RÝH MALTOU</t>
  </si>
  <si>
    <t xml:space="preserve"> Jakekoliv sire</t>
  </si>
  <si>
    <t>m2</t>
  </si>
  <si>
    <t>SKLÁDANÝ PODHLED</t>
  </si>
  <si>
    <t xml:space="preserve"> Demontáž a montáž podhledu skládaného</t>
  </si>
  <si>
    <t>Stavební výpomoc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</si>
  <si>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</si>
  <si>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</si>
  <si>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</si>
  <si>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</si>
  <si>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</si>
  <si>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</si>
  <si>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</si>
  <si>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</si>
  <si>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</si>
  <si>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</si>
  <si>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</si>
  <si>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</si>
  <si>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</si>
  <si>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</si>
  <si>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</si>
  <si>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</si>
  <si>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</si>
  <si>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</si>
  <si>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</si>
  <si>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</si>
  <si>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</si>
  <si>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</si>
  <si>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</si>
  <si>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</si>
  <si>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</si>
  <si>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</si>
  <si>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</si>
  <si>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</si>
  <si>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Demontáže</t>
  </si>
  <si>
    <t xml:space="preserve">  Doplnění HR</t>
  </si>
  <si>
    <t xml:space="preserve">  Instalační materiál</t>
  </si>
  <si>
    <t xml:space="preserve">  HZS</t>
  </si>
  <si>
    <t>SVORKOVNICE KRABICOVÁ</t>
  </si>
  <si>
    <t xml:space="preserve"> 4x1-2,5mm2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</si>
</sst>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workbookViewId="0">
      <selection activeCell="G18" sqref="G18"/>
    </sheetView>
  </sheetViews>
  <sheetFormatPr defaultRowHeight="15"/>
  <cols>
    <col min="1" max="1" width="39.28515625" style="1" bestFit="1" customWidth="1"/>
    <col min="2" max="2" width="9.140625" style="9"/>
    <col min="3" max="3" width="10.140625" style="9" bestFit="1" customWidth="1"/>
    <col min="5" max="5" width="0" style="8" hidden="1" customWidth="1"/>
  </cols>
  <sheetData>
    <row r="1" spans="1:3">
      <c r="A1" s="2" t="s">
        <v>0</v>
      </c>
      <c r="B1" s="10" t="s">
        <v>129</v>
      </c>
      <c r="C1" s="10" t="s">
        <v>130</v>
      </c>
    </row>
    <row r="2" spans="1:3">
      <c r="A2" s="4" t="s">
        <v>131</v>
      </c>
      <c r="B2" s="12"/>
      <c r="C2" s="12"/>
    </row>
    <row r="3" spans="1:3">
      <c r="A3" s="5" t="s">
        <v>132</v>
      </c>
      <c r="B3" s="15">
        <f>0</f>
        <v>0</v>
      </c>
      <c r="C3" s="15"/>
    </row>
    <row r="4" spans="1:3">
      <c r="A4" s="5" t="s">
        <v>133</v>
      </c>
      <c r="B4" s="15">
        <f>B3 * Parametry!B16 / 100</f>
        <v>0</v>
      </c>
      <c r="C4" s="15">
        <f>B3 * Parametry!B17 / 100</f>
        <v>0</v>
      </c>
    </row>
    <row r="5" spans="1:3">
      <c r="A5" s="5" t="s">
        <v>134</v>
      </c>
      <c r="B5" s="15"/>
      <c r="C5" s="15">
        <f>0 + (Rozpočet!E58)</f>
        <v>0</v>
      </c>
    </row>
    <row r="6" spans="1:3">
      <c r="A6" s="5" t="s">
        <v>135</v>
      </c>
      <c r="B6" s="15"/>
      <c r="C6" s="15">
        <f>0 + 0 + (Rozpočet!G58)</f>
        <v>0</v>
      </c>
    </row>
    <row r="7" spans="1:3">
      <c r="A7" s="6" t="s">
        <v>136</v>
      </c>
      <c r="B7" s="16">
        <f>B3 + B4</f>
        <v>0</v>
      </c>
      <c r="C7" s="16">
        <f>C3 + C4 + C5 + C6</f>
        <v>0</v>
      </c>
    </row>
    <row r="8" spans="1:3">
      <c r="A8" s="5" t="s">
        <v>137</v>
      </c>
      <c r="B8" s="15"/>
      <c r="C8" s="15">
        <f>(C5 + C6) * Parametry!B18 / 100</f>
        <v>0</v>
      </c>
    </row>
    <row r="9" spans="1:3">
      <c r="A9" s="5" t="s">
        <v>138</v>
      </c>
      <c r="B9" s="15"/>
      <c r="C9" s="15">
        <f>0 + 0</f>
        <v>0</v>
      </c>
    </row>
    <row r="10" spans="1:3">
      <c r="A10" s="5" t="s">
        <v>139</v>
      </c>
      <c r="B10" s="15"/>
      <c r="C10" s="15">
        <f>(Rozpočet!E70) + (Rozpočet!G70)</f>
        <v>0</v>
      </c>
    </row>
    <row r="11" spans="1:3">
      <c r="A11" s="5" t="s">
        <v>140</v>
      </c>
      <c r="B11" s="15"/>
      <c r="C11" s="15">
        <f>(C9 + C10) * Parametry!B19 / 100</f>
        <v>0</v>
      </c>
    </row>
    <row r="12" spans="1:3">
      <c r="A12" s="6" t="s">
        <v>141</v>
      </c>
      <c r="B12" s="16">
        <f>B7</f>
        <v>0</v>
      </c>
      <c r="C12" s="16">
        <f>C7 + C8 + C9 + C10 + C11</f>
        <v>0</v>
      </c>
    </row>
    <row r="13" spans="1:3">
      <c r="A13" s="5" t="s">
        <v>142</v>
      </c>
      <c r="B13" s="15"/>
      <c r="C13" s="15">
        <f>(B12 + C12) * Parametry!B20 / 100</f>
        <v>0</v>
      </c>
    </row>
    <row r="14" spans="1:3">
      <c r="A14" s="5" t="s">
        <v>143</v>
      </c>
      <c r="B14" s="15"/>
      <c r="C14" s="15">
        <f>(B12 + C12) * Parametry!B21 / 100</f>
        <v>0</v>
      </c>
    </row>
    <row r="15" spans="1:3">
      <c r="A15" s="5" t="s">
        <v>144</v>
      </c>
      <c r="B15" s="15"/>
      <c r="C15" s="15">
        <f>(B7 + C7) * Parametry!B22 / 100</f>
        <v>0</v>
      </c>
    </row>
    <row r="16" spans="1:3">
      <c r="A16" s="4" t="s">
        <v>145</v>
      </c>
      <c r="B16" s="12"/>
      <c r="C16" s="12">
        <f>B12 + C12 + C13 + C14 + C15</f>
        <v>0</v>
      </c>
    </row>
    <row r="17" spans="1:3">
      <c r="A17" s="5" t="s">
        <v>13</v>
      </c>
      <c r="B17" s="15"/>
      <c r="C17" s="15"/>
    </row>
    <row r="18" spans="1:3">
      <c r="A18" s="4" t="s">
        <v>146</v>
      </c>
      <c r="B18" s="12"/>
      <c r="C18" s="12"/>
    </row>
    <row r="19" spans="1:3">
      <c r="A19" s="5" t="s">
        <v>147</v>
      </c>
      <c r="B19" s="15"/>
      <c r="C19" s="15">
        <f>C12 * Parametry!B23 / 100</f>
        <v>0</v>
      </c>
    </row>
    <row r="20" spans="1:3">
      <c r="A20" s="5" t="s">
        <v>148</v>
      </c>
      <c r="B20" s="15"/>
      <c r="C20" s="15">
        <f>C12 * Parametry!B24 / 100</f>
        <v>0</v>
      </c>
    </row>
    <row r="21" spans="1:3">
      <c r="A21" s="4" t="s">
        <v>149</v>
      </c>
      <c r="B21" s="12"/>
      <c r="C21" s="12">
        <f>C19 + C20</f>
        <v>0</v>
      </c>
    </row>
    <row r="22" spans="1:3">
      <c r="A22" s="5" t="s">
        <v>150</v>
      </c>
      <c r="B22" s="15"/>
      <c r="C22" s="15">
        <f>Parametry!B25 * Parametry!B28 * (C16 * Parametry!B27)^Parametry!B26</f>
        <v>0</v>
      </c>
    </row>
    <row r="23" spans="1:3">
      <c r="A23" s="5" t="s">
        <v>13</v>
      </c>
      <c r="B23" s="15"/>
      <c r="C23" s="15"/>
    </row>
    <row r="24" spans="1:3">
      <c r="A24" s="3" t="s">
        <v>151</v>
      </c>
      <c r="B24" s="11"/>
      <c r="C24" s="11">
        <f>C16 + C21 + C22</f>
        <v>0</v>
      </c>
    </row>
    <row r="25" spans="1:3">
      <c r="A25" s="5" t="s">
        <v>152</v>
      </c>
      <c r="B25" s="15">
        <f>(SUM(Rozpočet!E4:E9,Rozpočet!E12:E16,Rozpočet!E19:E25,Rozpočet!E27:E41,Rozpočet!E46:E55,Rozpočet!E57)+SUM(Rozpočet!E60:E69)) + (SUM(Rozpočet!G4:G9,Rozpočet!G12:G16,Rozpočet!G19:G25,Rozpočet!G27:G41,Rozpočet!G46:G55)+SUM(Rozpočet!G60:G69)) + B4 + C4 + C8 + C11 + C13 + C14 + C15 + C21 + C22</f>
        <v>0</v>
      </c>
      <c r="C25" s="15">
        <f>B25 * Parametry!B31 / 100</f>
        <v>0</v>
      </c>
    </row>
    <row r="26" spans="1:3">
      <c r="A26" s="5" t="s">
        <v>153</v>
      </c>
      <c r="B26" s="15">
        <f>(SUM(Rozpočet!E4,Rozpočet!E6,Rozpočet!E8,Rozpočet!E19,Rozpočet!E21,Rozpočet!E24,Rozpočet!E28,Rozpočet!E32:E33,Rozpočet!E35,Rozpočet!E37,Rozpočet!E39,Rozpočet!E46,Rozpočet!E51,Rozpočet!E53:E54)+SUM(Rozpočet!E60:E61,Rozpočet!E63:E64,Rozpočet!E66,Rozpočet!E68)) + (SUM(Rozpočet!G4,Rozpočet!G6,Rozpočet!G8,Rozpočet!G19,Rozpočet!G21,Rozpočet!G24,Rozpočet!G28,Rozpočet!G32:G33,Rozpočet!G35,Rozpočet!G37,Rozpočet!G39,Rozpočet!G46,Rozpočet!G51,Rozpočet!G53:G54)+SUM(Rozpočet!G60:G61,Rozpočet!G63:G64,Rozpočet!G66,Rozpočet!G68))</f>
        <v>0</v>
      </c>
      <c r="C26" s="15">
        <f>B26 * Parametry!B32 / 100</f>
        <v>0</v>
      </c>
    </row>
    <row r="27" spans="1:3">
      <c r="A27" s="3" t="s">
        <v>154</v>
      </c>
      <c r="B27" s="11"/>
      <c r="C27" s="11">
        <f>C24 + C25 + C26</f>
        <v>0</v>
      </c>
    </row>
    <row r="28" spans="1:3">
      <c r="A28" s="5" t="s">
        <v>13</v>
      </c>
      <c r="B28" s="15"/>
      <c r="C28" s="15"/>
    </row>
    <row r="29" spans="1:3">
      <c r="A29" s="5" t="s">
        <v>155</v>
      </c>
      <c r="B29" s="15"/>
      <c r="C29" s="15">
        <f>C24 * Parametry!B29 / 100</f>
        <v>0</v>
      </c>
    </row>
    <row r="30" spans="1:3">
      <c r="A30" s="5" t="s">
        <v>155</v>
      </c>
      <c r="B30" s="15"/>
      <c r="C30" s="15">
        <f>C24 * Parametry!B30 / 100</f>
        <v>0</v>
      </c>
    </row>
    <row r="31" spans="1:3">
      <c r="A31" s="4" t="s">
        <v>156</v>
      </c>
      <c r="B31" s="17" t="s">
        <v>52</v>
      </c>
      <c r="C31" s="17" t="s">
        <v>54</v>
      </c>
    </row>
    <row r="32" spans="1:3">
      <c r="A32" s="5" t="s">
        <v>58</v>
      </c>
      <c r="B32" s="15">
        <f>(Rozpočet!E58)</f>
        <v>0</v>
      </c>
      <c r="C32" s="15">
        <f>(Rozpočet!G58)</f>
        <v>0</v>
      </c>
    </row>
    <row r="33" spans="1:3">
      <c r="A33" s="5" t="s">
        <v>157</v>
      </c>
      <c r="B33" s="15">
        <f>(Rozpočet!E10)</f>
        <v>0</v>
      </c>
      <c r="C33" s="15">
        <f>(Rozpočet!G10)</f>
        <v>0</v>
      </c>
    </row>
    <row r="34" spans="1:3">
      <c r="A34" s="5" t="s">
        <v>158</v>
      </c>
      <c r="B34" s="15">
        <f>(Rozpočet!E17)</f>
        <v>0</v>
      </c>
      <c r="C34" s="15">
        <f>(Rozpočet!G17)</f>
        <v>0</v>
      </c>
    </row>
    <row r="35" spans="1:3">
      <c r="A35" s="5" t="s">
        <v>159</v>
      </c>
      <c r="B35" s="15">
        <f>(Rozpočet!E44)</f>
        <v>0</v>
      </c>
      <c r="C35" s="15">
        <f>(Rozpočet!G44)</f>
        <v>0</v>
      </c>
    </row>
    <row r="36" spans="1:3">
      <c r="A36" s="5" t="s">
        <v>160</v>
      </c>
      <c r="B36" s="15">
        <f>(Rozpočet!E56)</f>
        <v>0</v>
      </c>
      <c r="C36" s="15">
        <f>(Rozpočet!G56)</f>
        <v>0</v>
      </c>
    </row>
    <row r="37" spans="1:3">
      <c r="A37" s="5" t="s">
        <v>116</v>
      </c>
      <c r="B37" s="15">
        <f>(Rozpočet!E70)</f>
        <v>0</v>
      </c>
      <c r="C37" s="15">
        <f>(Rozpočet!G70)</f>
        <v>0</v>
      </c>
    </row>
    <row r="38" spans="1:3">
      <c r="A38" s="5" t="s">
        <v>13</v>
      </c>
      <c r="B38" s="15"/>
      <c r="C38" s="15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1"/>
  <sheetViews>
    <sheetView tabSelected="1" topLeftCell="A13" workbookViewId="0">
      <selection activeCell="F44" sqref="F44"/>
    </sheetView>
  </sheetViews>
  <sheetFormatPr defaultRowHeight="15"/>
  <cols>
    <col min="1" max="1" width="39.42578125" style="22" customWidth="1"/>
    <col min="2" max="2" width="4" style="1" bestFit="1" customWidth="1"/>
    <col min="3" max="3" width="6.42578125" style="9" bestFit="1" customWidth="1"/>
    <col min="4" max="4" width="7.85546875" style="9" bestFit="1" customWidth="1"/>
    <col min="5" max="5" width="13.42578125" style="9" bestFit="1" customWidth="1"/>
    <col min="6" max="6" width="6.42578125" style="9" bestFit="1" customWidth="1"/>
    <col min="7" max="7" width="12.5703125" style="9" bestFit="1" customWidth="1"/>
    <col min="8" max="8" width="7.85546875" style="9" bestFit="1" customWidth="1"/>
    <col min="9" max="9" width="11.42578125" style="9" bestFit="1" customWidth="1"/>
    <col min="10" max="10" width="0" style="8" hidden="1" customWidth="1"/>
  </cols>
  <sheetData>
    <row r="1" spans="1:9">
      <c r="A1" s="7" t="s">
        <v>0</v>
      </c>
      <c r="B1" s="2" t="s">
        <v>50</v>
      </c>
      <c r="C1" s="10" t="s">
        <v>51</v>
      </c>
      <c r="D1" s="10" t="s">
        <v>52</v>
      </c>
      <c r="E1" s="10" t="s">
        <v>53</v>
      </c>
      <c r="F1" s="10" t="s">
        <v>54</v>
      </c>
      <c r="G1" s="10" t="s">
        <v>55</v>
      </c>
      <c r="H1" s="10" t="s">
        <v>56</v>
      </c>
      <c r="I1" s="10" t="s">
        <v>57</v>
      </c>
    </row>
    <row r="2" spans="1:9">
      <c r="A2" s="18" t="s">
        <v>58</v>
      </c>
      <c r="B2" s="3" t="s">
        <v>13</v>
      </c>
      <c r="C2" s="11"/>
      <c r="D2" s="11"/>
      <c r="E2" s="11"/>
      <c r="F2" s="11"/>
      <c r="G2" s="11"/>
      <c r="H2" s="11"/>
      <c r="I2" s="11"/>
    </row>
    <row r="3" spans="1:9">
      <c r="A3" s="19" t="s">
        <v>59</v>
      </c>
      <c r="B3" s="4" t="s">
        <v>13</v>
      </c>
      <c r="C3" s="12"/>
      <c r="D3" s="12"/>
      <c r="E3" s="12"/>
      <c r="F3" s="12"/>
      <c r="G3" s="12"/>
      <c r="H3" s="12"/>
      <c r="I3" s="12"/>
    </row>
    <row r="4" spans="1:9" ht="39">
      <c r="A4" s="20" t="s">
        <v>60</v>
      </c>
      <c r="B4" s="13" t="s">
        <v>13</v>
      </c>
      <c r="C4" s="14"/>
      <c r="D4" s="14"/>
      <c r="E4" s="14"/>
      <c r="F4" s="14"/>
      <c r="G4" s="14"/>
      <c r="H4" s="14"/>
      <c r="I4" s="14"/>
    </row>
    <row r="5" spans="1:9">
      <c r="A5" s="21" t="s">
        <v>61</v>
      </c>
      <c r="B5" s="5" t="s">
        <v>62</v>
      </c>
      <c r="C5" s="15">
        <v>1</v>
      </c>
      <c r="D5" s="15">
        <v>0</v>
      </c>
      <c r="E5" s="15">
        <f>C5*D5</f>
        <v>0</v>
      </c>
      <c r="F5" s="15">
        <v>0</v>
      </c>
      <c r="G5" s="15">
        <f>C5*F5</f>
        <v>0</v>
      </c>
      <c r="H5" s="15">
        <f>D5+F5</f>
        <v>0</v>
      </c>
      <c r="I5" s="15">
        <f>E5+G5</f>
        <v>0</v>
      </c>
    </row>
    <row r="6" spans="1:9" ht="39">
      <c r="A6" s="20" t="s">
        <v>63</v>
      </c>
      <c r="B6" s="13" t="s">
        <v>13</v>
      </c>
      <c r="C6" s="14"/>
      <c r="D6" s="14"/>
      <c r="E6" s="14"/>
      <c r="F6" s="14"/>
      <c r="G6" s="14"/>
      <c r="H6" s="14"/>
      <c r="I6" s="14"/>
    </row>
    <row r="7" spans="1:9">
      <c r="A7" s="21" t="s">
        <v>64</v>
      </c>
      <c r="B7" s="5" t="s">
        <v>62</v>
      </c>
      <c r="C7" s="15">
        <v>1</v>
      </c>
      <c r="D7" s="15">
        <v>0</v>
      </c>
      <c r="E7" s="15">
        <f>C7*D7</f>
        <v>0</v>
      </c>
      <c r="F7" s="15">
        <v>0</v>
      </c>
      <c r="G7" s="15">
        <f>C7*F7</f>
        <v>0</v>
      </c>
      <c r="H7" s="15">
        <f>D7+F7</f>
        <v>0</v>
      </c>
      <c r="I7" s="15">
        <f>E7+G7</f>
        <v>0</v>
      </c>
    </row>
    <row r="8" spans="1:9" ht="51.75">
      <c r="A8" s="20" t="s">
        <v>65</v>
      </c>
      <c r="B8" s="13" t="s">
        <v>13</v>
      </c>
      <c r="C8" s="14"/>
      <c r="D8" s="14"/>
      <c r="E8" s="14"/>
      <c r="F8" s="14"/>
      <c r="G8" s="14"/>
      <c r="H8" s="14"/>
      <c r="I8" s="14"/>
    </row>
    <row r="9" spans="1:9">
      <c r="A9" s="21" t="s">
        <v>66</v>
      </c>
      <c r="B9" s="5" t="s">
        <v>62</v>
      </c>
      <c r="C9" s="15">
        <v>1</v>
      </c>
      <c r="D9" s="15">
        <v>0</v>
      </c>
      <c r="E9" s="15">
        <f>C9*D9</f>
        <v>0</v>
      </c>
      <c r="F9" s="15">
        <v>0</v>
      </c>
      <c r="G9" s="15">
        <f>C9*F9</f>
        <v>0</v>
      </c>
      <c r="H9" s="15">
        <f>D9+F9</f>
        <v>0</v>
      </c>
      <c r="I9" s="15">
        <f>E9+G9</f>
        <v>0</v>
      </c>
    </row>
    <row r="10" spans="1:9">
      <c r="A10" s="19" t="s">
        <v>67</v>
      </c>
      <c r="B10" s="4" t="s">
        <v>13</v>
      </c>
      <c r="C10" s="12"/>
      <c r="D10" s="12"/>
      <c r="E10" s="12">
        <f>SUM(E4:E9)</f>
        <v>0</v>
      </c>
      <c r="F10" s="12"/>
      <c r="G10" s="12">
        <f>SUM(G4:G9)</f>
        <v>0</v>
      </c>
      <c r="H10" s="12"/>
      <c r="I10" s="12">
        <f>SUM(I4:I9)</f>
        <v>0</v>
      </c>
    </row>
    <row r="11" spans="1:9">
      <c r="A11" s="19" t="s">
        <v>68</v>
      </c>
      <c r="B11" s="4" t="s">
        <v>13</v>
      </c>
      <c r="C11" s="12"/>
      <c r="D11" s="12"/>
      <c r="E11" s="12"/>
      <c r="F11" s="12"/>
      <c r="G11" s="12"/>
      <c r="H11" s="12"/>
      <c r="I11" s="12"/>
    </row>
    <row r="12" spans="1:9">
      <c r="A12" s="21" t="s">
        <v>69</v>
      </c>
      <c r="B12" s="5" t="s">
        <v>62</v>
      </c>
      <c r="C12" s="15">
        <v>1</v>
      </c>
      <c r="D12" s="15">
        <v>0</v>
      </c>
      <c r="E12" s="15">
        <f>C12*D12</f>
        <v>0</v>
      </c>
      <c r="F12" s="15">
        <v>0</v>
      </c>
      <c r="G12" s="15">
        <f>C12*F12</f>
        <v>0</v>
      </c>
      <c r="H12" s="15">
        <f t="shared" ref="H12:I16" si="0">D12+F12</f>
        <v>0</v>
      </c>
      <c r="I12" s="15">
        <f t="shared" si="0"/>
        <v>0</v>
      </c>
    </row>
    <row r="13" spans="1:9">
      <c r="A13" s="21" t="s">
        <v>70</v>
      </c>
      <c r="B13" s="5" t="s">
        <v>62</v>
      </c>
      <c r="C13" s="15">
        <v>1</v>
      </c>
      <c r="D13" s="15">
        <v>0</v>
      </c>
      <c r="E13" s="15">
        <f>C13*D13</f>
        <v>0</v>
      </c>
      <c r="F13" s="15">
        <v>0</v>
      </c>
      <c r="G13" s="15">
        <f>C13*F13</f>
        <v>0</v>
      </c>
      <c r="H13" s="15">
        <f t="shared" si="0"/>
        <v>0</v>
      </c>
      <c r="I13" s="15">
        <f t="shared" si="0"/>
        <v>0</v>
      </c>
    </row>
    <row r="14" spans="1:9">
      <c r="A14" s="21" t="s">
        <v>71</v>
      </c>
      <c r="B14" s="5" t="s">
        <v>62</v>
      </c>
      <c r="C14" s="15">
        <v>2</v>
      </c>
      <c r="D14" s="15">
        <v>0</v>
      </c>
      <c r="E14" s="15">
        <f>C14*D14</f>
        <v>0</v>
      </c>
      <c r="F14" s="15">
        <v>0</v>
      </c>
      <c r="G14" s="15">
        <f>C14*F14</f>
        <v>0</v>
      </c>
      <c r="H14" s="15">
        <f t="shared" si="0"/>
        <v>0</v>
      </c>
      <c r="I14" s="15">
        <f t="shared" si="0"/>
        <v>0</v>
      </c>
    </row>
    <row r="15" spans="1:9">
      <c r="A15" s="21" t="s">
        <v>72</v>
      </c>
      <c r="B15" s="5" t="s">
        <v>73</v>
      </c>
      <c r="C15" s="15">
        <v>10</v>
      </c>
      <c r="D15" s="15">
        <v>0</v>
      </c>
      <c r="E15" s="15">
        <f>C15*D15</f>
        <v>0</v>
      </c>
      <c r="F15" s="15">
        <v>0</v>
      </c>
      <c r="G15" s="15">
        <f>C15*F15</f>
        <v>0</v>
      </c>
      <c r="H15" s="15">
        <f t="shared" si="0"/>
        <v>0</v>
      </c>
      <c r="I15" s="15">
        <f t="shared" si="0"/>
        <v>0</v>
      </c>
    </row>
    <row r="16" spans="1:9">
      <c r="A16" s="21" t="s">
        <v>74</v>
      </c>
      <c r="B16" s="5" t="s">
        <v>62</v>
      </c>
      <c r="C16" s="15">
        <v>1</v>
      </c>
      <c r="D16" s="15">
        <v>0</v>
      </c>
      <c r="E16" s="15">
        <f>C16*D16</f>
        <v>0</v>
      </c>
      <c r="F16" s="15">
        <v>0</v>
      </c>
      <c r="G16" s="15">
        <f>C16*F16</f>
        <v>0</v>
      </c>
      <c r="H16" s="15">
        <f t="shared" si="0"/>
        <v>0</v>
      </c>
      <c r="I16" s="15">
        <f t="shared" si="0"/>
        <v>0</v>
      </c>
    </row>
    <row r="17" spans="1:9">
      <c r="A17" s="19" t="s">
        <v>75</v>
      </c>
      <c r="B17" s="4" t="s">
        <v>13</v>
      </c>
      <c r="C17" s="12"/>
      <c r="D17" s="12"/>
      <c r="E17" s="12">
        <f>SUM(E12:E16)</f>
        <v>0</v>
      </c>
      <c r="F17" s="12"/>
      <c r="G17" s="12">
        <f>SUM(G12:G16)</f>
        <v>0</v>
      </c>
      <c r="H17" s="12"/>
      <c r="I17" s="12">
        <f>SUM(I12:I16)</f>
        <v>0</v>
      </c>
    </row>
    <row r="18" spans="1:9">
      <c r="A18" s="19" t="s">
        <v>76</v>
      </c>
      <c r="B18" s="4" t="s">
        <v>13</v>
      </c>
      <c r="C18" s="12"/>
      <c r="D18" s="12"/>
      <c r="E18" s="12"/>
      <c r="F18" s="12"/>
      <c r="G18" s="12"/>
      <c r="H18" s="12"/>
      <c r="I18" s="12"/>
    </row>
    <row r="19" spans="1:9" ht="26.25">
      <c r="A19" s="20" t="s">
        <v>77</v>
      </c>
      <c r="B19" s="13" t="s">
        <v>13</v>
      </c>
      <c r="C19" s="14"/>
      <c r="D19" s="14"/>
      <c r="E19" s="14"/>
      <c r="F19" s="14"/>
      <c r="G19" s="14"/>
      <c r="H19" s="14"/>
      <c r="I19" s="14"/>
    </row>
    <row r="20" spans="1:9">
      <c r="A20" s="21" t="s">
        <v>78</v>
      </c>
      <c r="B20" s="5" t="s">
        <v>62</v>
      </c>
      <c r="C20" s="15">
        <v>1</v>
      </c>
      <c r="D20" s="15">
        <v>0</v>
      </c>
      <c r="E20" s="15">
        <f>C20*D20</f>
        <v>0</v>
      </c>
      <c r="F20" s="15">
        <v>0</v>
      </c>
      <c r="G20" s="15">
        <f>C20*F20</f>
        <v>0</v>
      </c>
      <c r="H20" s="15">
        <f>D20+F20</f>
        <v>0</v>
      </c>
      <c r="I20" s="15">
        <f>E20+G20</f>
        <v>0</v>
      </c>
    </row>
    <row r="21" spans="1:9">
      <c r="A21" s="20" t="s">
        <v>79</v>
      </c>
      <c r="B21" s="13" t="s">
        <v>13</v>
      </c>
      <c r="C21" s="14"/>
      <c r="D21" s="14"/>
      <c r="E21" s="14"/>
      <c r="F21" s="14"/>
      <c r="G21" s="14"/>
      <c r="H21" s="14"/>
      <c r="I21" s="14"/>
    </row>
    <row r="22" spans="1:9" ht="24.75">
      <c r="A22" s="21" t="s">
        <v>80</v>
      </c>
      <c r="B22" s="5" t="s">
        <v>62</v>
      </c>
      <c r="C22" s="15">
        <v>1</v>
      </c>
      <c r="D22" s="15">
        <v>0</v>
      </c>
      <c r="E22" s="15">
        <f>C22*D22</f>
        <v>0</v>
      </c>
      <c r="F22" s="15">
        <v>0</v>
      </c>
      <c r="G22" s="15">
        <f>C22*F22</f>
        <v>0</v>
      </c>
      <c r="H22" s="15">
        <f>D22+F22</f>
        <v>0</v>
      </c>
      <c r="I22" s="15">
        <f>E22+G22</f>
        <v>0</v>
      </c>
    </row>
    <row r="23" spans="1:9" ht="24.75">
      <c r="A23" s="21" t="s">
        <v>81</v>
      </c>
      <c r="B23" s="5" t="s">
        <v>62</v>
      </c>
      <c r="C23" s="15">
        <v>2</v>
      </c>
      <c r="D23" s="15">
        <v>0</v>
      </c>
      <c r="E23" s="15">
        <f>C23*D23</f>
        <v>0</v>
      </c>
      <c r="F23" s="15">
        <v>0</v>
      </c>
      <c r="G23" s="15">
        <f>C23*F23</f>
        <v>0</v>
      </c>
      <c r="H23" s="15">
        <f>D23+F23</f>
        <v>0</v>
      </c>
      <c r="I23" s="15">
        <f>E23+G23</f>
        <v>0</v>
      </c>
    </row>
    <row r="24" spans="1:9">
      <c r="A24" s="20" t="s">
        <v>82</v>
      </c>
      <c r="B24" s="13" t="s">
        <v>13</v>
      </c>
      <c r="C24" s="14"/>
      <c r="D24" s="14"/>
      <c r="E24" s="14"/>
      <c r="F24" s="14"/>
      <c r="G24" s="14"/>
      <c r="H24" s="14"/>
      <c r="I24" s="14"/>
    </row>
    <row r="25" spans="1:9" ht="24.75">
      <c r="A25" s="21" t="s">
        <v>83</v>
      </c>
      <c r="B25" s="5" t="s">
        <v>62</v>
      </c>
      <c r="C25" s="15">
        <v>3</v>
      </c>
      <c r="D25" s="15">
        <v>0</v>
      </c>
      <c r="E25" s="15">
        <f>C25*D25</f>
        <v>0</v>
      </c>
      <c r="F25" s="15">
        <v>0</v>
      </c>
      <c r="G25" s="15">
        <f>C25*F25</f>
        <v>0</v>
      </c>
      <c r="H25" s="15">
        <f t="shared" ref="H25:I27" si="1">D25+F25</f>
        <v>0</v>
      </c>
      <c r="I25" s="15">
        <f t="shared" si="1"/>
        <v>0</v>
      </c>
    </row>
    <row r="26" spans="1:9" ht="26.25">
      <c r="A26" s="20" t="s">
        <v>84</v>
      </c>
      <c r="B26" s="13" t="s">
        <v>13</v>
      </c>
      <c r="C26" s="14"/>
      <c r="D26" s="14"/>
      <c r="E26" s="14"/>
      <c r="F26" s="14"/>
      <c r="G26" s="14"/>
      <c r="H26" s="14">
        <f t="shared" si="1"/>
        <v>0</v>
      </c>
      <c r="I26" s="14">
        <f t="shared" si="1"/>
        <v>0</v>
      </c>
    </row>
    <row r="27" spans="1:9" ht="24.75">
      <c r="A27" s="21" t="s">
        <v>85</v>
      </c>
      <c r="B27" s="5" t="s">
        <v>62</v>
      </c>
      <c r="C27" s="15">
        <v>1</v>
      </c>
      <c r="D27" s="15">
        <v>0</v>
      </c>
      <c r="E27" s="15">
        <f>C27*D27</f>
        <v>0</v>
      </c>
      <c r="F27" s="15">
        <v>0</v>
      </c>
      <c r="G27" s="15">
        <f>C27*F27</f>
        <v>0</v>
      </c>
      <c r="H27" s="15">
        <f t="shared" si="1"/>
        <v>0</v>
      </c>
      <c r="I27" s="15">
        <f t="shared" si="1"/>
        <v>0</v>
      </c>
    </row>
    <row r="28" spans="1:9">
      <c r="A28" s="20" t="s">
        <v>86</v>
      </c>
      <c r="B28" s="13" t="s">
        <v>13</v>
      </c>
      <c r="C28" s="14"/>
      <c r="D28" s="14"/>
      <c r="E28" s="14"/>
      <c r="F28" s="14"/>
      <c r="G28" s="14"/>
      <c r="H28" s="14"/>
      <c r="I28" s="14"/>
    </row>
    <row r="29" spans="1:9">
      <c r="A29" s="21" t="s">
        <v>87</v>
      </c>
      <c r="B29" s="5" t="s">
        <v>73</v>
      </c>
      <c r="C29" s="15">
        <v>25</v>
      </c>
      <c r="D29" s="15">
        <v>0</v>
      </c>
      <c r="E29" s="15">
        <f>C29*D29</f>
        <v>0</v>
      </c>
      <c r="F29" s="15">
        <v>0</v>
      </c>
      <c r="G29" s="15">
        <f>C29*F29</f>
        <v>0</v>
      </c>
      <c r="H29" s="15">
        <f t="shared" ref="H29:I31" si="2">D29+F29</f>
        <v>0</v>
      </c>
      <c r="I29" s="15">
        <f t="shared" si="2"/>
        <v>0</v>
      </c>
    </row>
    <row r="30" spans="1:9">
      <c r="A30" s="21" t="s">
        <v>88</v>
      </c>
      <c r="B30" s="5" t="s">
        <v>73</v>
      </c>
      <c r="C30" s="15">
        <v>30</v>
      </c>
      <c r="D30" s="15">
        <v>0</v>
      </c>
      <c r="E30" s="15">
        <f>C30*D30</f>
        <v>0</v>
      </c>
      <c r="F30" s="15">
        <v>0</v>
      </c>
      <c r="G30" s="15">
        <f>C30*F30</f>
        <v>0</v>
      </c>
      <c r="H30" s="15">
        <f t="shared" si="2"/>
        <v>0</v>
      </c>
      <c r="I30" s="15">
        <f t="shared" si="2"/>
        <v>0</v>
      </c>
    </row>
    <row r="31" spans="1:9">
      <c r="A31" s="21" t="s">
        <v>89</v>
      </c>
      <c r="B31" s="5" t="s">
        <v>73</v>
      </c>
      <c r="C31" s="15">
        <v>5</v>
      </c>
      <c r="D31" s="15">
        <v>0</v>
      </c>
      <c r="E31" s="15">
        <f>C31*D31</f>
        <v>0</v>
      </c>
      <c r="F31" s="15">
        <v>0</v>
      </c>
      <c r="G31" s="15">
        <f>C31*F31</f>
        <v>0</v>
      </c>
      <c r="H31" s="15">
        <f t="shared" si="2"/>
        <v>0</v>
      </c>
      <c r="I31" s="15">
        <f t="shared" si="2"/>
        <v>0</v>
      </c>
    </row>
    <row r="32" spans="1:9">
      <c r="A32" s="20" t="s">
        <v>90</v>
      </c>
      <c r="B32" s="13" t="s">
        <v>13</v>
      </c>
      <c r="C32" s="14"/>
      <c r="D32" s="14"/>
      <c r="E32" s="14"/>
      <c r="F32" s="14"/>
      <c r="G32" s="14"/>
      <c r="H32" s="14"/>
      <c r="I32" s="14"/>
    </row>
    <row r="33" spans="1:9">
      <c r="A33" s="20" t="s">
        <v>91</v>
      </c>
      <c r="B33" s="13" t="s">
        <v>13</v>
      </c>
      <c r="C33" s="14"/>
      <c r="D33" s="14"/>
      <c r="E33" s="14"/>
      <c r="F33" s="14"/>
      <c r="G33" s="14"/>
      <c r="H33" s="14"/>
      <c r="I33" s="14"/>
    </row>
    <row r="34" spans="1:9">
      <c r="A34" s="21" t="s">
        <v>92</v>
      </c>
      <c r="B34" s="5" t="s">
        <v>73</v>
      </c>
      <c r="C34" s="15">
        <v>65</v>
      </c>
      <c r="D34" s="15">
        <v>0</v>
      </c>
      <c r="E34" s="15">
        <f>C34*D34</f>
        <v>0</v>
      </c>
      <c r="F34" s="15">
        <v>0</v>
      </c>
      <c r="G34" s="15">
        <f>C34*F34</f>
        <v>0</v>
      </c>
      <c r="H34" s="15">
        <f>D34+F34</f>
        <v>0</v>
      </c>
      <c r="I34" s="15">
        <f>E34+G34</f>
        <v>0</v>
      </c>
    </row>
    <row r="35" spans="1:9" ht="26.25">
      <c r="A35" s="20" t="s">
        <v>93</v>
      </c>
      <c r="B35" s="13" t="s">
        <v>13</v>
      </c>
      <c r="C35" s="14"/>
      <c r="D35" s="14"/>
      <c r="E35" s="14"/>
      <c r="F35" s="14"/>
      <c r="G35" s="14"/>
      <c r="H35" s="14"/>
      <c r="I35" s="14"/>
    </row>
    <row r="36" spans="1:9">
      <c r="A36" s="21" t="s">
        <v>94</v>
      </c>
      <c r="B36" s="5" t="s">
        <v>62</v>
      </c>
      <c r="C36" s="15">
        <v>170</v>
      </c>
      <c r="D36" s="15">
        <v>0</v>
      </c>
      <c r="E36" s="15">
        <f>C36*D36</f>
        <v>0</v>
      </c>
      <c r="F36" s="15">
        <v>0</v>
      </c>
      <c r="G36" s="15">
        <f>C36*F36</f>
        <v>0</v>
      </c>
      <c r="H36" s="15">
        <f>D36+F36</f>
        <v>0</v>
      </c>
      <c r="I36" s="15">
        <f>E36+G36</f>
        <v>0</v>
      </c>
    </row>
    <row r="37" spans="1:9">
      <c r="A37" s="20" t="s">
        <v>95</v>
      </c>
      <c r="B37" s="13" t="s">
        <v>13</v>
      </c>
      <c r="C37" s="14"/>
      <c r="D37" s="14"/>
      <c r="E37" s="14"/>
      <c r="F37" s="14"/>
      <c r="G37" s="14"/>
      <c r="H37" s="14"/>
      <c r="I37" s="14"/>
    </row>
    <row r="38" spans="1:9">
      <c r="A38" s="21" t="s">
        <v>96</v>
      </c>
      <c r="B38" s="5" t="s">
        <v>62</v>
      </c>
      <c r="C38" s="15">
        <v>192</v>
      </c>
      <c r="D38" s="15">
        <v>0</v>
      </c>
      <c r="E38" s="15">
        <f>C38*D38</f>
        <v>0</v>
      </c>
      <c r="F38" s="15">
        <v>0</v>
      </c>
      <c r="G38" s="15">
        <f>C38*F38</f>
        <v>0</v>
      </c>
      <c r="H38" s="15">
        <f>D38+F38</f>
        <v>0</v>
      </c>
      <c r="I38" s="15">
        <f>E38+G38</f>
        <v>0</v>
      </c>
    </row>
    <row r="39" spans="1:9">
      <c r="A39" s="20" t="s">
        <v>97</v>
      </c>
      <c r="B39" s="13" t="s">
        <v>13</v>
      </c>
      <c r="C39" s="14"/>
      <c r="D39" s="14"/>
      <c r="E39" s="14"/>
      <c r="F39" s="14"/>
      <c r="G39" s="14"/>
      <c r="H39" s="14"/>
      <c r="I39" s="14"/>
    </row>
    <row r="40" spans="1:9">
      <c r="A40" s="21" t="s">
        <v>98</v>
      </c>
      <c r="B40" s="5" t="s">
        <v>62</v>
      </c>
      <c r="C40" s="15">
        <v>3</v>
      </c>
      <c r="D40" s="15">
        <v>0</v>
      </c>
      <c r="E40" s="15">
        <f>C40*D40</f>
        <v>0</v>
      </c>
      <c r="F40" s="15">
        <v>0</v>
      </c>
      <c r="G40" s="15">
        <f>C40*F40</f>
        <v>0</v>
      </c>
      <c r="H40" s="15">
        <f>D40+F40</f>
        <v>0</v>
      </c>
      <c r="I40" s="15">
        <f>E40+G40</f>
        <v>0</v>
      </c>
    </row>
    <row r="41" spans="1:9">
      <c r="A41" s="21" t="s">
        <v>99</v>
      </c>
      <c r="B41" s="5" t="s">
        <v>62</v>
      </c>
      <c r="C41" s="15">
        <v>4</v>
      </c>
      <c r="D41" s="15">
        <v>0</v>
      </c>
      <c r="E41" s="15">
        <f>C41*D41</f>
        <v>0</v>
      </c>
      <c r="F41" s="15">
        <v>0</v>
      </c>
      <c r="G41" s="15">
        <f>C41*F41</f>
        <v>0</v>
      </c>
      <c r="H41" s="15">
        <f>D41+F41</f>
        <v>0</v>
      </c>
      <c r="I41" s="15">
        <f>E41+G41</f>
        <v>0</v>
      </c>
    </row>
    <row r="42" spans="1:9">
      <c r="A42" s="20" t="s">
        <v>161</v>
      </c>
      <c r="B42" s="13" t="s">
        <v>13</v>
      </c>
      <c r="C42" s="14"/>
      <c r="D42" s="14"/>
      <c r="E42" s="14"/>
      <c r="F42" s="14"/>
      <c r="G42" s="14"/>
      <c r="H42" s="14"/>
      <c r="I42" s="14"/>
    </row>
    <row r="43" spans="1:9">
      <c r="A43" s="21" t="s">
        <v>162</v>
      </c>
      <c r="B43" s="5" t="s">
        <v>62</v>
      </c>
      <c r="C43" s="15">
        <v>30</v>
      </c>
      <c r="D43" s="15">
        <v>0</v>
      </c>
      <c r="E43" s="15">
        <f>C43*D43</f>
        <v>0</v>
      </c>
      <c r="F43" s="15">
        <v>0</v>
      </c>
      <c r="G43" s="15">
        <f>C43*F43</f>
        <v>0</v>
      </c>
      <c r="H43" s="15">
        <f>D43+F43</f>
        <v>0</v>
      </c>
      <c r="I43" s="15">
        <f>E43+G43</f>
        <v>0</v>
      </c>
    </row>
    <row r="44" spans="1:9">
      <c r="A44" s="19" t="s">
        <v>100</v>
      </c>
      <c r="B44" s="4" t="s">
        <v>13</v>
      </c>
      <c r="C44" s="12"/>
      <c r="D44" s="12"/>
      <c r="E44" s="12">
        <f>SUM(E19:E41)</f>
        <v>0</v>
      </c>
      <c r="F44" s="12"/>
      <c r="G44" s="12">
        <f>SUM(G19:G41)</f>
        <v>0</v>
      </c>
      <c r="H44" s="12"/>
      <c r="I44" s="12">
        <f>SUM(I19:I41)</f>
        <v>0</v>
      </c>
    </row>
    <row r="45" spans="1:9">
      <c r="A45" s="19" t="s">
        <v>101</v>
      </c>
      <c r="B45" s="4" t="s">
        <v>13</v>
      </c>
      <c r="C45" s="12"/>
      <c r="D45" s="12"/>
      <c r="E45" s="12"/>
      <c r="F45" s="12"/>
      <c r="G45" s="12"/>
      <c r="H45" s="12"/>
      <c r="I45" s="12"/>
    </row>
    <row r="46" spans="1:9">
      <c r="A46" s="20" t="s">
        <v>102</v>
      </c>
      <c r="B46" s="13" t="s">
        <v>13</v>
      </c>
      <c r="C46" s="14"/>
      <c r="D46" s="14"/>
      <c r="E46" s="14"/>
      <c r="F46" s="14"/>
      <c r="G46" s="14"/>
      <c r="H46" s="14"/>
      <c r="I46" s="14"/>
    </row>
    <row r="47" spans="1:9">
      <c r="A47" s="21" t="s">
        <v>103</v>
      </c>
      <c r="B47" s="5" t="s">
        <v>104</v>
      </c>
      <c r="C47" s="15">
        <v>5</v>
      </c>
      <c r="D47" s="15">
        <v>0</v>
      </c>
      <c r="E47" s="15">
        <f>C47*D47</f>
        <v>0</v>
      </c>
      <c r="F47" s="15">
        <v>0</v>
      </c>
      <c r="G47" s="15">
        <f>C47*F47</f>
        <v>0</v>
      </c>
      <c r="H47" s="15">
        <f t="shared" ref="H47:I50" si="3">D47+F47</f>
        <v>0</v>
      </c>
      <c r="I47" s="15">
        <f t="shared" si="3"/>
        <v>0</v>
      </c>
    </row>
    <row r="48" spans="1:9">
      <c r="A48" s="21" t="s">
        <v>105</v>
      </c>
      <c r="B48" s="5" t="s">
        <v>104</v>
      </c>
      <c r="C48" s="15">
        <v>10</v>
      </c>
      <c r="D48" s="15">
        <v>0</v>
      </c>
      <c r="E48" s="15">
        <f>C48*D48</f>
        <v>0</v>
      </c>
      <c r="F48" s="15">
        <v>0</v>
      </c>
      <c r="G48" s="15">
        <f>C48*F48</f>
        <v>0</v>
      </c>
      <c r="H48" s="15">
        <f t="shared" si="3"/>
        <v>0</v>
      </c>
      <c r="I48" s="15">
        <f t="shared" si="3"/>
        <v>0</v>
      </c>
    </row>
    <row r="49" spans="1:9">
      <c r="A49" s="21" t="s">
        <v>106</v>
      </c>
      <c r="B49" s="5" t="s">
        <v>104</v>
      </c>
      <c r="C49" s="15">
        <v>2</v>
      </c>
      <c r="D49" s="15">
        <v>0</v>
      </c>
      <c r="E49" s="15">
        <f>C49*D49</f>
        <v>0</v>
      </c>
      <c r="F49" s="15">
        <v>0</v>
      </c>
      <c r="G49" s="15">
        <f>C49*F49</f>
        <v>0</v>
      </c>
      <c r="H49" s="15">
        <f t="shared" si="3"/>
        <v>0</v>
      </c>
      <c r="I49" s="15">
        <f t="shared" si="3"/>
        <v>0</v>
      </c>
    </row>
    <row r="50" spans="1:9">
      <c r="A50" s="21" t="s">
        <v>107</v>
      </c>
      <c r="B50" s="5" t="s">
        <v>104</v>
      </c>
      <c r="C50" s="15">
        <v>8</v>
      </c>
      <c r="D50" s="15">
        <v>0</v>
      </c>
      <c r="E50" s="15">
        <f>C50*D50</f>
        <v>0</v>
      </c>
      <c r="F50" s="15">
        <v>0</v>
      </c>
      <c r="G50" s="15">
        <f>C50*F50</f>
        <v>0</v>
      </c>
      <c r="H50" s="15">
        <f t="shared" si="3"/>
        <v>0</v>
      </c>
      <c r="I50" s="15">
        <f t="shared" si="3"/>
        <v>0</v>
      </c>
    </row>
    <row r="51" spans="1:9">
      <c r="A51" s="20" t="s">
        <v>108</v>
      </c>
      <c r="B51" s="13" t="s">
        <v>13</v>
      </c>
      <c r="C51" s="14"/>
      <c r="D51" s="14"/>
      <c r="E51" s="14"/>
      <c r="F51" s="14"/>
      <c r="G51" s="14"/>
      <c r="H51" s="14"/>
      <c r="I51" s="14"/>
    </row>
    <row r="52" spans="1:9">
      <c r="A52" s="21" t="s">
        <v>109</v>
      </c>
      <c r="B52" s="5" t="s">
        <v>104</v>
      </c>
      <c r="C52" s="15">
        <v>5</v>
      </c>
      <c r="D52" s="15">
        <v>0</v>
      </c>
      <c r="E52" s="15">
        <f>C52*D52</f>
        <v>0</v>
      </c>
      <c r="F52" s="15">
        <v>0</v>
      </c>
      <c r="G52" s="15">
        <f>C52*F52</f>
        <v>0</v>
      </c>
      <c r="H52" s="15">
        <f>D52+F52</f>
        <v>0</v>
      </c>
      <c r="I52" s="15">
        <f>E52+G52</f>
        <v>0</v>
      </c>
    </row>
    <row r="53" spans="1:9">
      <c r="A53" s="20" t="s">
        <v>110</v>
      </c>
      <c r="B53" s="13" t="s">
        <v>13</v>
      </c>
      <c r="C53" s="14"/>
      <c r="D53" s="14"/>
      <c r="E53" s="14"/>
      <c r="F53" s="14"/>
      <c r="G53" s="14"/>
      <c r="H53" s="14"/>
      <c r="I53" s="14"/>
    </row>
    <row r="54" spans="1:9">
      <c r="A54" s="20" t="s">
        <v>111</v>
      </c>
      <c r="B54" s="13" t="s">
        <v>13</v>
      </c>
      <c r="C54" s="14"/>
      <c r="D54" s="14"/>
      <c r="E54" s="14"/>
      <c r="F54" s="14"/>
      <c r="G54" s="14"/>
      <c r="H54" s="14"/>
      <c r="I54" s="14"/>
    </row>
    <row r="55" spans="1:9">
      <c r="A55" s="21" t="s">
        <v>112</v>
      </c>
      <c r="B55" s="5" t="s">
        <v>104</v>
      </c>
      <c r="C55" s="15">
        <v>8</v>
      </c>
      <c r="D55" s="15">
        <v>0</v>
      </c>
      <c r="E55" s="15">
        <f>C55*D55</f>
        <v>0</v>
      </c>
      <c r="F55" s="15">
        <v>0</v>
      </c>
      <c r="G55" s="15">
        <f>C55*F55</f>
        <v>0</v>
      </c>
      <c r="H55" s="15">
        <f>D55+F55</f>
        <v>0</v>
      </c>
      <c r="I55" s="15">
        <f>E55+G55</f>
        <v>0</v>
      </c>
    </row>
    <row r="56" spans="1:9">
      <c r="A56" s="19" t="s">
        <v>113</v>
      </c>
      <c r="B56" s="4" t="s">
        <v>13</v>
      </c>
      <c r="C56" s="12"/>
      <c r="D56" s="12"/>
      <c r="E56" s="12">
        <f>SUM(E46:E55)</f>
        <v>0</v>
      </c>
      <c r="F56" s="12"/>
      <c r="G56" s="12">
        <f>SUM(G46:G55)</f>
        <v>0</v>
      </c>
      <c r="H56" s="12"/>
      <c r="I56" s="12">
        <f>SUM(I46:I55)</f>
        <v>0</v>
      </c>
    </row>
    <row r="57" spans="1:9">
      <c r="A57" s="21" t="s">
        <v>114</v>
      </c>
      <c r="B57" s="5" t="s">
        <v>13</v>
      </c>
      <c r="C57" s="15"/>
      <c r="D57" s="15"/>
      <c r="E57" s="15">
        <v>0</v>
      </c>
      <c r="F57" s="15"/>
      <c r="G57" s="15"/>
      <c r="H57" s="15"/>
      <c r="I57" s="15">
        <f>E57+G57</f>
        <v>0</v>
      </c>
    </row>
    <row r="58" spans="1:9">
      <c r="A58" s="18" t="s">
        <v>115</v>
      </c>
      <c r="B58" s="3" t="s">
        <v>13</v>
      </c>
      <c r="C58" s="11"/>
      <c r="D58" s="11"/>
      <c r="E58" s="11">
        <f>SUM(E3:E9,E12:E16,E19:E41,E46:E55,E57:E57)</f>
        <v>0</v>
      </c>
      <c r="F58" s="11"/>
      <c r="G58" s="11">
        <f>SUM(G3:G9,G12:G16,G19:G41,G46:G55,G57:G57)</f>
        <v>0</v>
      </c>
      <c r="H58" s="11"/>
      <c r="I58" s="11">
        <f>SUM(I3:I9,I12:I16,I19:I41,I46:I55,I57:I57)</f>
        <v>0</v>
      </c>
    </row>
    <row r="59" spans="1:9">
      <c r="A59" s="18" t="s">
        <v>116</v>
      </c>
      <c r="B59" s="3" t="s">
        <v>13</v>
      </c>
      <c r="C59" s="11"/>
      <c r="D59" s="11"/>
      <c r="E59" s="11"/>
      <c r="F59" s="11"/>
      <c r="G59" s="11"/>
      <c r="H59" s="11"/>
      <c r="I59" s="11"/>
    </row>
    <row r="60" spans="1:9">
      <c r="A60" s="20" t="s">
        <v>117</v>
      </c>
      <c r="B60" s="13" t="s">
        <v>13</v>
      </c>
      <c r="C60" s="14"/>
      <c r="D60" s="14"/>
      <c r="E60" s="14"/>
      <c r="F60" s="14"/>
      <c r="G60" s="14"/>
      <c r="H60" s="14"/>
      <c r="I60" s="14"/>
    </row>
    <row r="61" spans="1:9">
      <c r="A61" s="20" t="s">
        <v>118</v>
      </c>
      <c r="B61" s="13" t="s">
        <v>13</v>
      </c>
      <c r="C61" s="14"/>
      <c r="D61" s="14"/>
      <c r="E61" s="14"/>
      <c r="F61" s="14"/>
      <c r="G61" s="14"/>
      <c r="H61" s="14"/>
      <c r="I61" s="14"/>
    </row>
    <row r="62" spans="1:9">
      <c r="A62" s="21" t="s">
        <v>119</v>
      </c>
      <c r="B62" s="5" t="s">
        <v>62</v>
      </c>
      <c r="C62" s="15">
        <v>3</v>
      </c>
      <c r="D62" s="15">
        <v>0</v>
      </c>
      <c r="E62" s="15">
        <f>C62*D62</f>
        <v>0</v>
      </c>
      <c r="F62" s="15">
        <v>0</v>
      </c>
      <c r="G62" s="15">
        <f>C62*F62</f>
        <v>0</v>
      </c>
      <c r="H62" s="15">
        <f>D62+F62</f>
        <v>0</v>
      </c>
      <c r="I62" s="15">
        <f>E62+G62</f>
        <v>0</v>
      </c>
    </row>
    <row r="63" spans="1:9">
      <c r="A63" s="20" t="s">
        <v>120</v>
      </c>
      <c r="B63" s="13" t="s">
        <v>13</v>
      </c>
      <c r="C63" s="14"/>
      <c r="D63" s="14"/>
      <c r="E63" s="14"/>
      <c r="F63" s="14"/>
      <c r="G63" s="14"/>
      <c r="H63" s="14"/>
      <c r="I63" s="14"/>
    </row>
    <row r="64" spans="1:9">
      <c r="A64" s="20" t="s">
        <v>121</v>
      </c>
      <c r="B64" s="13" t="s">
        <v>13</v>
      </c>
      <c r="C64" s="14"/>
      <c r="D64" s="14"/>
      <c r="E64" s="14"/>
      <c r="F64" s="14"/>
      <c r="G64" s="14"/>
      <c r="H64" s="14"/>
      <c r="I64" s="14"/>
    </row>
    <row r="65" spans="1:9">
      <c r="A65" s="21" t="s">
        <v>122</v>
      </c>
      <c r="B65" s="5" t="s">
        <v>73</v>
      </c>
      <c r="C65" s="15">
        <v>15</v>
      </c>
      <c r="D65" s="15">
        <v>0</v>
      </c>
      <c r="E65" s="15">
        <f>C65*D65</f>
        <v>0</v>
      </c>
      <c r="F65" s="15">
        <v>0</v>
      </c>
      <c r="G65" s="15">
        <f>C65*F65</f>
        <v>0</v>
      </c>
      <c r="H65" s="15">
        <f>D65+F65</f>
        <v>0</v>
      </c>
      <c r="I65" s="15">
        <f>E65+G65</f>
        <v>0</v>
      </c>
    </row>
    <row r="66" spans="1:9">
      <c r="A66" s="20" t="s">
        <v>123</v>
      </c>
      <c r="B66" s="13" t="s">
        <v>13</v>
      </c>
      <c r="C66" s="14"/>
      <c r="D66" s="14"/>
      <c r="E66" s="14"/>
      <c r="F66" s="14"/>
      <c r="G66" s="14"/>
      <c r="H66" s="14"/>
      <c r="I66" s="14"/>
    </row>
    <row r="67" spans="1:9">
      <c r="A67" s="21" t="s">
        <v>124</v>
      </c>
      <c r="B67" s="5" t="s">
        <v>125</v>
      </c>
      <c r="C67" s="15">
        <v>1</v>
      </c>
      <c r="D67" s="15">
        <v>0</v>
      </c>
      <c r="E67" s="15">
        <f>C67*D67</f>
        <v>0</v>
      </c>
      <c r="F67" s="15">
        <v>0</v>
      </c>
      <c r="G67" s="15">
        <f>C67*F67</f>
        <v>0</v>
      </c>
      <c r="H67" s="15">
        <f>D67+F67</f>
        <v>0</v>
      </c>
      <c r="I67" s="15">
        <f>E67+G67</f>
        <v>0</v>
      </c>
    </row>
    <row r="68" spans="1:9">
      <c r="A68" s="20" t="s">
        <v>126</v>
      </c>
      <c r="B68" s="13" t="s">
        <v>13</v>
      </c>
      <c r="C68" s="14"/>
      <c r="D68" s="14"/>
      <c r="E68" s="14"/>
      <c r="F68" s="14"/>
      <c r="G68" s="14"/>
      <c r="H68" s="14"/>
      <c r="I68" s="14"/>
    </row>
    <row r="69" spans="1:9">
      <c r="A69" s="21" t="s">
        <v>127</v>
      </c>
      <c r="B69" s="5" t="s">
        <v>125</v>
      </c>
      <c r="C69" s="15">
        <v>36</v>
      </c>
      <c r="D69" s="15">
        <v>0</v>
      </c>
      <c r="E69" s="15">
        <f>C69*D69</f>
        <v>0</v>
      </c>
      <c r="F69" s="15">
        <v>0</v>
      </c>
      <c r="G69" s="15">
        <f>C69*F69</f>
        <v>0</v>
      </c>
      <c r="H69" s="15">
        <f>D69+F69</f>
        <v>0</v>
      </c>
      <c r="I69" s="15">
        <f>E69+G69</f>
        <v>0</v>
      </c>
    </row>
    <row r="70" spans="1:9">
      <c r="A70" s="18" t="s">
        <v>128</v>
      </c>
      <c r="B70" s="3" t="s">
        <v>13</v>
      </c>
      <c r="C70" s="11"/>
      <c r="D70" s="11"/>
      <c r="E70" s="11">
        <f>SUM(E60:E69)</f>
        <v>0</v>
      </c>
      <c r="F70" s="11"/>
      <c r="G70" s="11">
        <f>SUM(G60:G69)</f>
        <v>0</v>
      </c>
      <c r="H70" s="11"/>
      <c r="I70" s="11">
        <f>SUM(I60:I69)</f>
        <v>0</v>
      </c>
    </row>
    <row r="71" spans="1:9">
      <c r="A71" s="21" t="s">
        <v>13</v>
      </c>
      <c r="B71" s="5" t="s">
        <v>13</v>
      </c>
      <c r="C71" s="15"/>
      <c r="D71" s="15"/>
      <c r="E71" s="15"/>
      <c r="F71" s="15"/>
      <c r="G71" s="15"/>
      <c r="H71" s="15"/>
      <c r="I71" s="15"/>
    </row>
  </sheetData>
  <pageMargins left="0.70866141732283472" right="0.70866141732283472" top="0.78740157480314965" bottom="0.78740157480314965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3"/>
  <sheetViews>
    <sheetView workbookViewId="0">
      <selection activeCell="B18" sqref="B18"/>
    </sheetView>
  </sheetViews>
  <sheetFormatPr defaultRowHeight="15"/>
  <cols>
    <col min="1" max="1" width="28.42578125" style="1" bestFit="1" customWidth="1"/>
    <col min="2" max="2" width="63.42578125" style="1" bestFit="1" customWidth="1"/>
    <col min="3" max="3" width="0" style="8" hidden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3" t="s">
        <v>3</v>
      </c>
    </row>
    <row r="3" spans="1:2">
      <c r="A3" s="2" t="s">
        <v>4</v>
      </c>
      <c r="B3" s="4" t="s">
        <v>5</v>
      </c>
    </row>
    <row r="4" spans="1:2">
      <c r="A4" s="2" t="s">
        <v>6</v>
      </c>
      <c r="B4" s="4" t="s">
        <v>7</v>
      </c>
    </row>
    <row r="5" spans="1:2">
      <c r="A5" s="2" t="s">
        <v>8</v>
      </c>
      <c r="B5" s="4" t="s">
        <v>9</v>
      </c>
    </row>
    <row r="6" spans="1:2">
      <c r="A6" s="2" t="s">
        <v>10</v>
      </c>
      <c r="B6" s="4" t="s">
        <v>11</v>
      </c>
    </row>
    <row r="7" spans="1:2">
      <c r="A7" s="2" t="s">
        <v>12</v>
      </c>
      <c r="B7" s="4" t="s">
        <v>13</v>
      </c>
    </row>
    <row r="8" spans="1:2">
      <c r="A8" s="2" t="s">
        <v>14</v>
      </c>
      <c r="B8" s="4" t="s">
        <v>13</v>
      </c>
    </row>
    <row r="9" spans="1:2">
      <c r="A9" s="2" t="s">
        <v>15</v>
      </c>
      <c r="B9" s="4" t="s">
        <v>16</v>
      </c>
    </row>
    <row r="10" spans="1:2">
      <c r="A10" s="2" t="s">
        <v>17</v>
      </c>
      <c r="B10" s="4" t="s">
        <v>13</v>
      </c>
    </row>
    <row r="11" spans="1:2">
      <c r="A11" s="2" t="s">
        <v>18</v>
      </c>
      <c r="B11" s="4" t="s">
        <v>19</v>
      </c>
    </row>
    <row r="12" spans="1:2">
      <c r="A12" s="2" t="s">
        <v>20</v>
      </c>
      <c r="B12" s="4" t="s">
        <v>21</v>
      </c>
    </row>
    <row r="13" spans="1:2">
      <c r="A13" s="2" t="s">
        <v>22</v>
      </c>
      <c r="B13" s="4" t="s">
        <v>13</v>
      </c>
    </row>
    <row r="14" spans="1:2">
      <c r="A14" s="2" t="s">
        <v>23</v>
      </c>
      <c r="B14" s="4" t="s">
        <v>24</v>
      </c>
    </row>
    <row r="15" spans="1:2">
      <c r="A15" s="2" t="s">
        <v>13</v>
      </c>
      <c r="B15" s="5" t="s">
        <v>13</v>
      </c>
    </row>
    <row r="16" spans="1:2">
      <c r="A16" s="2" t="s">
        <v>25</v>
      </c>
      <c r="B16" s="6" t="s">
        <v>26</v>
      </c>
    </row>
    <row r="17" spans="1:2">
      <c r="A17" s="2" t="s">
        <v>27</v>
      </c>
      <c r="B17" s="6" t="s">
        <v>28</v>
      </c>
    </row>
    <row r="18" spans="1:2">
      <c r="A18" s="2" t="s">
        <v>29</v>
      </c>
      <c r="B18" s="6" t="s">
        <v>30</v>
      </c>
    </row>
    <row r="19" spans="1:2">
      <c r="A19" s="2" t="s">
        <v>31</v>
      </c>
      <c r="B19" s="6" t="s">
        <v>32</v>
      </c>
    </row>
    <row r="20" spans="1:2">
      <c r="A20" s="2" t="s">
        <v>33</v>
      </c>
      <c r="B20" s="6" t="s">
        <v>32</v>
      </c>
    </row>
    <row r="21" spans="1:2">
      <c r="A21" s="2" t="s">
        <v>34</v>
      </c>
      <c r="B21" s="6" t="s">
        <v>32</v>
      </c>
    </row>
    <row r="22" spans="1:2">
      <c r="A22" s="2" t="s">
        <v>35</v>
      </c>
      <c r="B22" s="6" t="s">
        <v>32</v>
      </c>
    </row>
    <row r="23" spans="1:2">
      <c r="A23" s="2" t="s">
        <v>36</v>
      </c>
      <c r="B23" s="6" t="s">
        <v>32</v>
      </c>
    </row>
    <row r="24" spans="1:2">
      <c r="A24" s="2" t="s">
        <v>37</v>
      </c>
      <c r="B24" s="6" t="s">
        <v>32</v>
      </c>
    </row>
    <row r="25" spans="1:2">
      <c r="A25" s="2" t="s">
        <v>38</v>
      </c>
      <c r="B25" s="6" t="s">
        <v>32</v>
      </c>
    </row>
    <row r="26" spans="1:2">
      <c r="A26" s="2" t="s">
        <v>39</v>
      </c>
      <c r="B26" s="6" t="s">
        <v>40</v>
      </c>
    </row>
    <row r="27" spans="1:2">
      <c r="A27" s="2" t="s">
        <v>41</v>
      </c>
      <c r="B27" s="6" t="s">
        <v>32</v>
      </c>
    </row>
    <row r="28" spans="1:2">
      <c r="A28" s="2" t="s">
        <v>42</v>
      </c>
      <c r="B28" s="6" t="s">
        <v>32</v>
      </c>
    </row>
    <row r="29" spans="1:2">
      <c r="A29" s="2" t="s">
        <v>43</v>
      </c>
      <c r="B29" s="6" t="s">
        <v>32</v>
      </c>
    </row>
    <row r="30" spans="1:2">
      <c r="A30" s="2" t="s">
        <v>44</v>
      </c>
      <c r="B30" s="6" t="s">
        <v>32</v>
      </c>
    </row>
    <row r="31" spans="1:2" ht="24.75">
      <c r="A31" s="7" t="s">
        <v>45</v>
      </c>
      <c r="B31" s="6" t="s">
        <v>46</v>
      </c>
    </row>
    <row r="32" spans="1:2">
      <c r="A32" s="2" t="s">
        <v>47</v>
      </c>
      <c r="B32" s="6" t="s">
        <v>48</v>
      </c>
    </row>
    <row r="33" spans="1:2">
      <c r="A33" s="1" t="s">
        <v>49</v>
      </c>
      <c r="B33" s="1">
        <v>5</v>
      </c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2024-05-14T14:17:03Z</cp:lastPrinted>
  <dcterms:created xsi:type="dcterms:W3CDTF">2024-05-14T14:14:24Z</dcterms:created>
  <dcterms:modified xsi:type="dcterms:W3CDTF">2024-05-14T14:22:58Z</dcterms:modified>
</cp:coreProperties>
</file>