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WORK\PROJEKTY\Projekty 2026\26-545 - Koupaliště Bajda - plochy a zábradlí\PD PDF - realizace\"/>
    </mc:Choice>
  </mc:AlternateContent>
  <xr:revisionPtr revIDLastSave="0" documentId="13_ncr:1_{BE7C8787-7180-48D8-8061-8F22389CBC06}" xr6:coauthVersionLast="47" xr6:coauthVersionMax="47" xr10:uidLastSave="{00000000-0000-0000-0000-000000000000}"/>
  <bookViews>
    <workbookView xWindow="-120" yWindow="-120" windowWidth="29040" windowHeight="15840" xr2:uid="{D7255FB1-E8D9-45FF-86D1-7E82654D34C2}"/>
  </bookViews>
  <sheets>
    <sheet name="Stavba" sheetId="1" r:id="rId1"/>
    <sheet name="100 26-545-100 " sheetId="2" r:id="rId2"/>
    <sheet name="101 26-545-101 " sheetId="3" r:id="rId3"/>
    <sheet name="102 26-545-102 " sheetId="4" r:id="rId4"/>
    <sheet name="103 26-545-103 " sheetId="5" r:id="rId5"/>
    <sheet name="104 26-545-104 " sheetId="6" r:id="rId6"/>
    <sheet name="105 26-545-105 " sheetId="7" r:id="rId7"/>
    <sheet name="106 26-545-106 " sheetId="8" r:id="rId8"/>
    <sheet name="107 26-545-107 " sheetId="9" r:id="rId9"/>
  </sheets>
  <externalReferences>
    <externalReference r:id="rId10"/>
  </externalReferences>
  <definedNames>
    <definedName name="AAA" localSheetId="2">'101 26-545-101 '!#REF!</definedName>
    <definedName name="AAA" localSheetId="3">'102 26-545-102 '!#REF!</definedName>
    <definedName name="AAA" localSheetId="4">'103 26-545-103 '!#REF!</definedName>
    <definedName name="AAA" localSheetId="5">'104 26-545-104 '!#REF!</definedName>
    <definedName name="AAA" localSheetId="6">'105 26-545-105 '!#REF!</definedName>
    <definedName name="AAA" localSheetId="7">'106 26-545-106 '!#REF!</definedName>
    <definedName name="AAA" localSheetId="8">'107 26-545-107 '!#REF!</definedName>
    <definedName name="AAA">'100 26-545-100 '!#REF!</definedName>
    <definedName name="cisloobjektu">#REF!</definedName>
    <definedName name="CisloStavby" localSheetId="0">Stavba!$D$5</definedName>
    <definedName name="cislostavby">#REF!</definedName>
    <definedName name="dadresa" localSheetId="0">Stavba!$D$8</definedName>
    <definedName name="dadresa">#REF!</definedName>
    <definedName name="Datum">#REF!</definedName>
    <definedName name="DIČ" localSheetId="0">Stavba!$J$8</definedName>
    <definedName name="DIČ">#REF!</definedName>
    <definedName name="Dil">#REF!</definedName>
    <definedName name="dmisto" localSheetId="0">Stavba!$D$9</definedName>
    <definedName name="dmisto">#REF!</definedName>
    <definedName name="Dodavka">#REF!</definedName>
    <definedName name="Dodavka0" localSheetId="2">'101 26-545-101 '!#REF!</definedName>
    <definedName name="Dodavka0" localSheetId="3">'102 26-545-102 '!#REF!</definedName>
    <definedName name="Dodavka0" localSheetId="4">'103 26-545-103 '!#REF!</definedName>
    <definedName name="Dodavka0" localSheetId="5">'104 26-545-104 '!#REF!</definedName>
    <definedName name="Dodavka0" localSheetId="6">'105 26-545-105 '!#REF!</definedName>
    <definedName name="Dodavka0" localSheetId="7">'106 26-545-106 '!#REF!</definedName>
    <definedName name="Dodavka0" localSheetId="8">'107 26-545-107 '!#REF!</definedName>
    <definedName name="Dodavka0">'100 26-545-100 '!#REF!</definedName>
    <definedName name="dpsc" localSheetId="0">Stavba!$C$9</definedName>
    <definedName name="dpsc">#REF!</definedName>
    <definedName name="HSV">#REF!</definedName>
    <definedName name="HSV_" localSheetId="2">'101 26-545-101 '!#REF!</definedName>
    <definedName name="HSV_" localSheetId="3">'102 26-545-102 '!#REF!</definedName>
    <definedName name="HSV_" localSheetId="4">'103 26-545-103 '!#REF!</definedName>
    <definedName name="HSV_" localSheetId="5">'104 26-545-104 '!#REF!</definedName>
    <definedName name="HSV_" localSheetId="6">'105 26-545-105 '!#REF!</definedName>
    <definedName name="HSV_" localSheetId="7">'106 26-545-106 '!#REF!</definedName>
    <definedName name="HSV_" localSheetId="8">'107 26-545-107 '!#REF!</definedName>
    <definedName name="HSV_">'100 26-545-100 '!#REF!</definedName>
    <definedName name="HSV0" localSheetId="2">'101 26-545-101 '!#REF!</definedName>
    <definedName name="HSV0" localSheetId="3">'102 26-545-102 '!#REF!</definedName>
    <definedName name="HSV0" localSheetId="4">'103 26-545-103 '!#REF!</definedName>
    <definedName name="HSV0" localSheetId="5">'104 26-545-104 '!#REF!</definedName>
    <definedName name="HSV0" localSheetId="6">'105 26-545-105 '!#REF!</definedName>
    <definedName name="HSV0" localSheetId="7">'106 26-545-106 '!#REF!</definedName>
    <definedName name="HSV0" localSheetId="8">'107 26-545-107 '!#REF!</definedName>
    <definedName name="HSV0">'100 26-545-100 '!#REF!</definedName>
    <definedName name="HZS">#REF!</definedName>
    <definedName name="HZS0" localSheetId="2">'101 26-545-101 '!#REF!</definedName>
    <definedName name="HZS0" localSheetId="3">'102 26-545-102 '!#REF!</definedName>
    <definedName name="HZS0" localSheetId="4">'103 26-545-103 '!#REF!</definedName>
    <definedName name="HZS0" localSheetId="5">'104 26-545-104 '!#REF!</definedName>
    <definedName name="HZS0" localSheetId="6">'105 26-545-105 '!#REF!</definedName>
    <definedName name="HZS0" localSheetId="7">'106 26-545-106 '!#REF!</definedName>
    <definedName name="HZS0" localSheetId="8">'107 26-545-107 '!#REF!</definedName>
    <definedName name="HZS0">'100 26-545-100 '!#REF!</definedName>
    <definedName name="IČO" localSheetId="0">Stavba!$J$7</definedName>
    <definedName name="IČO">#REF!</definedName>
    <definedName name="JKSO">#REF!</definedName>
    <definedName name="MJ">#REF!</definedName>
    <definedName name="Mont">#REF!</definedName>
    <definedName name="Mont_" localSheetId="2">'101 26-545-101 '!#REF!</definedName>
    <definedName name="Mont_" localSheetId="3">'102 26-545-102 '!#REF!</definedName>
    <definedName name="Mont_" localSheetId="4">'103 26-545-103 '!#REF!</definedName>
    <definedName name="Mont_" localSheetId="5">'104 26-545-104 '!#REF!</definedName>
    <definedName name="Mont_" localSheetId="6">'105 26-545-105 '!#REF!</definedName>
    <definedName name="Mont_" localSheetId="7">'106 26-545-106 '!#REF!</definedName>
    <definedName name="Mont_" localSheetId="8">'107 26-545-107 '!#REF!</definedName>
    <definedName name="Mont_">'100 26-545-100 '!#REF!</definedName>
    <definedName name="Montaz0" localSheetId="2">'101 26-545-101 '!#REF!</definedName>
    <definedName name="Montaz0" localSheetId="3">'102 26-545-102 '!#REF!</definedName>
    <definedName name="Montaz0" localSheetId="4">'103 26-545-103 '!#REF!</definedName>
    <definedName name="Montaz0" localSheetId="5">'104 26-545-104 '!#REF!</definedName>
    <definedName name="Montaz0" localSheetId="6">'105 26-545-105 '!#REF!</definedName>
    <definedName name="Montaz0" localSheetId="7">'106 26-545-106 '!#REF!</definedName>
    <definedName name="Montaz0" localSheetId="8">'107 26-545-107 '!#REF!</definedName>
    <definedName name="Montaz0">'100 26-545-100 '!#REF!</definedName>
    <definedName name="NazevDilu">#REF!</definedName>
    <definedName name="NazevObjektu" localSheetId="0">Stavba!$C$29</definedName>
    <definedName name="nazevobjektu">#REF!</definedName>
    <definedName name="NazevStavby" localSheetId="0">Stavba!$E$5</definedName>
    <definedName name="nazevstavby">#REF!</definedName>
    <definedName name="_xlnm.Print_Titles" localSheetId="1">'100 26-545-100 '!$1:$6</definedName>
    <definedName name="_xlnm.Print_Titles" localSheetId="2">'101 26-545-101 '!$1:$6</definedName>
    <definedName name="_xlnm.Print_Titles" localSheetId="3">'102 26-545-102 '!#REF!</definedName>
    <definedName name="_xlnm.Print_Titles" localSheetId="4">'103 26-545-103 '!$1:$6</definedName>
    <definedName name="_xlnm.Print_Titles" localSheetId="5">'104 26-545-104 '!$1:$6</definedName>
    <definedName name="_xlnm.Print_Titles" localSheetId="6">'105 26-545-105 '!$1:$6</definedName>
    <definedName name="_xlnm.Print_Titles" localSheetId="7">'106 26-545-106 '!$1:$6</definedName>
    <definedName name="_xlnm.Print_Titles" localSheetId="8">'107 26-545-107 '!$1:$6</definedName>
    <definedName name="Objednatel" localSheetId="0">Stavba!$D$11</definedName>
    <definedName name="Objednatel">#REF!</definedName>
    <definedName name="Objekt" localSheetId="0">Stavba!$B$29</definedName>
    <definedName name="Objekt">#REF!</definedName>
    <definedName name="_xlnm.Print_Area" localSheetId="1">'100 26-545-100 '!$A$1:$K$29</definedName>
    <definedName name="_xlnm.Print_Area" localSheetId="2">'101 26-545-101 '!$A$1:$K$74</definedName>
    <definedName name="_xlnm.Print_Area" localSheetId="3">'102 26-545-102 '!#REF!</definedName>
    <definedName name="_xlnm.Print_Area" localSheetId="4">'103 26-545-103 '!$A$1:$K$76</definedName>
    <definedName name="_xlnm.Print_Area" localSheetId="5">'104 26-545-104 '!$A$1:$K$32</definedName>
    <definedName name="_xlnm.Print_Area" localSheetId="6">'105 26-545-105 '!$A$1:$K$55</definedName>
    <definedName name="_xlnm.Print_Area" localSheetId="7">'106 26-545-106 '!$A$1:$K$48</definedName>
    <definedName name="_xlnm.Print_Area" localSheetId="8">'107 26-545-107 '!$A$1:$K$30</definedName>
    <definedName name="_xlnm.Print_Area" localSheetId="0">Stavba!$A$1:$I$48</definedName>
    <definedName name="odic" localSheetId="0">Stavba!$J$12</definedName>
    <definedName name="odic">#REF!</definedName>
    <definedName name="oico" localSheetId="0">Stavba!$J$11</definedName>
    <definedName name="oico">#REF!</definedName>
    <definedName name="omisto" localSheetId="0">Stavba!$D$13</definedName>
    <definedName name="omisto">#REF!</definedName>
    <definedName name="onazev" localSheetId="0">Stavba!$D$12</definedName>
    <definedName name="onazev">#REF!</definedName>
    <definedName name="opsc" localSheetId="0">Stavba!$C$13</definedName>
    <definedName name="opsc">#REF!</definedName>
    <definedName name="PocetMJ">#REF!</definedName>
    <definedName name="Poznamka">#REF!</definedName>
    <definedName name="Projektant">#REF!</definedName>
    <definedName name="PSV">#REF!</definedName>
    <definedName name="PSV_" localSheetId="2">'101 26-545-101 '!#REF!</definedName>
    <definedName name="PSV_" localSheetId="3">'102 26-545-102 '!#REF!</definedName>
    <definedName name="PSV_" localSheetId="4">'103 26-545-103 '!#REF!</definedName>
    <definedName name="PSV_" localSheetId="5">'104 26-545-104 '!#REF!</definedName>
    <definedName name="PSV_" localSheetId="6">'105 26-545-105 '!#REF!</definedName>
    <definedName name="PSV_" localSheetId="7">'106 26-545-106 '!#REF!</definedName>
    <definedName name="PSV_" localSheetId="8">'107 26-545-107 '!#REF!</definedName>
    <definedName name="PSV_">'100 26-545-100 '!#REF!</definedName>
    <definedName name="PSV0" localSheetId="2">'101 26-545-101 '!#REF!</definedName>
    <definedName name="PSV0" localSheetId="3">'102 26-545-102 '!#REF!</definedName>
    <definedName name="PSV0" localSheetId="4">'103 26-545-103 '!#REF!</definedName>
    <definedName name="PSV0" localSheetId="5">'104 26-545-104 '!#REF!</definedName>
    <definedName name="PSV0" localSheetId="6">'105 26-545-105 '!#REF!</definedName>
    <definedName name="PSV0" localSheetId="7">'106 26-545-106 '!#REF!</definedName>
    <definedName name="PSV0" localSheetId="8">'107 26-545-107 '!#REF!</definedName>
    <definedName name="PSV0">'100 26-545-100 '!#REF!</definedName>
    <definedName name="SazbaDPH1" localSheetId="2">[1]Stavba!$D$19</definedName>
    <definedName name="SazbaDPH1" localSheetId="3">[1]Stavba!$D$19</definedName>
    <definedName name="SazbaDPH1" localSheetId="4">[1]Stavba!$D$19</definedName>
    <definedName name="SazbaDPH1" localSheetId="5">[1]Stavba!$D$19</definedName>
    <definedName name="SazbaDPH1" localSheetId="6">[1]Stavba!$D$19</definedName>
    <definedName name="SazbaDPH1" localSheetId="7">[1]Stavba!$D$19</definedName>
    <definedName name="SazbaDPH1" localSheetId="8">[1]Stavba!$D$19</definedName>
    <definedName name="SazbaDPH1">Stavba!$D$19</definedName>
    <definedName name="SazbaDPH2" localSheetId="2">[1]Stavba!$D$21</definedName>
    <definedName name="SazbaDPH2" localSheetId="3">[1]Stavba!$D$21</definedName>
    <definedName name="SazbaDPH2" localSheetId="4">[1]Stavba!$D$21</definedName>
    <definedName name="SazbaDPH2" localSheetId="5">[1]Stavba!$D$21</definedName>
    <definedName name="SazbaDPH2" localSheetId="6">[1]Stavba!$D$21</definedName>
    <definedName name="SazbaDPH2" localSheetId="7">[1]Stavba!$D$21</definedName>
    <definedName name="SazbaDPH2" localSheetId="8">[1]Stavba!$D$21</definedName>
    <definedName name="SazbaDPH2">Stavba!$D$21</definedName>
    <definedName name="SloupecCC" localSheetId="2">'101 26-545-101 '!$G$6</definedName>
    <definedName name="SloupecCC" localSheetId="3">'102 26-545-102 '!#REF!</definedName>
    <definedName name="SloupecCC" localSheetId="4">'103 26-545-103 '!$G$6</definedName>
    <definedName name="SloupecCC" localSheetId="5">'104 26-545-104 '!$G$6</definedName>
    <definedName name="SloupecCC" localSheetId="6">'105 26-545-105 '!$G$6</definedName>
    <definedName name="SloupecCC" localSheetId="7">'106 26-545-106 '!$G$6</definedName>
    <definedName name="SloupecCC" localSheetId="8">'107 26-545-107 '!$G$6</definedName>
    <definedName name="SloupecCC">'100 26-545-100 '!$G$6</definedName>
    <definedName name="SloupecCDH" localSheetId="2">'101 26-545-101 '!$K$6</definedName>
    <definedName name="SloupecCDH" localSheetId="3">'102 26-545-102 '!#REF!</definedName>
    <definedName name="SloupecCDH" localSheetId="4">'103 26-545-103 '!$K$6</definedName>
    <definedName name="SloupecCDH" localSheetId="5">'104 26-545-104 '!$K$6</definedName>
    <definedName name="SloupecCDH" localSheetId="6">'105 26-545-105 '!$K$6</definedName>
    <definedName name="SloupecCDH" localSheetId="7">'106 26-545-106 '!$K$6</definedName>
    <definedName name="SloupecCDH" localSheetId="8">'107 26-545-107 '!$K$6</definedName>
    <definedName name="SloupecCDH">'100 26-545-100 '!$K$6</definedName>
    <definedName name="SloupecCisloPol" localSheetId="2">'101 26-545-101 '!$B$6</definedName>
    <definedName name="SloupecCisloPol" localSheetId="3">'102 26-545-102 '!#REF!</definedName>
    <definedName name="SloupecCisloPol" localSheetId="4">'103 26-545-103 '!$B$6</definedName>
    <definedName name="SloupecCisloPol" localSheetId="5">'104 26-545-104 '!$B$6</definedName>
    <definedName name="SloupecCisloPol" localSheetId="6">'105 26-545-105 '!$B$6</definedName>
    <definedName name="SloupecCisloPol" localSheetId="7">'106 26-545-106 '!$B$6</definedName>
    <definedName name="SloupecCisloPol" localSheetId="8">'107 26-545-107 '!$B$6</definedName>
    <definedName name="SloupecCisloPol">'100 26-545-100 '!$B$6</definedName>
    <definedName name="SloupecCH" localSheetId="2">'101 26-545-101 '!$I$6</definedName>
    <definedName name="SloupecCH" localSheetId="3">'102 26-545-102 '!#REF!</definedName>
    <definedName name="SloupecCH" localSheetId="4">'103 26-545-103 '!$I$6</definedName>
    <definedName name="SloupecCH" localSheetId="5">'104 26-545-104 '!$I$6</definedName>
    <definedName name="SloupecCH" localSheetId="6">'105 26-545-105 '!$I$6</definedName>
    <definedName name="SloupecCH" localSheetId="7">'106 26-545-106 '!$I$6</definedName>
    <definedName name="SloupecCH" localSheetId="8">'107 26-545-107 '!$I$6</definedName>
    <definedName name="SloupecCH">'100 26-545-100 '!$I$6</definedName>
    <definedName name="SloupecJC" localSheetId="2">'101 26-545-101 '!$F$6</definedName>
    <definedName name="SloupecJC" localSheetId="3">'102 26-545-102 '!#REF!</definedName>
    <definedName name="SloupecJC" localSheetId="4">'103 26-545-103 '!$F$6</definedName>
    <definedName name="SloupecJC" localSheetId="5">'104 26-545-104 '!$F$6</definedName>
    <definedName name="SloupecJC" localSheetId="6">'105 26-545-105 '!$F$6</definedName>
    <definedName name="SloupecJC" localSheetId="7">'106 26-545-106 '!$F$6</definedName>
    <definedName name="SloupecJC" localSheetId="8">'107 26-545-107 '!$F$6</definedName>
    <definedName name="SloupecJC">'100 26-545-100 '!$F$6</definedName>
    <definedName name="SloupecJDH" localSheetId="2">'101 26-545-101 '!$J$6</definedName>
    <definedName name="SloupecJDH" localSheetId="3">'102 26-545-102 '!#REF!</definedName>
    <definedName name="SloupecJDH" localSheetId="4">'103 26-545-103 '!$J$6</definedName>
    <definedName name="SloupecJDH" localSheetId="5">'104 26-545-104 '!$J$6</definedName>
    <definedName name="SloupecJDH" localSheetId="6">'105 26-545-105 '!$J$6</definedName>
    <definedName name="SloupecJDH" localSheetId="7">'106 26-545-106 '!$J$6</definedName>
    <definedName name="SloupecJDH" localSheetId="8">'107 26-545-107 '!$J$6</definedName>
    <definedName name="SloupecJDH">'100 26-545-100 '!$J$6</definedName>
    <definedName name="SloupecJDM" localSheetId="2">'101 26-545-101 '!$J$6</definedName>
    <definedName name="SloupecJDM" localSheetId="3">'102 26-545-102 '!#REF!</definedName>
    <definedName name="SloupecJDM" localSheetId="4">'103 26-545-103 '!$J$6</definedName>
    <definedName name="SloupecJDM" localSheetId="5">'104 26-545-104 '!$J$6</definedName>
    <definedName name="SloupecJDM" localSheetId="6">'105 26-545-105 '!$J$6</definedName>
    <definedName name="SloupecJDM" localSheetId="7">'106 26-545-106 '!$J$6</definedName>
    <definedName name="SloupecJDM" localSheetId="8">'107 26-545-107 '!$J$6</definedName>
    <definedName name="SloupecJDM">'100 26-545-100 '!$J$6</definedName>
    <definedName name="SloupecJH" localSheetId="2">'101 26-545-101 '!$H$6</definedName>
    <definedName name="SloupecJH" localSheetId="3">'102 26-545-102 '!#REF!</definedName>
    <definedName name="SloupecJH" localSheetId="4">'103 26-545-103 '!$H$6</definedName>
    <definedName name="SloupecJH" localSheetId="5">'104 26-545-104 '!$H$6</definedName>
    <definedName name="SloupecJH" localSheetId="6">'105 26-545-105 '!$H$6</definedName>
    <definedName name="SloupecJH" localSheetId="7">'106 26-545-106 '!$H$6</definedName>
    <definedName name="SloupecJH" localSheetId="8">'107 26-545-107 '!$H$6</definedName>
    <definedName name="SloupecJH">'100 26-545-100 '!$H$6</definedName>
    <definedName name="SloupecMJ" localSheetId="2">'101 26-545-101 '!$D$6</definedName>
    <definedName name="SloupecMJ" localSheetId="3">'102 26-545-102 '!#REF!</definedName>
    <definedName name="SloupecMJ" localSheetId="4">'103 26-545-103 '!$D$6</definedName>
    <definedName name="SloupecMJ" localSheetId="5">'104 26-545-104 '!$D$6</definedName>
    <definedName name="SloupecMJ" localSheetId="6">'105 26-545-105 '!$D$6</definedName>
    <definedName name="SloupecMJ" localSheetId="7">'106 26-545-106 '!$D$6</definedName>
    <definedName name="SloupecMJ" localSheetId="8">'107 26-545-107 '!$D$6</definedName>
    <definedName name="SloupecMJ">'100 26-545-100 '!$D$6</definedName>
    <definedName name="SloupecMnozstvi" localSheetId="2">'101 26-545-101 '!$E$6</definedName>
    <definedName name="SloupecMnozstvi" localSheetId="3">'102 26-545-102 '!#REF!</definedName>
    <definedName name="SloupecMnozstvi" localSheetId="4">'103 26-545-103 '!$E$6</definedName>
    <definedName name="SloupecMnozstvi" localSheetId="5">'104 26-545-104 '!$E$6</definedName>
    <definedName name="SloupecMnozstvi" localSheetId="6">'105 26-545-105 '!$E$6</definedName>
    <definedName name="SloupecMnozstvi" localSheetId="7">'106 26-545-106 '!$E$6</definedName>
    <definedName name="SloupecMnozstvi" localSheetId="8">'107 26-545-107 '!$E$6</definedName>
    <definedName name="SloupecMnozstvi">'100 26-545-100 '!$E$6</definedName>
    <definedName name="SloupecNazPol" localSheetId="2">'101 26-545-101 '!$C$6</definedName>
    <definedName name="SloupecNazPol" localSheetId="3">'102 26-545-102 '!#REF!</definedName>
    <definedName name="SloupecNazPol" localSheetId="4">'103 26-545-103 '!$C$6</definedName>
    <definedName name="SloupecNazPol" localSheetId="5">'104 26-545-104 '!$C$6</definedName>
    <definedName name="SloupecNazPol" localSheetId="6">'105 26-545-105 '!$C$6</definedName>
    <definedName name="SloupecNazPol" localSheetId="7">'106 26-545-106 '!$C$6</definedName>
    <definedName name="SloupecNazPol" localSheetId="8">'107 26-545-107 '!$C$6</definedName>
    <definedName name="SloupecNazPol">'100 26-545-100 '!$C$6</definedName>
    <definedName name="SloupecPC" localSheetId="2">'101 26-545-101 '!$A$6</definedName>
    <definedName name="SloupecPC" localSheetId="3">'102 26-545-102 '!#REF!</definedName>
    <definedName name="SloupecPC" localSheetId="4">'103 26-545-103 '!$A$6</definedName>
    <definedName name="SloupecPC" localSheetId="5">'104 26-545-104 '!$A$6</definedName>
    <definedName name="SloupecPC" localSheetId="6">'105 26-545-105 '!$A$6</definedName>
    <definedName name="SloupecPC" localSheetId="7">'106 26-545-106 '!$A$6</definedName>
    <definedName name="SloupecPC" localSheetId="8">'107 26-545-107 '!$A$6</definedName>
    <definedName name="SloupecPC">'100 26-545-100 '!$A$6</definedName>
    <definedName name="solver_lin" localSheetId="1" hidden="1">0</definedName>
    <definedName name="solver_lin" localSheetId="2" hidden="1">0</definedName>
    <definedName name="solver_lin" localSheetId="3" hidden="1">0</definedName>
    <definedName name="solver_lin" localSheetId="4" hidden="1">0</definedName>
    <definedName name="solver_lin" localSheetId="5" hidden="1">0</definedName>
    <definedName name="solver_lin" localSheetId="6" hidden="1">0</definedName>
    <definedName name="solver_lin" localSheetId="7" hidden="1">0</definedName>
    <definedName name="solver_lin" localSheetId="8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1" hidden="1">'100 26-545-100 '!#REF!</definedName>
    <definedName name="solver_opt" localSheetId="2" hidden="1">'101 26-545-101 '!#REF!</definedName>
    <definedName name="solver_opt" localSheetId="3" hidden="1">'102 26-545-102 '!#REF!</definedName>
    <definedName name="solver_opt" localSheetId="4" hidden="1">'103 26-545-103 '!#REF!</definedName>
    <definedName name="solver_opt" localSheetId="5" hidden="1">'104 26-545-104 '!#REF!</definedName>
    <definedName name="solver_opt" localSheetId="6" hidden="1">'105 26-545-105 '!#REF!</definedName>
    <definedName name="solver_opt" localSheetId="7" hidden="1">'106 26-545-106 '!#REF!</definedName>
    <definedName name="solver_opt" localSheetId="8" hidden="1">'107 26-545-107 '!#REF!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typ" localSheetId="5" hidden="1">1</definedName>
    <definedName name="solver_typ" localSheetId="6" hidden="1">1</definedName>
    <definedName name="solver_typ" localSheetId="7" hidden="1">1</definedName>
    <definedName name="solver_typ" localSheetId="8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tavbaCelkem" localSheetId="0">Stavba!$F$38</definedName>
    <definedName name="StavbaCelkem">#REF!</definedName>
    <definedName name="Typ" localSheetId="2">'101 26-545-101 '!#REF!</definedName>
    <definedName name="Typ" localSheetId="3">'102 26-545-102 '!#REF!</definedName>
    <definedName name="Typ" localSheetId="4">'103 26-545-103 '!#REF!</definedName>
    <definedName name="Typ" localSheetId="5">'104 26-545-104 '!#REF!</definedName>
    <definedName name="Typ" localSheetId="6">'105 26-545-105 '!#REF!</definedName>
    <definedName name="Typ" localSheetId="7">'106 26-545-106 '!#REF!</definedName>
    <definedName name="Typ" localSheetId="8">'107 26-545-107 '!#REF!</definedName>
    <definedName name="Typ">'100 26-545-100 '!#REF!</definedName>
    <definedName name="VRN" localSheetId="2">'101 26-545-101 '!#REF!</definedName>
    <definedName name="VRN" localSheetId="3">'102 26-545-102 '!#REF!</definedName>
    <definedName name="VRN" localSheetId="4">'103 26-545-103 '!#REF!</definedName>
    <definedName name="VRN" localSheetId="5">'104 26-545-104 '!#REF!</definedName>
    <definedName name="VRN" localSheetId="6">'105 26-545-105 '!#REF!</definedName>
    <definedName name="VRN" localSheetId="7">'106 26-545-106 '!#REF!</definedName>
    <definedName name="VRN" localSheetId="8">'107 26-545-107 '!#REF!</definedName>
    <definedName name="VRN">'100 26-545-100 '!#REF!</definedName>
    <definedName name="VRNKc">#REF!</definedName>
    <definedName name="VRNNazev" localSheetId="2">'101 26-545-101 '!#REF!</definedName>
    <definedName name="VRNNazev" localSheetId="3">'102 26-545-102 '!#REF!</definedName>
    <definedName name="VRNNazev" localSheetId="4">'103 26-545-103 '!#REF!</definedName>
    <definedName name="VRNNazev" localSheetId="5">'104 26-545-104 '!#REF!</definedName>
    <definedName name="VRNNazev" localSheetId="6">'105 26-545-105 '!#REF!</definedName>
    <definedName name="VRNNazev" localSheetId="7">'106 26-545-106 '!#REF!</definedName>
    <definedName name="VRNNazev" localSheetId="8">'107 26-545-107 '!#REF!</definedName>
    <definedName name="VRNNazev">'100 26-545-100 '!#REF!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Stavba!$D$7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95" i="4" l="1"/>
  <c r="K194" i="4"/>
  <c r="I194" i="4"/>
  <c r="G194" i="4"/>
  <c r="BD193" i="4"/>
  <c r="K192" i="4"/>
  <c r="I192" i="4"/>
  <c r="G192" i="4"/>
  <c r="K191" i="4"/>
  <c r="K196" i="4" s="1"/>
  <c r="X196" i="4" s="1"/>
  <c r="I191" i="4"/>
  <c r="I196" i="4" s="1"/>
  <c r="Y196" i="4" s="1"/>
  <c r="G191" i="4"/>
  <c r="G196" i="4" s="1"/>
  <c r="Z196" i="4" s="1"/>
  <c r="K187" i="4"/>
  <c r="I187" i="4"/>
  <c r="G187" i="4"/>
  <c r="K185" i="4"/>
  <c r="K189" i="4" s="1"/>
  <c r="X189" i="4" s="1"/>
  <c r="I185" i="4"/>
  <c r="I189" i="4" s="1"/>
  <c r="Y189" i="4" s="1"/>
  <c r="G185" i="4"/>
  <c r="G189" i="4" s="1"/>
  <c r="Z189" i="4" s="1"/>
  <c r="K182" i="4"/>
  <c r="I182" i="4"/>
  <c r="G182" i="4"/>
  <c r="K171" i="4"/>
  <c r="I171" i="4"/>
  <c r="G171" i="4"/>
  <c r="K160" i="4"/>
  <c r="I160" i="4"/>
  <c r="G160" i="4"/>
  <c r="K149" i="4"/>
  <c r="I149" i="4"/>
  <c r="G149" i="4"/>
  <c r="K138" i="4"/>
  <c r="I138" i="4"/>
  <c r="G138" i="4"/>
  <c r="K127" i="4"/>
  <c r="I127" i="4"/>
  <c r="G127" i="4"/>
  <c r="K116" i="4"/>
  <c r="I116" i="4"/>
  <c r="G116" i="4"/>
  <c r="K105" i="4"/>
  <c r="I105" i="4"/>
  <c r="G105" i="4"/>
  <c r="K94" i="4"/>
  <c r="I94" i="4"/>
  <c r="G94" i="4"/>
  <c r="K83" i="4"/>
  <c r="I83" i="4"/>
  <c r="G83" i="4"/>
  <c r="BD82" i="4"/>
  <c r="BD81" i="4"/>
  <c r="BD80" i="4"/>
  <c r="BD79" i="4"/>
  <c r="BD78" i="4"/>
  <c r="BD77" i="4"/>
  <c r="BD76" i="4"/>
  <c r="K74" i="4"/>
  <c r="I74" i="4"/>
  <c r="G74" i="4"/>
  <c r="K72" i="4"/>
  <c r="K183" i="4" s="1"/>
  <c r="X183" i="4" s="1"/>
  <c r="I72" i="4"/>
  <c r="I183" i="4" s="1"/>
  <c r="Y183" i="4" s="1"/>
  <c r="G72" i="4"/>
  <c r="G183" i="4" s="1"/>
  <c r="Z183" i="4" s="1"/>
  <c r="K69" i="4"/>
  <c r="K70" i="4" s="1"/>
  <c r="X70" i="4" s="1"/>
  <c r="I69" i="4"/>
  <c r="I70" i="4" s="1"/>
  <c r="Y70" i="4" s="1"/>
  <c r="G69" i="4"/>
  <c r="G70" i="4" s="1"/>
  <c r="Z70" i="4" s="1"/>
  <c r="BD66" i="4"/>
  <c r="BD65" i="4"/>
  <c r="BD64" i="4"/>
  <c r="BD63" i="4"/>
  <c r="BD62" i="4"/>
  <c r="BD61" i="4"/>
  <c r="K58" i="4"/>
  <c r="K67" i="4" s="1"/>
  <c r="X67" i="4" s="1"/>
  <c r="I58" i="4"/>
  <c r="I67" i="4" s="1"/>
  <c r="Y67" i="4" s="1"/>
  <c r="G58" i="4"/>
  <c r="G67" i="4" s="1"/>
  <c r="Z67" i="4" s="1"/>
  <c r="K54" i="4"/>
  <c r="I54" i="4"/>
  <c r="G54" i="4"/>
  <c r="K52" i="4"/>
  <c r="I52" i="4"/>
  <c r="G52" i="4"/>
  <c r="K50" i="4"/>
  <c r="I50" i="4"/>
  <c r="G50" i="4"/>
  <c r="BD49" i="4"/>
  <c r="BD48" i="4"/>
  <c r="BD47" i="4"/>
  <c r="BD46" i="4"/>
  <c r="BD45" i="4"/>
  <c r="BD44" i="4"/>
  <c r="K41" i="4"/>
  <c r="I41" i="4"/>
  <c r="G41" i="4"/>
  <c r="BD40" i="4"/>
  <c r="BD39" i="4"/>
  <c r="BD38" i="4"/>
  <c r="BD37" i="4"/>
  <c r="BD36" i="4"/>
  <c r="BD35" i="4"/>
  <c r="K34" i="4"/>
  <c r="I34" i="4"/>
  <c r="G34" i="4"/>
  <c r="BD33" i="4"/>
  <c r="BD32" i="4"/>
  <c r="BD31" i="4"/>
  <c r="BD30" i="4"/>
  <c r="BD29" i="4"/>
  <c r="BD28" i="4"/>
  <c r="K27" i="4"/>
  <c r="K56" i="4" s="1"/>
  <c r="X56" i="4" s="1"/>
  <c r="I27" i="4"/>
  <c r="I56" i="4" s="1"/>
  <c r="Y56" i="4" s="1"/>
  <c r="G27" i="4"/>
  <c r="G56" i="4" s="1"/>
  <c r="Z56" i="4" s="1"/>
  <c r="BD24" i="4"/>
  <c r="K23" i="4"/>
  <c r="I23" i="4"/>
  <c r="G23" i="4"/>
  <c r="BD22" i="4"/>
  <c r="BD21" i="4"/>
  <c r="BD20" i="4"/>
  <c r="K18" i="4"/>
  <c r="I18" i="4"/>
  <c r="G18" i="4"/>
  <c r="BD17" i="4"/>
  <c r="K14" i="4"/>
  <c r="I14" i="4"/>
  <c r="G14" i="4"/>
  <c r="BD13" i="4"/>
  <c r="K10" i="4"/>
  <c r="I10" i="4"/>
  <c r="G10" i="4"/>
  <c r="K8" i="4"/>
  <c r="K25" i="4" s="1"/>
  <c r="X25" i="4" s="1"/>
  <c r="K197" i="4" s="1"/>
  <c r="I8" i="4"/>
  <c r="I25" i="4" s="1"/>
  <c r="Y25" i="4" s="1"/>
  <c r="I197" i="4" s="1"/>
  <c r="G8" i="4"/>
  <c r="G25" i="4" s="1"/>
  <c r="Z25" i="4" s="1"/>
  <c r="G197" i="4" s="1"/>
  <c r="H32" i="1" s="1"/>
  <c r="K25" i="9"/>
  <c r="I25" i="9"/>
  <c r="G25" i="9"/>
  <c r="K27" i="9"/>
  <c r="X27" i="9" s="1"/>
  <c r="I27" i="9"/>
  <c r="Y27" i="9" s="1"/>
  <c r="G27" i="9"/>
  <c r="Z27" i="9" s="1"/>
  <c r="K21" i="9"/>
  <c r="I21" i="9"/>
  <c r="G21" i="9"/>
  <c r="G23" i="9" s="1"/>
  <c r="Z23" i="9" s="1"/>
  <c r="K23" i="9"/>
  <c r="X23" i="9" s="1"/>
  <c r="I23" i="9"/>
  <c r="Y23" i="9" s="1"/>
  <c r="K17" i="9"/>
  <c r="I17" i="9"/>
  <c r="G17" i="9"/>
  <c r="BD16" i="9"/>
  <c r="BD15" i="9"/>
  <c r="K14" i="9"/>
  <c r="I14" i="9"/>
  <c r="G14" i="9"/>
  <c r="G19" i="9" s="1"/>
  <c r="Z19" i="9" s="1"/>
  <c r="K13" i="9"/>
  <c r="I13" i="9"/>
  <c r="G13" i="9"/>
  <c r="K12" i="9"/>
  <c r="I12" i="9"/>
  <c r="G12" i="9"/>
  <c r="K11" i="9"/>
  <c r="I11" i="9"/>
  <c r="G11" i="9"/>
  <c r="K10" i="9"/>
  <c r="I10" i="9"/>
  <c r="G10" i="9"/>
  <c r="K9" i="9"/>
  <c r="I9" i="9"/>
  <c r="G9" i="9"/>
  <c r="K8" i="9"/>
  <c r="I8" i="9"/>
  <c r="G8" i="9"/>
  <c r="K19" i="9"/>
  <c r="X19" i="9" s="1"/>
  <c r="K28" i="9" s="1"/>
  <c r="I19" i="9"/>
  <c r="Y19" i="9" s="1"/>
  <c r="I28" i="9" s="1"/>
  <c r="K44" i="8"/>
  <c r="I44" i="8"/>
  <c r="G44" i="8"/>
  <c r="BD43" i="8"/>
  <c r="K42" i="8"/>
  <c r="I42" i="8"/>
  <c r="G42" i="8"/>
  <c r="K41" i="8"/>
  <c r="I41" i="8"/>
  <c r="G41" i="8"/>
  <c r="G45" i="8" s="1"/>
  <c r="Z45" i="8" s="1"/>
  <c r="K45" i="8"/>
  <c r="X45" i="8" s="1"/>
  <c r="I45" i="8"/>
  <c r="Y45" i="8" s="1"/>
  <c r="K37" i="8"/>
  <c r="I37" i="8"/>
  <c r="G37" i="8"/>
  <c r="K39" i="8"/>
  <c r="X39" i="8" s="1"/>
  <c r="I39" i="8"/>
  <c r="Y39" i="8" s="1"/>
  <c r="G39" i="8"/>
  <c r="Z39" i="8" s="1"/>
  <c r="K34" i="8"/>
  <c r="I34" i="8"/>
  <c r="G34" i="8"/>
  <c r="BD33" i="8"/>
  <c r="K32" i="8"/>
  <c r="I32" i="8"/>
  <c r="G32" i="8"/>
  <c r="BD31" i="8"/>
  <c r="K30" i="8"/>
  <c r="I30" i="8"/>
  <c r="G30" i="8"/>
  <c r="K35" i="8"/>
  <c r="X35" i="8" s="1"/>
  <c r="I35" i="8"/>
  <c r="Y35" i="8" s="1"/>
  <c r="G35" i="8"/>
  <c r="Z35" i="8" s="1"/>
  <c r="K27" i="8"/>
  <c r="I27" i="8"/>
  <c r="G27" i="8"/>
  <c r="G28" i="8" s="1"/>
  <c r="Z28" i="8" s="1"/>
  <c r="G46" i="8" s="1"/>
  <c r="H36" i="1" s="1"/>
  <c r="I36" i="1" s="1"/>
  <c r="F36" i="1" s="1"/>
  <c r="K28" i="8"/>
  <c r="X28" i="8" s="1"/>
  <c r="I28" i="8"/>
  <c r="Y28" i="8" s="1"/>
  <c r="BD24" i="8"/>
  <c r="K22" i="8"/>
  <c r="I22" i="8"/>
  <c r="G22" i="8"/>
  <c r="K25" i="8"/>
  <c r="X25" i="8" s="1"/>
  <c r="I25" i="8"/>
  <c r="Y25" i="8" s="1"/>
  <c r="G25" i="8"/>
  <c r="Z25" i="8" s="1"/>
  <c r="BD19" i="8"/>
  <c r="K17" i="8"/>
  <c r="I17" i="8"/>
  <c r="G17" i="8"/>
  <c r="K20" i="8"/>
  <c r="X20" i="8" s="1"/>
  <c r="I20" i="8"/>
  <c r="Y20" i="8" s="1"/>
  <c r="G20" i="8"/>
  <c r="Z20" i="8" s="1"/>
  <c r="BD14" i="8"/>
  <c r="K11" i="8"/>
  <c r="I11" i="8"/>
  <c r="G11" i="8"/>
  <c r="BD10" i="8"/>
  <c r="K8" i="8"/>
  <c r="I8" i="8"/>
  <c r="G8" i="8"/>
  <c r="K15" i="8"/>
  <c r="X15" i="8" s="1"/>
  <c r="K46" i="8" s="1"/>
  <c r="I15" i="8"/>
  <c r="Y15" i="8" s="1"/>
  <c r="I46" i="8" s="1"/>
  <c r="G15" i="8"/>
  <c r="Z15" i="8" s="1"/>
  <c r="BD51" i="7"/>
  <c r="K50" i="7"/>
  <c r="I50" i="7"/>
  <c r="G50" i="7"/>
  <c r="BD49" i="7"/>
  <c r="K48" i="7"/>
  <c r="I48" i="7"/>
  <c r="G48" i="7"/>
  <c r="K47" i="7"/>
  <c r="I47" i="7"/>
  <c r="G47" i="7"/>
  <c r="K52" i="7"/>
  <c r="X52" i="7" s="1"/>
  <c r="I52" i="7"/>
  <c r="Y52" i="7" s="1"/>
  <c r="G52" i="7"/>
  <c r="Z52" i="7" s="1"/>
  <c r="K43" i="7"/>
  <c r="I43" i="7"/>
  <c r="G43" i="7"/>
  <c r="K42" i="7"/>
  <c r="I42" i="7"/>
  <c r="G42" i="7"/>
  <c r="K45" i="7"/>
  <c r="X45" i="7" s="1"/>
  <c r="I45" i="7"/>
  <c r="Y45" i="7" s="1"/>
  <c r="G45" i="7"/>
  <c r="Z45" i="7" s="1"/>
  <c r="K39" i="7"/>
  <c r="I39" i="7"/>
  <c r="G39" i="7"/>
  <c r="K40" i="7"/>
  <c r="X40" i="7" s="1"/>
  <c r="I40" i="7"/>
  <c r="Y40" i="7" s="1"/>
  <c r="G40" i="7"/>
  <c r="Z40" i="7" s="1"/>
  <c r="K34" i="7"/>
  <c r="I34" i="7"/>
  <c r="G34" i="7"/>
  <c r="K37" i="7"/>
  <c r="X37" i="7" s="1"/>
  <c r="I37" i="7"/>
  <c r="Y37" i="7" s="1"/>
  <c r="G37" i="7"/>
  <c r="Z37" i="7" s="1"/>
  <c r="BD31" i="7"/>
  <c r="K30" i="7"/>
  <c r="I30" i="7"/>
  <c r="G30" i="7"/>
  <c r="BD29" i="7"/>
  <c r="K27" i="7"/>
  <c r="I27" i="7"/>
  <c r="G27" i="7"/>
  <c r="G32" i="7" s="1"/>
  <c r="Z32" i="7" s="1"/>
  <c r="G53" i="7" s="1"/>
  <c r="H35" i="1" s="1"/>
  <c r="I35" i="1" s="1"/>
  <c r="F35" i="1" s="1"/>
  <c r="BD26" i="7"/>
  <c r="K25" i="7"/>
  <c r="I25" i="7"/>
  <c r="G25" i="7"/>
  <c r="BD24" i="7"/>
  <c r="K23" i="7"/>
  <c r="I23" i="7"/>
  <c r="G23" i="7"/>
  <c r="BD22" i="7"/>
  <c r="K20" i="7"/>
  <c r="I20" i="7"/>
  <c r="G20" i="7"/>
  <c r="K32" i="7"/>
  <c r="X32" i="7" s="1"/>
  <c r="I32" i="7"/>
  <c r="Y32" i="7" s="1"/>
  <c r="BD17" i="7"/>
  <c r="BD16" i="7"/>
  <c r="K15" i="7"/>
  <c r="I15" i="7"/>
  <c r="G15" i="7"/>
  <c r="K14" i="7"/>
  <c r="I14" i="7"/>
  <c r="G14" i="7"/>
  <c r="K13" i="7"/>
  <c r="I13" i="7"/>
  <c r="G13" i="7"/>
  <c r="K12" i="7"/>
  <c r="I12" i="7"/>
  <c r="G12" i="7"/>
  <c r="BD11" i="7"/>
  <c r="K10" i="7"/>
  <c r="I10" i="7"/>
  <c r="G10" i="7"/>
  <c r="K9" i="7"/>
  <c r="I9" i="7"/>
  <c r="G9" i="7"/>
  <c r="K8" i="7"/>
  <c r="I8" i="7"/>
  <c r="G8" i="7"/>
  <c r="K18" i="7"/>
  <c r="X18" i="7" s="1"/>
  <c r="K53" i="7" s="1"/>
  <c r="I18" i="7"/>
  <c r="Y18" i="7" s="1"/>
  <c r="I53" i="7" s="1"/>
  <c r="G18" i="7"/>
  <c r="Z18" i="7" s="1"/>
  <c r="K28" i="6"/>
  <c r="I28" i="6"/>
  <c r="G28" i="6"/>
  <c r="K27" i="6"/>
  <c r="I27" i="6"/>
  <c r="G27" i="6"/>
  <c r="K25" i="6"/>
  <c r="I25" i="6"/>
  <c r="G25" i="6"/>
  <c r="K22" i="6"/>
  <c r="I22" i="6"/>
  <c r="G22" i="6"/>
  <c r="K19" i="6"/>
  <c r="I19" i="6"/>
  <c r="G19" i="6"/>
  <c r="K29" i="6"/>
  <c r="X29" i="6" s="1"/>
  <c r="I29" i="6"/>
  <c r="Y29" i="6" s="1"/>
  <c r="G29" i="6"/>
  <c r="Z29" i="6" s="1"/>
  <c r="K16" i="6"/>
  <c r="I16" i="6"/>
  <c r="G16" i="6"/>
  <c r="K14" i="6"/>
  <c r="I14" i="6"/>
  <c r="G14" i="6"/>
  <c r="K17" i="6"/>
  <c r="X17" i="6" s="1"/>
  <c r="I17" i="6"/>
  <c r="Y17" i="6" s="1"/>
  <c r="G17" i="6"/>
  <c r="Z17" i="6" s="1"/>
  <c r="K8" i="6"/>
  <c r="K12" i="6" s="1"/>
  <c r="X12" i="6" s="1"/>
  <c r="K30" i="6" s="1"/>
  <c r="I8" i="6"/>
  <c r="I12" i="6" s="1"/>
  <c r="Y12" i="6" s="1"/>
  <c r="I30" i="6" s="1"/>
  <c r="G8" i="6"/>
  <c r="G12" i="6" s="1"/>
  <c r="Z12" i="6" s="1"/>
  <c r="G30" i="6" s="1"/>
  <c r="H34" i="1" s="1"/>
  <c r="I34" i="1" s="1"/>
  <c r="F34" i="1" s="1"/>
  <c r="BD72" i="5"/>
  <c r="K71" i="5"/>
  <c r="I71" i="5"/>
  <c r="G71" i="5"/>
  <c r="BD70" i="5"/>
  <c r="K69" i="5"/>
  <c r="I69" i="5"/>
  <c r="G69" i="5"/>
  <c r="K68" i="5"/>
  <c r="I68" i="5"/>
  <c r="G68" i="5"/>
  <c r="K73" i="5"/>
  <c r="X73" i="5" s="1"/>
  <c r="I73" i="5"/>
  <c r="Y73" i="5" s="1"/>
  <c r="G73" i="5"/>
  <c r="Z73" i="5" s="1"/>
  <c r="BD65" i="5"/>
  <c r="K63" i="5"/>
  <c r="I63" i="5"/>
  <c r="I66" i="5" s="1"/>
  <c r="Y66" i="5" s="1"/>
  <c r="G63" i="5"/>
  <c r="G66" i="5" s="1"/>
  <c r="Z66" i="5" s="1"/>
  <c r="K61" i="5"/>
  <c r="I61" i="5"/>
  <c r="G61" i="5"/>
  <c r="K60" i="5"/>
  <c r="I60" i="5"/>
  <c r="G60" i="5"/>
  <c r="K66" i="5"/>
  <c r="X66" i="5" s="1"/>
  <c r="K57" i="5"/>
  <c r="I57" i="5"/>
  <c r="G57" i="5"/>
  <c r="K58" i="5"/>
  <c r="X58" i="5" s="1"/>
  <c r="I58" i="5"/>
  <c r="Y58" i="5" s="1"/>
  <c r="G58" i="5"/>
  <c r="Z58" i="5" s="1"/>
  <c r="K54" i="5"/>
  <c r="I54" i="5"/>
  <c r="G54" i="5"/>
  <c r="K53" i="5"/>
  <c r="I53" i="5"/>
  <c r="G53" i="5"/>
  <c r="K52" i="5"/>
  <c r="I52" i="5"/>
  <c r="G52" i="5"/>
  <c r="K51" i="5"/>
  <c r="I51" i="5"/>
  <c r="G51" i="5"/>
  <c r="K50" i="5"/>
  <c r="I50" i="5"/>
  <c r="G50" i="5"/>
  <c r="K55" i="5"/>
  <c r="X55" i="5" s="1"/>
  <c r="I55" i="5"/>
  <c r="Y55" i="5" s="1"/>
  <c r="G55" i="5"/>
  <c r="Z55" i="5" s="1"/>
  <c r="BD47" i="5"/>
  <c r="K45" i="5"/>
  <c r="I45" i="5"/>
  <c r="G45" i="5"/>
  <c r="K44" i="5"/>
  <c r="I44" i="5"/>
  <c r="G44" i="5"/>
  <c r="BD43" i="5"/>
  <c r="K42" i="5"/>
  <c r="I42" i="5"/>
  <c r="G42" i="5"/>
  <c r="K41" i="5"/>
  <c r="I41" i="5"/>
  <c r="G41" i="5"/>
  <c r="K38" i="5"/>
  <c r="I38" i="5"/>
  <c r="G38" i="5"/>
  <c r="K48" i="5"/>
  <c r="X48" i="5" s="1"/>
  <c r="I48" i="5"/>
  <c r="Y48" i="5" s="1"/>
  <c r="G48" i="5"/>
  <c r="Z48" i="5" s="1"/>
  <c r="BD35" i="5"/>
  <c r="BD34" i="5"/>
  <c r="K33" i="5"/>
  <c r="I33" i="5"/>
  <c r="G33" i="5"/>
  <c r="BD32" i="5"/>
  <c r="K31" i="5"/>
  <c r="K36" i="5" s="1"/>
  <c r="X36" i="5" s="1"/>
  <c r="I31" i="5"/>
  <c r="I36" i="5" s="1"/>
  <c r="Y36" i="5" s="1"/>
  <c r="I74" i="5" s="1"/>
  <c r="G31" i="5"/>
  <c r="BD30" i="5"/>
  <c r="BD29" i="5"/>
  <c r="K28" i="5"/>
  <c r="I28" i="5"/>
  <c r="G28" i="5"/>
  <c r="K26" i="5"/>
  <c r="I26" i="5"/>
  <c r="G26" i="5"/>
  <c r="K25" i="5"/>
  <c r="I25" i="5"/>
  <c r="G25" i="5"/>
  <c r="BD22" i="5"/>
  <c r="BD21" i="5"/>
  <c r="K20" i="5"/>
  <c r="I20" i="5"/>
  <c r="G20" i="5"/>
  <c r="K18" i="5"/>
  <c r="I18" i="5"/>
  <c r="G18" i="5"/>
  <c r="BD17" i="5"/>
  <c r="K16" i="5"/>
  <c r="I16" i="5"/>
  <c r="G16" i="5"/>
  <c r="BD15" i="5"/>
  <c r="BD14" i="5"/>
  <c r="K13" i="5"/>
  <c r="I13" i="5"/>
  <c r="G13" i="5"/>
  <c r="K12" i="5"/>
  <c r="I12" i="5"/>
  <c r="G12" i="5"/>
  <c r="K11" i="5"/>
  <c r="I11" i="5"/>
  <c r="G11" i="5"/>
  <c r="G23" i="5" s="1"/>
  <c r="Z23" i="5" s="1"/>
  <c r="BD10" i="5"/>
  <c r="BD9" i="5"/>
  <c r="K8" i="5"/>
  <c r="K23" i="5" s="1"/>
  <c r="X23" i="5" s="1"/>
  <c r="I8" i="5"/>
  <c r="I23" i="5" s="1"/>
  <c r="Y23" i="5" s="1"/>
  <c r="G8" i="5"/>
  <c r="BD70" i="3"/>
  <c r="K69" i="3"/>
  <c r="I69" i="3"/>
  <c r="G69" i="3"/>
  <c r="BD68" i="3"/>
  <c r="K67" i="3"/>
  <c r="I67" i="3"/>
  <c r="G67" i="3"/>
  <c r="K66" i="3"/>
  <c r="I66" i="3"/>
  <c r="G66" i="3"/>
  <c r="K71" i="3"/>
  <c r="X71" i="3" s="1"/>
  <c r="I71" i="3"/>
  <c r="Y71" i="3" s="1"/>
  <c r="G71" i="3"/>
  <c r="Z71" i="3" s="1"/>
  <c r="BD63" i="3"/>
  <c r="K61" i="3"/>
  <c r="I61" i="3"/>
  <c r="G61" i="3"/>
  <c r="BD60" i="3"/>
  <c r="K58" i="3"/>
  <c r="I58" i="3"/>
  <c r="G58" i="3"/>
  <c r="K64" i="3"/>
  <c r="X64" i="3" s="1"/>
  <c r="I64" i="3"/>
  <c r="Y64" i="3" s="1"/>
  <c r="G64" i="3"/>
  <c r="Z64" i="3" s="1"/>
  <c r="K55" i="3"/>
  <c r="I55" i="3"/>
  <c r="G55" i="3"/>
  <c r="K56" i="3"/>
  <c r="X56" i="3" s="1"/>
  <c r="I56" i="3"/>
  <c r="Y56" i="3" s="1"/>
  <c r="G56" i="3"/>
  <c r="Z56" i="3" s="1"/>
  <c r="BD52" i="3"/>
  <c r="BD51" i="3"/>
  <c r="BD50" i="3"/>
  <c r="K49" i="3"/>
  <c r="I49" i="3"/>
  <c r="G49" i="3"/>
  <c r="K53" i="3"/>
  <c r="X53" i="3" s="1"/>
  <c r="I53" i="3"/>
  <c r="Y53" i="3" s="1"/>
  <c r="G53" i="3"/>
  <c r="Z53" i="3" s="1"/>
  <c r="K46" i="3"/>
  <c r="I46" i="3"/>
  <c r="G46" i="3"/>
  <c r="K45" i="3"/>
  <c r="I45" i="3"/>
  <c r="G45" i="3"/>
  <c r="K43" i="3"/>
  <c r="I43" i="3"/>
  <c r="G43" i="3"/>
  <c r="K42" i="3"/>
  <c r="I42" i="3"/>
  <c r="G42" i="3"/>
  <c r="K47" i="3"/>
  <c r="X47" i="3" s="1"/>
  <c r="I47" i="3"/>
  <c r="Y47" i="3" s="1"/>
  <c r="G47" i="3"/>
  <c r="Z47" i="3" s="1"/>
  <c r="K39" i="3"/>
  <c r="I39" i="3"/>
  <c r="G39" i="3"/>
  <c r="BD38" i="3"/>
  <c r="K37" i="3"/>
  <c r="I37" i="3"/>
  <c r="G37" i="3"/>
  <c r="BD36" i="3"/>
  <c r="BD35" i="3"/>
  <c r="K34" i="3"/>
  <c r="I34" i="3"/>
  <c r="G34" i="3"/>
  <c r="K40" i="3"/>
  <c r="X40" i="3" s="1"/>
  <c r="I40" i="3"/>
  <c r="Y40" i="3" s="1"/>
  <c r="G40" i="3"/>
  <c r="Z40" i="3" s="1"/>
  <c r="BD31" i="3"/>
  <c r="K29" i="3"/>
  <c r="I29" i="3"/>
  <c r="G29" i="3"/>
  <c r="K28" i="3"/>
  <c r="I28" i="3"/>
  <c r="G28" i="3"/>
  <c r="BD27" i="3"/>
  <c r="K26" i="3"/>
  <c r="I26" i="3"/>
  <c r="G26" i="3"/>
  <c r="K25" i="3"/>
  <c r="I25" i="3"/>
  <c r="G25" i="3"/>
  <c r="K22" i="3"/>
  <c r="I22" i="3"/>
  <c r="G22" i="3"/>
  <c r="K32" i="3"/>
  <c r="X32" i="3" s="1"/>
  <c r="I32" i="3"/>
  <c r="Y32" i="3" s="1"/>
  <c r="G32" i="3"/>
  <c r="Z32" i="3" s="1"/>
  <c r="BD19" i="3"/>
  <c r="BD18" i="3"/>
  <c r="K17" i="3"/>
  <c r="I17" i="3"/>
  <c r="G17" i="3"/>
  <c r="BD16" i="3"/>
  <c r="K15" i="3"/>
  <c r="I15" i="3"/>
  <c r="G15" i="3"/>
  <c r="BD14" i="3"/>
  <c r="BD13" i="3"/>
  <c r="K12" i="3"/>
  <c r="I12" i="3"/>
  <c r="G12" i="3"/>
  <c r="BD11" i="3"/>
  <c r="BD10" i="3"/>
  <c r="K9" i="3"/>
  <c r="I9" i="3"/>
  <c r="G9" i="3"/>
  <c r="K8" i="3"/>
  <c r="I8" i="3"/>
  <c r="I20" i="3" s="1"/>
  <c r="Y20" i="3" s="1"/>
  <c r="G8" i="3"/>
  <c r="G20" i="3"/>
  <c r="Z20" i="3" s="1"/>
  <c r="K24" i="2"/>
  <c r="I24" i="2"/>
  <c r="G24" i="2"/>
  <c r="K23" i="2"/>
  <c r="I23" i="2"/>
  <c r="G23" i="2"/>
  <c r="K19" i="2"/>
  <c r="I19" i="2"/>
  <c r="G19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0" i="2"/>
  <c r="I10" i="2"/>
  <c r="G10" i="2"/>
  <c r="K8" i="2"/>
  <c r="I8" i="2"/>
  <c r="G8" i="2"/>
  <c r="K26" i="2"/>
  <c r="X26" i="2" s="1"/>
  <c r="K27" i="2" s="1"/>
  <c r="I26" i="2"/>
  <c r="Y26" i="2" s="1"/>
  <c r="I27" i="2" s="1"/>
  <c r="G26" i="2"/>
  <c r="Z26" i="2" s="1"/>
  <c r="G27" i="2" s="1"/>
  <c r="H30" i="1" s="1"/>
  <c r="I30" i="1" s="1"/>
  <c r="F30" i="1" s="1"/>
  <c r="G38" i="1"/>
  <c r="H29" i="1"/>
  <c r="G29" i="1"/>
  <c r="D22" i="1"/>
  <c r="D20" i="1"/>
  <c r="H19" i="1"/>
  <c r="G36" i="5" l="1"/>
  <c r="Z36" i="5" s="1"/>
  <c r="G74" i="5" s="1"/>
  <c r="H33" i="1" s="1"/>
  <c r="I33" i="1" s="1"/>
  <c r="F33" i="1" s="1"/>
  <c r="G28" i="9"/>
  <c r="H37" i="1" s="1"/>
  <c r="I37" i="1" s="1"/>
  <c r="F37" i="1" s="1"/>
  <c r="K74" i="5"/>
  <c r="I32" i="1"/>
  <c r="F32" i="1" s="1"/>
  <c r="K20" i="3"/>
  <c r="X20" i="3" s="1"/>
  <c r="K72" i="3" s="1"/>
  <c r="H20" i="1"/>
  <c r="I72" i="3"/>
  <c r="G72" i="3"/>
  <c r="H31" i="1" s="1"/>
  <c r="H38" i="1" l="1"/>
  <c r="H21" i="1" s="1"/>
  <c r="I31" i="1"/>
  <c r="I38" i="1" l="1"/>
  <c r="F31" i="1"/>
  <c r="F38" i="1" s="1"/>
  <c r="H22" i="1"/>
  <c r="H23" i="1" s="1"/>
</calcChain>
</file>

<file path=xl/sharedStrings.xml><?xml version="1.0" encoding="utf-8"?>
<sst xmlns="http://schemas.openxmlformats.org/spreadsheetml/2006/main" count="1406" uniqueCount="473">
  <si>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</si>
  <si>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</si>
  <si>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</si>
  <si>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</si>
  <si>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</si>
  <si>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</si>
  <si>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</si>
  <si>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</si>
  <si>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</si>
  <si>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</si>
  <si>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</si>
  <si>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</si>
  <si>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</si>
  <si>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</si>
  <si>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</si>
  <si>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</si>
  <si>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</si>
  <si>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Za zhotovitele</t>
  </si>
  <si>
    <t>Za objednatele</t>
  </si>
  <si>
    <t>STAVEBNÍ OBJEKT (SO)</t>
  </si>
  <si>
    <t>Rozpočet (část objektu)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</si>
  <si>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</si>
  <si>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</si>
  <si>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</si>
  <si>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</si>
  <si>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</si>
  <si>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</si>
  <si>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</si>
  <si>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</si>
  <si>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</si>
  <si>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</si>
  <si>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</si>
  <si>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x</t>
  </si>
  <si>
    <t>1</t>
  </si>
  <si>
    <t>Zemní práce</t>
  </si>
  <si>
    <t>m2</t>
  </si>
  <si>
    <t>y</t>
  </si>
  <si>
    <t>z</t>
  </si>
  <si>
    <t>Celkem za objekt</t>
  </si>
  <si>
    <t>Vedlejší rozpočtové náklady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</si>
  <si>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</si>
  <si>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</si>
  <si>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</si>
  <si>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</si>
  <si>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</si>
  <si>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</si>
  <si>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</si>
  <si>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VRN0</t>
  </si>
  <si>
    <t>005111020R</t>
  </si>
  <si>
    <t>Vytyčení stavby</t>
  </si>
  <si>
    <t>kpl</t>
  </si>
  <si>
    <t>005111021R</t>
  </si>
  <si>
    <t>Vytyčení inženýrských sítí</t>
  </si>
  <si>
    <t>včetně kopaných sond</t>
  </si>
  <si>
    <t>005121010R</t>
  </si>
  <si>
    <t>Vybudování zařízení staveniště</t>
  </si>
  <si>
    <t>005121020R</t>
  </si>
  <si>
    <t>Provoz zařízení staveniště</t>
  </si>
  <si>
    <t>005121030R</t>
  </si>
  <si>
    <t>Odstranění zařízení staveniště</t>
  </si>
  <si>
    <t>005211010R</t>
  </si>
  <si>
    <t>Předání a převzetí staveniště</t>
  </si>
  <si>
    <t>005211020R</t>
  </si>
  <si>
    <t>Ochrana stávaj. inženýrských sítí na staveništi zřízení a odstranění</t>
  </si>
  <si>
    <t>OCHRANA TECHNOLOGICKÝCH KANÁLU PRO POJEZD TECHNIKY</t>
  </si>
  <si>
    <t>2x silniční panely 3x1,5 m tl. 215 mm na polštář ze ŠD tl 150 mm</t>
  </si>
  <si>
    <t>005211030Ra</t>
  </si>
  <si>
    <t>Přechodné dopravní značení osazení, demontáž, pronájem</t>
  </si>
  <si>
    <t>Přechodné dopravní značení, kompletní dodávka+pronájem značek</t>
  </si>
  <si>
    <t>předpoklad 3 měsíce</t>
  </si>
  <si>
    <t>005241010R</t>
  </si>
  <si>
    <t>Dokumentace skutečného provedení</t>
  </si>
  <si>
    <t>005241020Ra</t>
  </si>
  <si>
    <t>Geodetické zaměření skutečného provedení včetně vkladu do DTM</t>
  </si>
  <si>
    <t>předán protokol o úspěšném vkladu do DTM a přidělené ID</t>
  </si>
  <si>
    <t>100</t>
  </si>
  <si>
    <t>Vedlejší a ostatní náklady</t>
  </si>
  <si>
    <t>100 Vedlejší a ostatní náklady</t>
  </si>
  <si>
    <t>26-545-100 Vedlejší a ostatní náklady</t>
  </si>
  <si>
    <t>56</t>
  </si>
  <si>
    <t>Podkladní vrstvy komunikací a zpevněných ploch</t>
  </si>
  <si>
    <t>171102121R00</t>
  </si>
  <si>
    <t>Uložení sypaniny do násypů z kamene zásyp kačírkem, mat. ve specifikaci</t>
  </si>
  <si>
    <t>m3</t>
  </si>
  <si>
    <t>564851111RT2</t>
  </si>
  <si>
    <t>Podklad ze štěrkodrti po zhutnění tloušťky 15 cm štěrkodrť frakce 0-32 mm</t>
  </si>
  <si>
    <t>doplnění konstrukce:315</t>
  </si>
  <si>
    <t>zásyp po bourání bet. kce-2 vrstvy:9*2</t>
  </si>
  <si>
    <t>568111111R00</t>
  </si>
  <si>
    <t>Zřízení vrstvy z geotextilie skl.do 1:5, š.do 3 m</t>
  </si>
  <si>
    <t>dlážděné plochy:1417</t>
  </si>
  <si>
    <t>pod skluzavkou:17</t>
  </si>
  <si>
    <t>583336652.R</t>
  </si>
  <si>
    <t>Kačírek praný 16/32 mm, VL</t>
  </si>
  <si>
    <t>16,1*0,18</t>
  </si>
  <si>
    <t>69366202.R</t>
  </si>
  <si>
    <t>Geotextilie netkaná - 150 g/m2</t>
  </si>
  <si>
    <t>dlážděné plochy:1417*1,1</t>
  </si>
  <si>
    <t>pod skluzavkou:17*1,1</t>
  </si>
  <si>
    <t>59</t>
  </si>
  <si>
    <t>Dlažby a předlažby komunikací</t>
  </si>
  <si>
    <t>596215021R00</t>
  </si>
  <si>
    <t>Kladení zámkové dlažby tl. 6 cm do drtě tl. 4 cm</t>
  </si>
  <si>
    <t>kladecí vrstva+kryt, položka obsahuje kladecí vrstvu ŠD fr. 4-8 mm + zásyp spar spárovacím pískem 0-2 mm</t>
  </si>
  <si>
    <t>dlažba ve specifikaci</t>
  </si>
  <si>
    <t>596291111R00</t>
  </si>
  <si>
    <t>Řezání zámkové dlažby tl. 60 mm</t>
  </si>
  <si>
    <t>m</t>
  </si>
  <si>
    <t>917862111R00</t>
  </si>
  <si>
    <t>Osazení obrub.bet. s opěrou,lože z C 16/20</t>
  </si>
  <si>
    <t>chodníkový obrubník 10/25:11,5</t>
  </si>
  <si>
    <t>59217421</t>
  </si>
  <si>
    <t>Obrubník chodníkový 100/250/1000 přírodní šedá</t>
  </si>
  <si>
    <t>kus</t>
  </si>
  <si>
    <t>592452105</t>
  </si>
  <si>
    <t>Betonová dlažba 600x300x60 barevná odstín arabica</t>
  </si>
  <si>
    <t>1417*1,03</t>
  </si>
  <si>
    <t>8</t>
  </si>
  <si>
    <t>Trubní vedení</t>
  </si>
  <si>
    <t>597101020RA0</t>
  </si>
  <si>
    <t>Žlab odvodňovací polymerbeton, zatížení B 125 kN litinová mříž, bet. lože, zemní práce</t>
  </si>
  <si>
    <t>žlab č. 1:20</t>
  </si>
  <si>
    <t>žlab č. 2:12</t>
  </si>
  <si>
    <t>831350111RA0</t>
  </si>
  <si>
    <t>Kanalizační přípojka z trub PVC, DN 125 napojení na stávající potrubí</t>
  </si>
  <si>
    <t>2,5+7,5</t>
  </si>
  <si>
    <t>8-R.01</t>
  </si>
  <si>
    <t>Odpojení a uzavření přípojky vody odpojení stávající přípojky odpadu a přep. na žlab</t>
  </si>
  <si>
    <t>9</t>
  </si>
  <si>
    <t>Ostatní konstrukce, bourání</t>
  </si>
  <si>
    <t>113106121R00</t>
  </si>
  <si>
    <t>Rozebrání dlažeb z betonových dlaždic</t>
  </si>
  <si>
    <t>113107320R00</t>
  </si>
  <si>
    <t>Odstranění podkladu pl. 50 m2,DK, ŠD, ŠP tl.20 cm</t>
  </si>
  <si>
    <t>plocha pod skluzavkou</t>
  </si>
  <si>
    <t>113107606R00</t>
  </si>
  <si>
    <t>Odstranění podkladu DK, ŠD, ŠP do tl.6 cm</t>
  </si>
  <si>
    <t>979054441R00</t>
  </si>
  <si>
    <t>Očištění vybour. dlaždic s výplní kamen. těženým</t>
  </si>
  <si>
    <t>96</t>
  </si>
  <si>
    <t>Bourání konstrukcí</t>
  </si>
  <si>
    <t>961044111R00</t>
  </si>
  <si>
    <t>Bourání konstrukcí z betonu prostého</t>
  </si>
  <si>
    <t>stávající základ sprchy:3*3*0,45</t>
  </si>
  <si>
    <t>beton pod dlažbou u stáv. žlabů:0,2*0,1*182,2</t>
  </si>
  <si>
    <t>výkop pro přípojku kanalizace:0,3*0,1*7</t>
  </si>
  <si>
    <t>99</t>
  </si>
  <si>
    <t>Staveništní přesun hmot</t>
  </si>
  <si>
    <t>998223011R00</t>
  </si>
  <si>
    <t xml:space="preserve">Přesun hmot, pozemní komunikace, kryt dlážděný </t>
  </si>
  <si>
    <t>t</t>
  </si>
  <si>
    <t>999</t>
  </si>
  <si>
    <t>Poplatky za skládky</t>
  </si>
  <si>
    <t>979990001R00</t>
  </si>
  <si>
    <t>Poplatek za skládku stavební suti</t>
  </si>
  <si>
    <t>materiál z podkladu, ostatní materiál</t>
  </si>
  <si>
    <t>7,48+189,288</t>
  </si>
  <si>
    <t>979990103R00</t>
  </si>
  <si>
    <t>Poplatek za skládku suti - beton</t>
  </si>
  <si>
    <t>určeno k recyklaci</t>
  </si>
  <si>
    <t>15,808+197,892</t>
  </si>
  <si>
    <t>D96</t>
  </si>
  <si>
    <t>Přesuny suti a vybouraných hmot</t>
  </si>
  <si>
    <t>979082213R00</t>
  </si>
  <si>
    <t>Vodorovná doprava suti po suchu do 1 km</t>
  </si>
  <si>
    <t>979082219R00</t>
  </si>
  <si>
    <t>Příplatek za dopravu suti po suchu za další 1 km</t>
  </si>
  <si>
    <t>9*410,4680</t>
  </si>
  <si>
    <t>979087212R00</t>
  </si>
  <si>
    <t>Nakládání suti na dopravní prostředky - komunikace</t>
  </si>
  <si>
    <t>196,768+213,7</t>
  </si>
  <si>
    <t>101</t>
  </si>
  <si>
    <t>Výměna dlážděného krytu ploch</t>
  </si>
  <si>
    <t>101 Výměna dlážděného krytu ploch</t>
  </si>
  <si>
    <t>131201111</t>
  </si>
  <si>
    <t>Hloubení nezapaž. jam hor.3 do 100 m3, STROJNĚ</t>
  </si>
  <si>
    <t>vnější odkop podezdívek</t>
  </si>
  <si>
    <t>uloženo na meziskládkách v areálu</t>
  </si>
  <si>
    <t>(6,85+43,1+49,6+41,8+43,35+6,8)*0,45</t>
  </si>
  <si>
    <t>139601102R00</t>
  </si>
  <si>
    <t>Ruční výkop jam, rýh a šachet v hornině tř. 3</t>
  </si>
  <si>
    <t>vnitřní odkop podezdívek</t>
  </si>
  <si>
    <t>(7,85+47,5+41,3+47,6+44,1+8,2)*0,13</t>
  </si>
  <si>
    <t>174101101R00</t>
  </si>
  <si>
    <t>Zásyp jam, rýh, šachet se zhutněním</t>
  </si>
  <si>
    <t>odkopaný materiál před bouráním podezdívek</t>
  </si>
  <si>
    <t>vnější část podezdívky:(6,85+43,1+49,6+41,8+43,35+6,8)*0,45</t>
  </si>
  <si>
    <t>vnitřní část podezdívky:(7,85+47,5+41,3+47,6+44,1+8,2)*0,13</t>
  </si>
  <si>
    <t>0</t>
  </si>
  <si>
    <t>3</t>
  </si>
  <si>
    <t>Svislé a kompletní konstrukce</t>
  </si>
  <si>
    <t>274351215R00</t>
  </si>
  <si>
    <t>Bednění stěn základových pasů - zřízení nadzemní část - pohledový beton</t>
  </si>
  <si>
    <t>Podezdívka PO-1:6,5*0,6*2</t>
  </si>
  <si>
    <t>Podezdívka PO-2:43,5*0,6*2</t>
  </si>
  <si>
    <t>Podezdívka PO-3:39,6*0,6*2</t>
  </si>
  <si>
    <t>Podezdívka PO-4:47,55*0,6*2</t>
  </si>
  <si>
    <t>Podezdívka PO-5:43,1*0,6*2</t>
  </si>
  <si>
    <t>Podezdívka PO-6:6,6*0,6*2</t>
  </si>
  <si>
    <t>274351216R00</t>
  </si>
  <si>
    <t>Bednění stěn základových pasů - odstranění</t>
  </si>
  <si>
    <t>311321411R00</t>
  </si>
  <si>
    <t>Železobeton nadzákladových zdí C 25/30 pohledový se sraženými hranami 45%</t>
  </si>
  <si>
    <t>po odbednění přebrousit hrany a spoje bednění</t>
  </si>
  <si>
    <t xml:space="preserve">dilatace provést dle statického výpočtu </t>
  </si>
  <si>
    <t>Podezdívka PO-1:0,94</t>
  </si>
  <si>
    <t>Podezdívka PO-2:6,51</t>
  </si>
  <si>
    <t>Podezdívka PO-3:5,90</t>
  </si>
  <si>
    <t>Podezdívka PO-4:7,14</t>
  </si>
  <si>
    <t>Podezdívka PO-5:6,47</t>
  </si>
  <si>
    <t>Podezdívka PO-6:0,96</t>
  </si>
  <si>
    <t>13285285</t>
  </si>
  <si>
    <t>Tyč žebírková, výztuž do betonu ocel B500B D 6 mm</t>
  </si>
  <si>
    <t>třmínky</t>
  </si>
  <si>
    <t>13285300</t>
  </si>
  <si>
    <t>Tyč žebírková, výztuž do betonu ocel B500B D 12 mm</t>
  </si>
  <si>
    <t>podélná výztuž</t>
  </si>
  <si>
    <t>13285301</t>
  </si>
  <si>
    <t>Tyč žebírková, výztuž do betonu ocel B500B D 14 mm</t>
  </si>
  <si>
    <t>trny</t>
  </si>
  <si>
    <t>961055111R00</t>
  </si>
  <si>
    <t>Bourání základů železobetonových</t>
  </si>
  <si>
    <t>Podezdívky zábradlí</t>
  </si>
  <si>
    <t>včetně zařezání a začištění v místě napojení na stěny brodítek</t>
  </si>
  <si>
    <t>Podezdívka PO-1:0,25*0,6*6,5</t>
  </si>
  <si>
    <t>Podezdívka PO-2:0,25*0,6*43,35</t>
  </si>
  <si>
    <t>Podezdívka PO-3:0,25*0,6*39,35</t>
  </si>
  <si>
    <t>Podezdívka PO-4:0,25*0,6*47,55</t>
  </si>
  <si>
    <t>Podezdívka PO-5:0,25*0,6*43,1</t>
  </si>
  <si>
    <t>Podezdívka PO-6:0,25*0,6*6,35</t>
  </si>
  <si>
    <t>998011001R00</t>
  </si>
  <si>
    <t xml:space="preserve">Přesun hmot základové konstrukce </t>
  </si>
  <si>
    <t>767</t>
  </si>
  <si>
    <t>Konstrukce zámečnické</t>
  </si>
  <si>
    <t>767995105R00</t>
  </si>
  <si>
    <t>Montáž kovových atypických konstrukcí vč kotevního a spojovacího materiálu</t>
  </si>
  <si>
    <t>nová nerezová zábradlí</t>
  </si>
  <si>
    <t>767996801R00</t>
  </si>
  <si>
    <t>Demontáž atypických ocelových konstr. stávající zábradlí</t>
  </si>
  <si>
    <t>kg</t>
  </si>
  <si>
    <t>stávající zábradlí bude odstraněno rozřezáním a odbouráním z podezdívek</t>
  </si>
  <si>
    <t>stáv. zábradlí 1:7,8*9,3</t>
  </si>
  <si>
    <t>stáv. zábradlí 2:7,8*50,4</t>
  </si>
  <si>
    <t>stáv. zábradlí 3:7,8*44,9</t>
  </si>
  <si>
    <t>stáv. zábradlí 4:7,8*54,1</t>
  </si>
  <si>
    <t>stáv. zábradlí 5:7,8*50,1</t>
  </si>
  <si>
    <t>stáv. zábradlí 6:7,8*9,2</t>
  </si>
  <si>
    <t>zábradlí v průměru cca 7,8 kg na 1 m:</t>
  </si>
  <si>
    <t>767-R01</t>
  </si>
  <si>
    <t>NEREZOVÉ ZÁBRADLÍ KULATÉ - Z 1 vč. kotvícího a spojovacího materiálu</t>
  </si>
  <si>
    <t xml:space="preserve">Konstrukce : </t>
  </si>
  <si>
    <t>- madlo : trubkové 42,4 / 2,0 mm</t>
  </si>
  <si>
    <t>- sloupky : trubkové 42,4 / 2,0 mm</t>
  </si>
  <si>
    <t>celkový počet - 6 sloupků</t>
  </si>
  <si>
    <t>- výplň : 2x výplň trubková 42,4 / 2,0 mm</t>
  </si>
  <si>
    <t xml:space="preserve">Kotvení : </t>
  </si>
  <si>
    <t>do bet. podezdívky - nerezová závitová tyč na chem kotvu + nerez. podložky a kloboukové matice</t>
  </si>
  <si>
    <t>Rozměr : výška 0,8 m, výška nad dlažbou 1,05 m</t>
  </si>
  <si>
    <t>celková délka v ose zábradlí - 8,85 m</t>
  </si>
  <si>
    <t>Povrchová úprava : nerez brus, zvýšená ochrana proti chlóru</t>
  </si>
  <si>
    <t>767-R02</t>
  </si>
  <si>
    <t>NEREZOVÉ ZÁBRADLÍ KULATÉ - Z 2 vč. kotvícího a spojovacího materiálu</t>
  </si>
  <si>
    <t>celkový počet - 27 sloupků</t>
  </si>
  <si>
    <t>celková délka v ose zábradlí - 49,95 m</t>
  </si>
  <si>
    <t>767-R03</t>
  </si>
  <si>
    <t>NEREZOVÉ ZÁBRADLÍ KULATÉ - Z 3 vč. kotvícího a spojovacího materiálu</t>
  </si>
  <si>
    <t>celkový počet - 3 sloupky</t>
  </si>
  <si>
    <t>celková délka v ose zábradlí - 5,20 m</t>
  </si>
  <si>
    <t>767-R04</t>
  </si>
  <si>
    <t>NEREZOVÉ ZÁBRADLÍ KULATÉ - Z 4 vč. kotvícího a spojovacího materiálu</t>
  </si>
  <si>
    <t>celkový počet - 23 sloupků</t>
  </si>
  <si>
    <t>celková délka v ose zábradlí - 41,65 m</t>
  </si>
  <si>
    <t>767-R05</t>
  </si>
  <si>
    <t>NEREZOVÉ ZÁBRADLÍ KULATÉ - Z 5 vč. kotvícího a spojovacího materiálu</t>
  </si>
  <si>
    <t>celkový počet - 29 sloupků</t>
  </si>
  <si>
    <t>celková délka v ose zábradlí - 53,23 m</t>
  </si>
  <si>
    <t>767-R06</t>
  </si>
  <si>
    <t>NEREZOVÉ ZÁBRADLÍ KULATÉ - Z 6 vč. kotvícího a spojovacího materiálu</t>
  </si>
  <si>
    <t>celková délka v ose zábradlí - 49,70 m</t>
  </si>
  <si>
    <t>767-R07</t>
  </si>
  <si>
    <t>NEREZOVÉ ZÁBRADLÍ KULATÉ - Z 7 vč. kotvícího a spojovacího materiálu</t>
  </si>
  <si>
    <t>767-R08</t>
  </si>
  <si>
    <t>NEREZOVÉ ZÁBRADLÍ KULATÉ - Z 8 vč. kotvícího a spojovacího materiálu</t>
  </si>
  <si>
    <t>celkový počet - 13 sloupků</t>
  </si>
  <si>
    <t>Rozměr : výška 0,95 m, výška nad dlažbou 0,93 m</t>
  </si>
  <si>
    <t>celková délka v ose zábradlí - 23,50 m</t>
  </si>
  <si>
    <t>767-R09</t>
  </si>
  <si>
    <t>NEREZOVÉ ZÁBRADLÍ ŘETĚZ - Z 9 vč. kotvícího a spojovacího materiálu</t>
  </si>
  <si>
    <t>- madlo : bez madla</t>
  </si>
  <si>
    <t>- sloupky : trubkové 42,4 / 2,0 mm + háčky pro řetěz</t>
  </si>
  <si>
    <t>celkový počet - 11 sloupků</t>
  </si>
  <si>
    <t>- výplň : 2x nerezový (příp. pozinkovaný) řetěz,</t>
  </si>
  <si>
    <t>síla drátu 4 mm oko 16,8x32 mm</t>
  </si>
  <si>
    <t>Kotvení : do bet. obruby</t>
  </si>
  <si>
    <t>Rozměr : výška 0,9 m, výška nad dlažbou 1,00 m</t>
  </si>
  <si>
    <t>celková délka v ose zábradlí - 17,15 m</t>
  </si>
  <si>
    <t>998767101R00</t>
  </si>
  <si>
    <t xml:space="preserve">Přesun hmot pro zámečnické konstr., výšky do 6 m </t>
  </si>
  <si>
    <t>102</t>
  </si>
  <si>
    <t>Zábradlí bazénů</t>
  </si>
  <si>
    <t>102 Zábradlí bazénů</t>
  </si>
  <si>
    <t>26-545-102 Zábradlí a podezdívky</t>
  </si>
  <si>
    <t>122202201R00</t>
  </si>
  <si>
    <t>Odkopávky pro silnice v hor. 3 do 100 m3</t>
  </si>
  <si>
    <t>dlážděné plochy:19,45</t>
  </si>
  <si>
    <t>pod skluzavkou:5,9</t>
  </si>
  <si>
    <t>122202209R00</t>
  </si>
  <si>
    <t>Příplatek za lepivost - odkop. pro silnice v hor.3</t>
  </si>
  <si>
    <t>162701105R00</t>
  </si>
  <si>
    <t>Vodorovné přemístění výkopku z hor.1-4 do 10000 m</t>
  </si>
  <si>
    <t>167101101R00</t>
  </si>
  <si>
    <t>Nakládání výkopku z hor.1-4 v množství do 100 m3</t>
  </si>
  <si>
    <t>Odkop:25,35</t>
  </si>
  <si>
    <t>Zásyp:5,5</t>
  </si>
  <si>
    <t>171201201R00</t>
  </si>
  <si>
    <t>Uložení sypaniny na skl.-sypanina na výšku přes 2m</t>
  </si>
  <si>
    <t>25,35-5,5</t>
  </si>
  <si>
    <t>zásyp podél obrubníků</t>
  </si>
  <si>
    <t>181101102R00</t>
  </si>
  <si>
    <t>Úprava pláně v zářezech v hor. 1-4, se zhutněním</t>
  </si>
  <si>
    <t>dlážděné plochy:96,3000</t>
  </si>
  <si>
    <t>pod skluzavkou:39,6</t>
  </si>
  <si>
    <t>39,6*0,2</t>
  </si>
  <si>
    <t>Geotextilie netkaná - 200 g/m2</t>
  </si>
  <si>
    <t>dlážděné plochy:96,3*1,1</t>
  </si>
  <si>
    <t>pod skluzavkou:39,6*1,1</t>
  </si>
  <si>
    <t>chodníkový obrubník 10/25:104</t>
  </si>
  <si>
    <t>75,5*1,05</t>
  </si>
  <si>
    <t>113107615R00</t>
  </si>
  <si>
    <t>Odstranění podkladu nad 50 m2,DK, ŠD tl.15 cm</t>
  </si>
  <si>
    <t>113201111R00</t>
  </si>
  <si>
    <t>Vytrhání obrub chodníkových</t>
  </si>
  <si>
    <t>979024441R00</t>
  </si>
  <si>
    <t>Očištění vybour. obrubníků všech loží a výplní</t>
  </si>
  <si>
    <t>199000005R00</t>
  </si>
  <si>
    <t>Poplatek za skládku horniny 1- 4</t>
  </si>
  <si>
    <t>7,8522+16,698</t>
  </si>
  <si>
    <t>9*43,3272</t>
  </si>
  <si>
    <t>18,777+24,5502</t>
  </si>
  <si>
    <t>103</t>
  </si>
  <si>
    <t>Nástupní plochy brodítek</t>
  </si>
  <si>
    <t>103 Nástupní plochy brodítek</t>
  </si>
  <si>
    <t>2</t>
  </si>
  <si>
    <t>Základy a zvláštní zakládání</t>
  </si>
  <si>
    <t>430320040RA2</t>
  </si>
  <si>
    <t>Schodišťová konstrukce ŽB beton C 20/25 bednění, výztuž 120 kg/m3</t>
  </si>
  <si>
    <t>vyztužení KARI sítěmi 8/100-8/100</t>
  </si>
  <si>
    <t>kotvící trny na chemickou kotvu pr. 14 mm dl. 500-600 mm - 12 ks</t>
  </si>
  <si>
    <t>následné přestěrkování a přebroušení pro pokládku bazénové fólie</t>
  </si>
  <si>
    <t>711</t>
  </si>
  <si>
    <t>Izolace proti vodě</t>
  </si>
  <si>
    <t>711-R.01</t>
  </si>
  <si>
    <t>Zařezání a odstranění stávající bazénové folie včetně odvozu a likvidace</t>
  </si>
  <si>
    <t>DLE POŽADAVKŮ A ROZSAHU DODAVATELE NOVÉ BAZÉNOVÉ FOLIE SCHODIŠTĚ!</t>
  </si>
  <si>
    <t>711-R.02</t>
  </si>
  <si>
    <t>Ochrana stávajících přelivových žlabů bazénových fólií před poškozením</t>
  </si>
  <si>
    <t>Montáž kovových atypických konstrukcí do 100 kg</t>
  </si>
  <si>
    <t>ks</t>
  </si>
  <si>
    <t>Atypické nerezové zábradlí trubkové - 2ks</t>
  </si>
  <si>
    <t>včetně bazénových kotev zábradlí - 4 ks</t>
  </si>
  <si>
    <t>767996802R00</t>
  </si>
  <si>
    <t>Demontáž atypických ocelových konstr. do100 kg</t>
  </si>
  <si>
    <t>stávající bazénový žebřík</t>
  </si>
  <si>
    <t>bude předán provozovateli k uskladnění</t>
  </si>
  <si>
    <t>767-R.01</t>
  </si>
  <si>
    <t>Atypické nerezové zábradlí na schodiště včetně bazénových kotevních prvků</t>
  </si>
  <si>
    <t>leštěný nerez AISI 316L</t>
  </si>
  <si>
    <t>767-R.02</t>
  </si>
  <si>
    <t>Doprava</t>
  </si>
  <si>
    <t>104</t>
  </si>
  <si>
    <t>Plavecký bazén - bazénové schodiště</t>
  </si>
  <si>
    <t>104 Plavecký bazén - bazénové schodiště</t>
  </si>
  <si>
    <t>113107520R00</t>
  </si>
  <si>
    <t>Příplatek za lepivost - odkop. v hor.3</t>
  </si>
  <si>
    <t>zákl. deska:1,3*3*0,15</t>
  </si>
  <si>
    <t>zákl. deska:1,3*3</t>
  </si>
  <si>
    <t>273324117R00</t>
  </si>
  <si>
    <t>Železobeton základových desek z betonu C 25/30 povrchová úprava - česaný beton</t>
  </si>
  <si>
    <t>KARI síť při horním a spodním okraji</t>
  </si>
  <si>
    <t>základová deska :1,3*3*0,25</t>
  </si>
  <si>
    <t>273351215R00</t>
  </si>
  <si>
    <t>Bednění stěn základových desek - zřízení</t>
  </si>
  <si>
    <t>2*(3+1,3)*0,25</t>
  </si>
  <si>
    <t>273351216R00</t>
  </si>
  <si>
    <t>Bednění stěn základových desek - odstranění</t>
  </si>
  <si>
    <t>podkladní vrstva:1,3*3</t>
  </si>
  <si>
    <t>313900415</t>
  </si>
  <si>
    <t>Síť svařovaná KARI, typ KZ60, d 10 mm, oko 100 x 100 mm, formát 3 x 2 m</t>
  </si>
  <si>
    <t>potřeba 2 tabule 3*2 m:2*3*2</t>
  </si>
  <si>
    <t>08-R01</t>
  </si>
  <si>
    <t>Potrubí pro napojení technologické vody D32 mm včetně ochrany potrubí</t>
  </si>
  <si>
    <t>Dodávka a montáž potrubí dle požadavků dodavatele skluzavky</t>
  </si>
  <si>
    <t>bude upřesněno dodavatelem skluzavky před realizací</t>
  </si>
  <si>
    <t>998012021R00</t>
  </si>
  <si>
    <t xml:space="preserve">Přesun hmot pro k-ce monolitické výšky do 6 m </t>
  </si>
  <si>
    <t>materiál z podkladu, vhodný k recyklaci</t>
  </si>
  <si>
    <t>9*3,069</t>
  </si>
  <si>
    <t>2,30175+2,6724+1,15</t>
  </si>
  <si>
    <t>105</t>
  </si>
  <si>
    <t>Dětský bazén - Skluzavka SLON</t>
  </si>
  <si>
    <t>105 Dětský bazén - Skluzavka SLON</t>
  </si>
  <si>
    <t>4,55*1,55*0,6</t>
  </si>
  <si>
    <t>přebytečný materiál bude použit na terénní úpravy po dokončení stavby</t>
  </si>
  <si>
    <t>0,32*4,15</t>
  </si>
  <si>
    <t>380320070RAA</t>
  </si>
  <si>
    <t>Kompletní kce ŽB z betonu C 25/30 vodostavebního bednění a odbednění, výztuž 90 kg/m3</t>
  </si>
  <si>
    <t>Rozšíření brodítka</t>
  </si>
  <si>
    <t>0,55*0,2*1,95+0,3*0,55*0,475+0,675*2,55*0,3</t>
  </si>
  <si>
    <t>Bourání konstrukcí železobetonových s odřezáním od stávajícíh konstrukcí</t>
  </si>
  <si>
    <t>stěna brodítka</t>
  </si>
  <si>
    <t>0,25*0,7*2,55</t>
  </si>
  <si>
    <t>Přesun hmot koupaliště</t>
  </si>
  <si>
    <t>711212001R00</t>
  </si>
  <si>
    <t>Nátěr bazénový hydroizolační těsnicí hmotou modrá barva</t>
  </si>
  <si>
    <t>(2,55*2,25+2*2,55*0,475+4*0,275)*2</t>
  </si>
  <si>
    <t>711212012RT3</t>
  </si>
  <si>
    <t>Stěrka hydroizolační vyztužená tkaninou pružná hydroizolace</t>
  </si>
  <si>
    <t>2,55*2,25+2*2,55*0,475+4*0,275</t>
  </si>
  <si>
    <t>998711101R00</t>
  </si>
  <si>
    <t xml:space="preserve">Přesun hmot pro izolace proti vodě, výšky do 6 m </t>
  </si>
  <si>
    <t>9*1,07088</t>
  </si>
  <si>
    <t>106</t>
  </si>
  <si>
    <t>Úprava brodítka u velké skluzavky</t>
  </si>
  <si>
    <t>106 Úprava brodítka u velké skluzavky</t>
  </si>
  <si>
    <t>26-545-106 Úprava brodítka</t>
  </si>
  <si>
    <t>18</t>
  </si>
  <si>
    <t>Povrchové úpravy terénu</t>
  </si>
  <si>
    <t>180402111R00</t>
  </si>
  <si>
    <t>Založení trávníku parkového výsevem v rovině</t>
  </si>
  <si>
    <t>181301111R00</t>
  </si>
  <si>
    <t>Rozprostření ornice, rovina, tl.do 10 cm,nad 500m2</t>
  </si>
  <si>
    <t>182001111R00</t>
  </si>
  <si>
    <t>Plošná úprava terénu, nerovnosti do 10 cm v rovině</t>
  </si>
  <si>
    <t>183403153R00</t>
  </si>
  <si>
    <t>Obdělání půdy hrabáním, v rovině</t>
  </si>
  <si>
    <t>185803111R00</t>
  </si>
  <si>
    <t>Ošetření trávníku v rovině</t>
  </si>
  <si>
    <t>185803211R00</t>
  </si>
  <si>
    <t>Uválcování trávníku v rovině</t>
  </si>
  <si>
    <t>00572440</t>
  </si>
  <si>
    <t>Směs travní hřištní III. - vysoká zátěž PROFI</t>
  </si>
  <si>
    <t>úsek č. 1-první osetí - spotřeba 100g/m2:1700*100/1000</t>
  </si>
  <si>
    <t>úsek č. 1-druhé osetí - spotřeba 60g/m2:1700*60/1000</t>
  </si>
  <si>
    <t>10364200</t>
  </si>
  <si>
    <t>Zemina se substrátem pro finální terénní úpravy</t>
  </si>
  <si>
    <t>srovnání ploch zničených pojezdem prováděnými pracemi - předpoklad doplnit 50% plochy v tl. do 8 cm</t>
  </si>
  <si>
    <t>38</t>
  </si>
  <si>
    <t>Kompletní konstrukce</t>
  </si>
  <si>
    <t>38-R.01</t>
  </si>
  <si>
    <t>Naložení stávajícího dřevěného stánku odvoz se složením do 10 km</t>
  </si>
  <si>
    <t>místo pro odvoz upřesní investor</t>
  </si>
  <si>
    <t>599000010RA1</t>
  </si>
  <si>
    <t>Rozebrání a oprava zpevněných ploch dlážděných včetně doplnění konstrukce, mat. původní</t>
  </si>
  <si>
    <t>pozn. žulové kostky vč. očištění a nového bet. lože</t>
  </si>
  <si>
    <t>107</t>
  </si>
  <si>
    <t>Přidružené a dokončovací práce</t>
  </si>
  <si>
    <t>107 Přidružené a dokončovací práce</t>
  </si>
  <si>
    <t>26-545-107 Přidružené a dokončovací práce</t>
  </si>
  <si>
    <t>Město Kroměříž</t>
  </si>
  <si>
    <t>Velké náměstí 115/1</t>
  </si>
  <si>
    <t>00287351</t>
  </si>
  <si>
    <t>767 01 Kroměříž</t>
  </si>
  <si>
    <t>26-545 Koupaliště BAJDA
Výměna stávajících zpevněných povrchů</t>
  </si>
  <si>
    <t>02 / 2026</t>
  </si>
  <si>
    <t>CZ00287351</t>
  </si>
  <si>
    <t>26-545-101 Výměna dlážděného krytu u bazénů</t>
  </si>
  <si>
    <t>26-545-103 Nástupní plochy brodítek</t>
  </si>
  <si>
    <t>26-545-104 Plavecký bazén - schodiště</t>
  </si>
  <si>
    <t>26-545-105 Dětský bazén - základ skluzavky</t>
  </si>
  <si>
    <t>Výkaz výměr</t>
  </si>
  <si>
    <t>doplnění konstrukce:(7,85+47,5+41,3+47,6+44,1+8,2)*0,6</t>
  </si>
  <si>
    <t>9*120,6252</t>
  </si>
  <si>
    <t>67,032+1,704+51,8892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</si>
</sst>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</font>
    <font>
      <b/>
      <sz val="4"/>
      <color indexed="22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</font>
    <font>
      <sz val="10"/>
      <color indexed="9"/>
      <name val="Arial CE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8"/>
      <color indexed="9"/>
      <name val="Arial CE"/>
    </font>
    <font>
      <sz val="4"/>
      <color indexed="9"/>
      <name val="Arial CE"/>
      <family val="2"/>
      <charset val="238"/>
    </font>
    <font>
      <sz val="4"/>
      <color indexed="22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9.5"/>
      <name val="Arial CE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8" fillId="3" borderId="0" xfId="0" applyNumberFormat="1" applyFont="1" applyFill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5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3" fontId="4" fillId="4" borderId="15" xfId="0" applyNumberFormat="1" applyFont="1" applyFill="1" applyBorder="1" applyAlignment="1">
      <alignment horizontal="right" vertical="center"/>
    </xf>
    <xf numFmtId="3" fontId="4" fillId="4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10" fillId="0" borderId="0" xfId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0" fillId="3" borderId="19" xfId="1" applyFill="1" applyBorder="1" applyAlignment="1">
      <alignment horizontal="left"/>
    </xf>
    <xf numFmtId="0" fontId="10" fillId="3" borderId="20" xfId="1" applyFill="1" applyBorder="1" applyAlignment="1">
      <alignment horizontal="center"/>
    </xf>
    <xf numFmtId="0" fontId="13" fillId="3" borderId="20" xfId="1" applyFont="1" applyFill="1" applyBorder="1"/>
    <xf numFmtId="49" fontId="10" fillId="3" borderId="21" xfId="1" applyNumberFormat="1" applyFill="1" applyBorder="1"/>
    <xf numFmtId="0" fontId="10" fillId="3" borderId="20" xfId="1" applyFill="1" applyBorder="1" applyAlignment="1">
      <alignment horizontal="right"/>
    </xf>
    <xf numFmtId="0" fontId="10" fillId="3" borderId="20" xfId="1" applyFill="1" applyBorder="1"/>
    <xf numFmtId="0" fontId="10" fillId="3" borderId="22" xfId="1" applyFill="1" applyBorder="1"/>
    <xf numFmtId="49" fontId="10" fillId="3" borderId="23" xfId="1" applyNumberFormat="1" applyFill="1" applyBorder="1" applyAlignment="1">
      <alignment horizontal="left"/>
    </xf>
    <xf numFmtId="0" fontId="10" fillId="3" borderId="24" xfId="1" applyFill="1" applyBorder="1" applyAlignment="1">
      <alignment horizontal="center"/>
    </xf>
    <xf numFmtId="0" fontId="13" fillId="3" borderId="24" xfId="1" applyFont="1" applyFill="1" applyBorder="1"/>
    <xf numFmtId="49" fontId="10" fillId="3" borderId="25" xfId="1" applyNumberFormat="1" applyFill="1" applyBorder="1"/>
    <xf numFmtId="0" fontId="10" fillId="3" borderId="24" xfId="1" applyFill="1" applyBorder="1" applyAlignment="1">
      <alignment horizontal="right"/>
    </xf>
    <xf numFmtId="0" fontId="10" fillId="3" borderId="24" xfId="1" applyFill="1" applyBorder="1"/>
    <xf numFmtId="0" fontId="10" fillId="3" borderId="26" xfId="1" applyFill="1" applyBorder="1"/>
    <xf numFmtId="0" fontId="3" fillId="0" borderId="0" xfId="1" applyFont="1"/>
    <xf numFmtId="0" fontId="10" fillId="0" borderId="0" xfId="1" applyAlignment="1">
      <alignment horizontal="right"/>
    </xf>
    <xf numFmtId="49" fontId="14" fillId="3" borderId="16" xfId="1" applyNumberFormat="1" applyFont="1" applyFill="1" applyBorder="1" applyAlignment="1">
      <alignment wrapText="1"/>
    </xf>
    <xf numFmtId="0" fontId="14" fillId="3" borderId="3" xfId="1" applyFont="1" applyFill="1" applyBorder="1" applyAlignment="1">
      <alignment horizontal="center" wrapText="1"/>
    </xf>
    <xf numFmtId="0" fontId="14" fillId="3" borderId="16" xfId="1" applyFont="1" applyFill="1" applyBorder="1" applyAlignment="1">
      <alignment horizontal="center" wrapText="1"/>
    </xf>
    <xf numFmtId="0" fontId="10" fillId="3" borderId="16" xfId="1" applyFill="1" applyBorder="1" applyAlignment="1">
      <alignment wrapText="1" shrinkToFit="1"/>
    </xf>
    <xf numFmtId="0" fontId="10" fillId="0" borderId="0" xfId="1" applyAlignment="1">
      <alignment wrapText="1"/>
    </xf>
    <xf numFmtId="0" fontId="15" fillId="2" borderId="4" xfId="1" applyFont="1" applyFill="1" applyBorder="1" applyAlignment="1">
      <alignment horizontal="center"/>
    </xf>
    <xf numFmtId="49" fontId="7" fillId="2" borderId="7" xfId="1" applyNumberFormat="1" applyFont="1" applyFill="1" applyBorder="1" applyAlignment="1">
      <alignment horizontal="left"/>
    </xf>
    <xf numFmtId="0" fontId="7" fillId="2" borderId="7" xfId="1" applyFont="1" applyFill="1" applyBorder="1"/>
    <xf numFmtId="0" fontId="10" fillId="2" borderId="7" xfId="1" applyFill="1" applyBorder="1" applyAlignment="1">
      <alignment horizontal="center"/>
    </xf>
    <xf numFmtId="0" fontId="10" fillId="2" borderId="7" xfId="1" applyFill="1" applyBorder="1" applyAlignment="1">
      <alignment horizontal="right"/>
    </xf>
    <xf numFmtId="0" fontId="10" fillId="2" borderId="5" xfId="1" applyFill="1" applyBorder="1"/>
    <xf numFmtId="0" fontId="10" fillId="2" borderId="6" xfId="1" applyFill="1" applyBorder="1"/>
    <xf numFmtId="0" fontId="10" fillId="2" borderId="8" xfId="1" applyFill="1" applyBorder="1"/>
    <xf numFmtId="0" fontId="16" fillId="0" borderId="0" xfId="1" applyFont="1"/>
    <xf numFmtId="0" fontId="17" fillId="0" borderId="17" xfId="1" applyFont="1" applyBorder="1" applyAlignment="1">
      <alignment horizontal="center" vertical="top"/>
    </xf>
    <xf numFmtId="49" fontId="18" fillId="0" borderId="17" xfId="1" applyNumberFormat="1" applyFont="1" applyBorder="1" applyAlignment="1">
      <alignment horizontal="left" vertical="top" shrinkToFit="1"/>
    </xf>
    <xf numFmtId="0" fontId="18" fillId="0" borderId="17" xfId="1" applyFont="1" applyBorder="1" applyAlignment="1">
      <alignment vertical="top" wrapText="1"/>
    </xf>
    <xf numFmtId="49" fontId="19" fillId="0" borderId="17" xfId="1" applyNumberFormat="1" applyFont="1" applyBorder="1" applyAlignment="1">
      <alignment horizontal="center" shrinkToFit="1"/>
    </xf>
    <xf numFmtId="4" fontId="18" fillId="0" borderId="17" xfId="1" applyNumberFormat="1" applyFont="1" applyBorder="1" applyAlignment="1">
      <alignment horizontal="right" shrinkToFit="1"/>
    </xf>
    <xf numFmtId="4" fontId="19" fillId="0" borderId="17" xfId="1" applyNumberFormat="1" applyFont="1" applyBorder="1"/>
    <xf numFmtId="165" fontId="17" fillId="0" borderId="17" xfId="1" applyNumberFormat="1" applyFont="1" applyBorder="1"/>
    <xf numFmtId="4" fontId="17" fillId="0" borderId="8" xfId="1" applyNumberFormat="1" applyFont="1" applyBorder="1"/>
    <xf numFmtId="0" fontId="20" fillId="0" borderId="0" xfId="1" applyFont="1"/>
    <xf numFmtId="0" fontId="3" fillId="0" borderId="18" xfId="1" applyFont="1" applyBorder="1" applyAlignment="1">
      <alignment horizontal="center"/>
    </xf>
    <xf numFmtId="49" fontId="3" fillId="0" borderId="18" xfId="1" applyNumberFormat="1" applyFont="1" applyBorder="1" applyAlignment="1">
      <alignment horizontal="left"/>
    </xf>
    <xf numFmtId="4" fontId="10" fillId="0" borderId="5" xfId="1" applyNumberFormat="1" applyBorder="1"/>
    <xf numFmtId="0" fontId="23" fillId="0" borderId="0" xfId="1" applyFont="1" applyAlignment="1">
      <alignment wrapText="1"/>
    </xf>
    <xf numFmtId="4" fontId="24" fillId="5" borderId="29" xfId="1" applyNumberFormat="1" applyFont="1" applyFill="1" applyBorder="1" applyAlignment="1">
      <alignment horizontal="right" wrapText="1"/>
    </xf>
    <xf numFmtId="0" fontId="24" fillId="5" borderId="4" xfId="1" applyFont="1" applyFill="1" applyBorder="1" applyAlignment="1">
      <alignment horizontal="left" wrapText="1"/>
    </xf>
    <xf numFmtId="0" fontId="24" fillId="0" borderId="5" xfId="0" applyFont="1" applyBorder="1" applyAlignment="1">
      <alignment horizontal="right"/>
    </xf>
    <xf numFmtId="0" fontId="10" fillId="0" borderId="4" xfId="1" applyBorder="1"/>
    <xf numFmtId="0" fontId="26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27" fillId="3" borderId="1" xfId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0" fontId="10" fillId="3" borderId="2" xfId="1" applyFill="1" applyBorder="1" applyAlignment="1">
      <alignment horizontal="center"/>
    </xf>
    <xf numFmtId="4" fontId="10" fillId="3" borderId="2" xfId="1" applyNumberFormat="1" applyFill="1" applyBorder="1" applyAlignment="1">
      <alignment horizontal="right"/>
    </xf>
    <xf numFmtId="3" fontId="7" fillId="3" borderId="3" xfId="1" applyNumberFormat="1" applyFont="1" applyFill="1" applyBorder="1"/>
    <xf numFmtId="0" fontId="10" fillId="3" borderId="1" xfId="1" applyFill="1" applyBorder="1"/>
    <xf numFmtId="4" fontId="7" fillId="3" borderId="3" xfId="1" applyNumberFormat="1" applyFont="1" applyFill="1" applyBorder="1"/>
    <xf numFmtId="0" fontId="10" fillId="3" borderId="2" xfId="1" applyFill="1" applyBorder="1"/>
    <xf numFmtId="4" fontId="10" fillId="0" borderId="0" xfId="1" applyNumberFormat="1"/>
    <xf numFmtId="4" fontId="20" fillId="0" borderId="0" xfId="1" applyNumberFormat="1" applyFont="1"/>
    <xf numFmtId="3" fontId="20" fillId="0" borderId="0" xfId="1" applyNumberFormat="1" applyFont="1"/>
    <xf numFmtId="0" fontId="28" fillId="2" borderId="1" xfId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left"/>
    </xf>
    <xf numFmtId="0" fontId="13" fillId="2" borderId="2" xfId="1" applyFont="1" applyFill="1" applyBorder="1"/>
    <xf numFmtId="0" fontId="10" fillId="2" borderId="2" xfId="1" applyFill="1" applyBorder="1" applyAlignment="1">
      <alignment horizontal="center"/>
    </xf>
    <xf numFmtId="4" fontId="10" fillId="2" borderId="2" xfId="1" applyNumberFormat="1" applyFill="1" applyBorder="1" applyAlignment="1">
      <alignment horizontal="right"/>
    </xf>
    <xf numFmtId="3" fontId="7" fillId="2" borderId="3" xfId="1" applyNumberFormat="1" applyFont="1" applyFill="1" applyBorder="1"/>
    <xf numFmtId="0" fontId="10" fillId="2" borderId="2" xfId="1" applyFill="1" applyBorder="1"/>
    <xf numFmtId="4" fontId="7" fillId="2" borderId="3" xfId="1" applyNumberFormat="1" applyFont="1" applyFill="1" applyBorder="1"/>
    <xf numFmtId="3" fontId="10" fillId="0" borderId="0" xfId="1" applyNumberFormat="1"/>
    <xf numFmtId="0" fontId="7" fillId="0" borderId="0" xfId="1" applyFont="1"/>
    <xf numFmtId="0" fontId="29" fillId="0" borderId="0" xfId="1" applyFont="1"/>
    <xf numFmtId="0" fontId="30" fillId="0" borderId="0" xfId="1" applyFont="1"/>
    <xf numFmtId="3" fontId="30" fillId="0" borderId="0" xfId="1" applyNumberFormat="1" applyFont="1" applyAlignment="1">
      <alignment horizontal="right"/>
    </xf>
    <xf numFmtId="4" fontId="30" fillId="0" borderId="0" xfId="1" applyNumberFormat="1" applyFont="1"/>
    <xf numFmtId="0" fontId="7" fillId="0" borderId="4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0" fontId="1" fillId="0" borderId="0" xfId="1" applyFont="1"/>
    <xf numFmtId="0" fontId="10" fillId="0" borderId="0" xfId="1" applyAlignment="1">
      <alignment horizontal="center"/>
    </xf>
    <xf numFmtId="0" fontId="5" fillId="0" borderId="0" xfId="0" applyFont="1" applyAlignment="1">
      <alignment horizontal="right" vertical="top"/>
    </xf>
    <xf numFmtId="14" fontId="3" fillId="0" borderId="0" xfId="0" quotePrefix="1" applyNumberFormat="1" applyFont="1" applyAlignment="1">
      <alignment horizontal="left"/>
    </xf>
    <xf numFmtId="49" fontId="14" fillId="3" borderId="25" xfId="1" applyNumberFormat="1" applyFont="1" applyFill="1" applyBorder="1"/>
    <xf numFmtId="49" fontId="31" fillId="3" borderId="25" xfId="1" applyNumberFormat="1" applyFont="1" applyFill="1" applyBorder="1"/>
    <xf numFmtId="4" fontId="19" fillId="6" borderId="17" xfId="1" applyNumberFormat="1" applyFont="1" applyFill="1" applyBorder="1" applyAlignment="1" applyProtection="1">
      <alignment horizontal="right"/>
      <protection locked="0"/>
    </xf>
    <xf numFmtId="3" fontId="3" fillId="6" borderId="17" xfId="0" applyNumberFormat="1" applyFont="1" applyFill="1" applyBorder="1" applyAlignment="1">
      <alignment horizontal="right"/>
    </xf>
    <xf numFmtId="3" fontId="3" fillId="6" borderId="18" xfId="0" applyNumberFormat="1" applyFont="1" applyFill="1" applyBorder="1"/>
    <xf numFmtId="4" fontId="0" fillId="6" borderId="7" xfId="0" applyNumberFormat="1" applyFill="1" applyBorder="1" applyAlignment="1">
      <alignment horizontal="right" vertical="center"/>
    </xf>
    <xf numFmtId="4" fontId="0" fillId="6" borderId="8" xfId="0" applyNumberFormat="1" applyFill="1" applyBorder="1" applyAlignment="1">
      <alignment horizontal="right" vertical="center"/>
    </xf>
    <xf numFmtId="4" fontId="0" fillId="6" borderId="0" xfId="0" applyNumberFormat="1" applyFill="1" applyAlignment="1">
      <alignment horizontal="right" vertical="center"/>
    </xf>
    <xf numFmtId="4" fontId="0" fillId="6" borderId="5" xfId="0" applyNumberFormat="1" applyFill="1" applyBorder="1" applyAlignment="1">
      <alignment horizontal="right" vertical="center"/>
    </xf>
    <xf numFmtId="4" fontId="0" fillId="6" borderId="10" xfId="0" applyNumberFormat="1" applyFill="1" applyBorder="1" applyAlignment="1">
      <alignment horizontal="right" vertical="center"/>
    </xf>
    <xf numFmtId="4" fontId="0" fillId="6" borderId="11" xfId="0" applyNumberForma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49" fontId="6" fillId="0" borderId="0" xfId="0" applyNumberFormat="1" applyFont="1" applyAlignment="1">
      <alignment horizontal="left" vertical="top" wrapText="1"/>
    </xf>
    <xf numFmtId="0" fontId="21" fillId="5" borderId="4" xfId="1" applyFont="1" applyFill="1" applyBorder="1" applyAlignment="1">
      <alignment horizontal="left" wrapText="1" indent="1"/>
    </xf>
    <xf numFmtId="0" fontId="22" fillId="0" borderId="0" xfId="0" applyFont="1" applyAlignment="1">
      <alignment wrapText="1"/>
    </xf>
    <xf numFmtId="0" fontId="22" fillId="0" borderId="5" xfId="0" applyFont="1" applyBorder="1" applyAlignment="1">
      <alignment wrapText="1"/>
    </xf>
    <xf numFmtId="0" fontId="6" fillId="0" borderId="0" xfId="1" applyFont="1" applyAlignment="1">
      <alignment horizontal="left"/>
    </xf>
    <xf numFmtId="49" fontId="24" fillId="5" borderId="27" xfId="1" applyNumberFormat="1" applyFont="1" applyFill="1" applyBorder="1" applyAlignment="1">
      <alignment horizontal="left" wrapText="1"/>
    </xf>
    <xf numFmtId="49" fontId="25" fillId="0" borderId="28" xfId="0" applyNumberFormat="1" applyFont="1" applyBorder="1" applyAlignment="1">
      <alignment horizontal="left" wrapText="1"/>
    </xf>
  </cellXfs>
  <cellStyles count="2">
    <cellStyle name="Normální" xfId="0" builtinId="0"/>
    <cellStyle name="normální_POL.XLS" xfId="1" xr:uid="{985BCF34-6F4F-4BE8-8F33-5EEB0F7DD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RTS\BUILDpower\MSOffice\RK10.xls" TargetMode="External"/><Relationship Id="rId1" Type="http://schemas.openxmlformats.org/officeDocument/2006/relationships/externalLinkPath" Target="file:///C:\Program%20Files%20(x86)\RTS\BUILDpower\MSOffice\RK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Stavba"/>
      <sheetName val="Objekt"/>
      <sheetName val="List1"/>
    </sheetNames>
    <sheetDataSet>
      <sheetData sheetId="0" refreshError="1"/>
      <sheetData sheetId="1">
        <row r="19">
          <cell r="D19">
            <v>15</v>
          </cell>
        </row>
        <row r="21">
          <cell r="D21">
            <v>21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00C9B-52EC-41EB-BE00-B1B4153CAB16}">
  <sheetPr codeName="List5112"/>
  <dimension ref="B1:N48"/>
  <sheetViews>
    <sheetView showGridLines="0" tabSelected="1" zoomScaleNormal="75" zoomScaleSheetLayoutView="75" workbookViewId="0">
      <selection activeCell="C2" sqref="C2"/>
    </sheetView>
  </sheetViews>
  <sheetFormatPr defaultRowHeight="12.75" x14ac:dyDescent="0.2"/>
  <cols>
    <col min="1" max="1" width="0.5703125" customWidth="1"/>
    <col min="2" max="2" width="7.140625" customWidth="1"/>
    <col min="4" max="4" width="19.7109375" customWidth="1"/>
    <col min="5" max="5" width="7" customWidth="1"/>
    <col min="6" max="6" width="16.7109375" customWidth="1"/>
    <col min="7" max="8" width="11" customWidth="1"/>
    <col min="9" max="9" width="12.85546875" customWidth="1"/>
    <col min="10" max="14" width="10.7109375" customWidth="1"/>
    <col min="257" max="257" width="0.5703125" customWidth="1"/>
    <col min="258" max="258" width="7.140625" customWidth="1"/>
    <col min="260" max="260" width="19.7109375" customWidth="1"/>
    <col min="261" max="261" width="7" customWidth="1"/>
    <col min="262" max="262" width="16.7109375" customWidth="1"/>
    <col min="263" max="264" width="11" customWidth="1"/>
    <col min="265" max="265" width="12.85546875" customWidth="1"/>
    <col min="266" max="270" width="10.7109375" customWidth="1"/>
    <col min="513" max="513" width="0.5703125" customWidth="1"/>
    <col min="514" max="514" width="7.140625" customWidth="1"/>
    <col min="516" max="516" width="19.7109375" customWidth="1"/>
    <col min="517" max="517" width="7" customWidth="1"/>
    <col min="518" max="518" width="16.7109375" customWidth="1"/>
    <col min="519" max="520" width="11" customWidth="1"/>
    <col min="521" max="521" width="12.85546875" customWidth="1"/>
    <col min="522" max="526" width="10.7109375" customWidth="1"/>
    <col min="769" max="769" width="0.5703125" customWidth="1"/>
    <col min="770" max="770" width="7.140625" customWidth="1"/>
    <col min="772" max="772" width="19.7109375" customWidth="1"/>
    <col min="773" max="773" width="7" customWidth="1"/>
    <col min="774" max="774" width="16.7109375" customWidth="1"/>
    <col min="775" max="776" width="11" customWidth="1"/>
    <col min="777" max="777" width="12.85546875" customWidth="1"/>
    <col min="778" max="782" width="10.7109375" customWidth="1"/>
    <col min="1025" max="1025" width="0.5703125" customWidth="1"/>
    <col min="1026" max="1026" width="7.140625" customWidth="1"/>
    <col min="1028" max="1028" width="19.7109375" customWidth="1"/>
    <col min="1029" max="1029" width="7" customWidth="1"/>
    <col min="1030" max="1030" width="16.7109375" customWidth="1"/>
    <col min="1031" max="1032" width="11" customWidth="1"/>
    <col min="1033" max="1033" width="12.85546875" customWidth="1"/>
    <col min="1034" max="1038" width="10.7109375" customWidth="1"/>
    <col min="1281" max="1281" width="0.5703125" customWidth="1"/>
    <col min="1282" max="1282" width="7.140625" customWidth="1"/>
    <col min="1284" max="1284" width="19.7109375" customWidth="1"/>
    <col min="1285" max="1285" width="7" customWidth="1"/>
    <col min="1286" max="1286" width="16.7109375" customWidth="1"/>
    <col min="1287" max="1288" width="11" customWidth="1"/>
    <col min="1289" max="1289" width="12.85546875" customWidth="1"/>
    <col min="1290" max="1294" width="10.7109375" customWidth="1"/>
    <col min="1537" max="1537" width="0.5703125" customWidth="1"/>
    <col min="1538" max="1538" width="7.140625" customWidth="1"/>
    <col min="1540" max="1540" width="19.7109375" customWidth="1"/>
    <col min="1541" max="1541" width="7" customWidth="1"/>
    <col min="1542" max="1542" width="16.7109375" customWidth="1"/>
    <col min="1543" max="1544" width="11" customWidth="1"/>
    <col min="1545" max="1545" width="12.85546875" customWidth="1"/>
    <col min="1546" max="1550" width="10.7109375" customWidth="1"/>
    <col min="1793" max="1793" width="0.5703125" customWidth="1"/>
    <col min="1794" max="1794" width="7.140625" customWidth="1"/>
    <col min="1796" max="1796" width="19.7109375" customWidth="1"/>
    <col min="1797" max="1797" width="7" customWidth="1"/>
    <col min="1798" max="1798" width="16.7109375" customWidth="1"/>
    <col min="1799" max="1800" width="11" customWidth="1"/>
    <col min="1801" max="1801" width="12.85546875" customWidth="1"/>
    <col min="1802" max="1806" width="10.7109375" customWidth="1"/>
    <col min="2049" max="2049" width="0.5703125" customWidth="1"/>
    <col min="2050" max="2050" width="7.140625" customWidth="1"/>
    <col min="2052" max="2052" width="19.7109375" customWidth="1"/>
    <col min="2053" max="2053" width="7" customWidth="1"/>
    <col min="2054" max="2054" width="16.7109375" customWidth="1"/>
    <col min="2055" max="2056" width="11" customWidth="1"/>
    <col min="2057" max="2057" width="12.85546875" customWidth="1"/>
    <col min="2058" max="2062" width="10.7109375" customWidth="1"/>
    <col min="2305" max="2305" width="0.5703125" customWidth="1"/>
    <col min="2306" max="2306" width="7.140625" customWidth="1"/>
    <col min="2308" max="2308" width="19.7109375" customWidth="1"/>
    <col min="2309" max="2309" width="7" customWidth="1"/>
    <col min="2310" max="2310" width="16.7109375" customWidth="1"/>
    <col min="2311" max="2312" width="11" customWidth="1"/>
    <col min="2313" max="2313" width="12.85546875" customWidth="1"/>
    <col min="2314" max="2318" width="10.7109375" customWidth="1"/>
    <col min="2561" max="2561" width="0.5703125" customWidth="1"/>
    <col min="2562" max="2562" width="7.140625" customWidth="1"/>
    <col min="2564" max="2564" width="19.7109375" customWidth="1"/>
    <col min="2565" max="2565" width="7" customWidth="1"/>
    <col min="2566" max="2566" width="16.7109375" customWidth="1"/>
    <col min="2567" max="2568" width="11" customWidth="1"/>
    <col min="2569" max="2569" width="12.85546875" customWidth="1"/>
    <col min="2570" max="2574" width="10.7109375" customWidth="1"/>
    <col min="2817" max="2817" width="0.5703125" customWidth="1"/>
    <col min="2818" max="2818" width="7.140625" customWidth="1"/>
    <col min="2820" max="2820" width="19.7109375" customWidth="1"/>
    <col min="2821" max="2821" width="7" customWidth="1"/>
    <col min="2822" max="2822" width="16.7109375" customWidth="1"/>
    <col min="2823" max="2824" width="11" customWidth="1"/>
    <col min="2825" max="2825" width="12.85546875" customWidth="1"/>
    <col min="2826" max="2830" width="10.7109375" customWidth="1"/>
    <col min="3073" max="3073" width="0.5703125" customWidth="1"/>
    <col min="3074" max="3074" width="7.140625" customWidth="1"/>
    <col min="3076" max="3076" width="19.7109375" customWidth="1"/>
    <col min="3077" max="3077" width="7" customWidth="1"/>
    <col min="3078" max="3078" width="16.7109375" customWidth="1"/>
    <col min="3079" max="3080" width="11" customWidth="1"/>
    <col min="3081" max="3081" width="12.85546875" customWidth="1"/>
    <col min="3082" max="3086" width="10.7109375" customWidth="1"/>
    <col min="3329" max="3329" width="0.5703125" customWidth="1"/>
    <col min="3330" max="3330" width="7.140625" customWidth="1"/>
    <col min="3332" max="3332" width="19.7109375" customWidth="1"/>
    <col min="3333" max="3333" width="7" customWidth="1"/>
    <col min="3334" max="3334" width="16.7109375" customWidth="1"/>
    <col min="3335" max="3336" width="11" customWidth="1"/>
    <col min="3337" max="3337" width="12.85546875" customWidth="1"/>
    <col min="3338" max="3342" width="10.7109375" customWidth="1"/>
    <col min="3585" max="3585" width="0.5703125" customWidth="1"/>
    <col min="3586" max="3586" width="7.140625" customWidth="1"/>
    <col min="3588" max="3588" width="19.7109375" customWidth="1"/>
    <col min="3589" max="3589" width="7" customWidth="1"/>
    <col min="3590" max="3590" width="16.7109375" customWidth="1"/>
    <col min="3591" max="3592" width="11" customWidth="1"/>
    <col min="3593" max="3593" width="12.85546875" customWidth="1"/>
    <col min="3594" max="3598" width="10.7109375" customWidth="1"/>
    <col min="3841" max="3841" width="0.5703125" customWidth="1"/>
    <col min="3842" max="3842" width="7.140625" customWidth="1"/>
    <col min="3844" max="3844" width="19.7109375" customWidth="1"/>
    <col min="3845" max="3845" width="7" customWidth="1"/>
    <col min="3846" max="3846" width="16.7109375" customWidth="1"/>
    <col min="3847" max="3848" width="11" customWidth="1"/>
    <col min="3849" max="3849" width="12.85546875" customWidth="1"/>
    <col min="3850" max="3854" width="10.7109375" customWidth="1"/>
    <col min="4097" max="4097" width="0.5703125" customWidth="1"/>
    <col min="4098" max="4098" width="7.140625" customWidth="1"/>
    <col min="4100" max="4100" width="19.7109375" customWidth="1"/>
    <col min="4101" max="4101" width="7" customWidth="1"/>
    <col min="4102" max="4102" width="16.7109375" customWidth="1"/>
    <col min="4103" max="4104" width="11" customWidth="1"/>
    <col min="4105" max="4105" width="12.85546875" customWidth="1"/>
    <col min="4106" max="4110" width="10.7109375" customWidth="1"/>
    <col min="4353" max="4353" width="0.5703125" customWidth="1"/>
    <col min="4354" max="4354" width="7.140625" customWidth="1"/>
    <col min="4356" max="4356" width="19.7109375" customWidth="1"/>
    <col min="4357" max="4357" width="7" customWidth="1"/>
    <col min="4358" max="4358" width="16.7109375" customWidth="1"/>
    <col min="4359" max="4360" width="11" customWidth="1"/>
    <col min="4361" max="4361" width="12.85546875" customWidth="1"/>
    <col min="4362" max="4366" width="10.7109375" customWidth="1"/>
    <col min="4609" max="4609" width="0.5703125" customWidth="1"/>
    <col min="4610" max="4610" width="7.140625" customWidth="1"/>
    <col min="4612" max="4612" width="19.7109375" customWidth="1"/>
    <col min="4613" max="4613" width="7" customWidth="1"/>
    <col min="4614" max="4614" width="16.7109375" customWidth="1"/>
    <col min="4615" max="4616" width="11" customWidth="1"/>
    <col min="4617" max="4617" width="12.85546875" customWidth="1"/>
    <col min="4618" max="4622" width="10.7109375" customWidth="1"/>
    <col min="4865" max="4865" width="0.5703125" customWidth="1"/>
    <col min="4866" max="4866" width="7.140625" customWidth="1"/>
    <col min="4868" max="4868" width="19.7109375" customWidth="1"/>
    <col min="4869" max="4869" width="7" customWidth="1"/>
    <col min="4870" max="4870" width="16.7109375" customWidth="1"/>
    <col min="4871" max="4872" width="11" customWidth="1"/>
    <col min="4873" max="4873" width="12.85546875" customWidth="1"/>
    <col min="4874" max="4878" width="10.7109375" customWidth="1"/>
    <col min="5121" max="5121" width="0.5703125" customWidth="1"/>
    <col min="5122" max="5122" width="7.140625" customWidth="1"/>
    <col min="5124" max="5124" width="19.7109375" customWidth="1"/>
    <col min="5125" max="5125" width="7" customWidth="1"/>
    <col min="5126" max="5126" width="16.7109375" customWidth="1"/>
    <col min="5127" max="5128" width="11" customWidth="1"/>
    <col min="5129" max="5129" width="12.85546875" customWidth="1"/>
    <col min="5130" max="5134" width="10.7109375" customWidth="1"/>
    <col min="5377" max="5377" width="0.5703125" customWidth="1"/>
    <col min="5378" max="5378" width="7.140625" customWidth="1"/>
    <col min="5380" max="5380" width="19.7109375" customWidth="1"/>
    <col min="5381" max="5381" width="7" customWidth="1"/>
    <col min="5382" max="5382" width="16.7109375" customWidth="1"/>
    <col min="5383" max="5384" width="11" customWidth="1"/>
    <col min="5385" max="5385" width="12.85546875" customWidth="1"/>
    <col min="5386" max="5390" width="10.7109375" customWidth="1"/>
    <col min="5633" max="5633" width="0.5703125" customWidth="1"/>
    <col min="5634" max="5634" width="7.140625" customWidth="1"/>
    <col min="5636" max="5636" width="19.7109375" customWidth="1"/>
    <col min="5637" max="5637" width="7" customWidth="1"/>
    <col min="5638" max="5638" width="16.7109375" customWidth="1"/>
    <col min="5639" max="5640" width="11" customWidth="1"/>
    <col min="5641" max="5641" width="12.85546875" customWidth="1"/>
    <col min="5642" max="5646" width="10.7109375" customWidth="1"/>
    <col min="5889" max="5889" width="0.5703125" customWidth="1"/>
    <col min="5890" max="5890" width="7.140625" customWidth="1"/>
    <col min="5892" max="5892" width="19.7109375" customWidth="1"/>
    <col min="5893" max="5893" width="7" customWidth="1"/>
    <col min="5894" max="5894" width="16.7109375" customWidth="1"/>
    <col min="5895" max="5896" width="11" customWidth="1"/>
    <col min="5897" max="5897" width="12.85546875" customWidth="1"/>
    <col min="5898" max="5902" width="10.7109375" customWidth="1"/>
    <col min="6145" max="6145" width="0.5703125" customWidth="1"/>
    <col min="6146" max="6146" width="7.140625" customWidth="1"/>
    <col min="6148" max="6148" width="19.7109375" customWidth="1"/>
    <col min="6149" max="6149" width="7" customWidth="1"/>
    <col min="6150" max="6150" width="16.7109375" customWidth="1"/>
    <col min="6151" max="6152" width="11" customWidth="1"/>
    <col min="6153" max="6153" width="12.85546875" customWidth="1"/>
    <col min="6154" max="6158" width="10.7109375" customWidth="1"/>
    <col min="6401" max="6401" width="0.5703125" customWidth="1"/>
    <col min="6402" max="6402" width="7.140625" customWidth="1"/>
    <col min="6404" max="6404" width="19.7109375" customWidth="1"/>
    <col min="6405" max="6405" width="7" customWidth="1"/>
    <col min="6406" max="6406" width="16.7109375" customWidth="1"/>
    <col min="6407" max="6408" width="11" customWidth="1"/>
    <col min="6409" max="6409" width="12.85546875" customWidth="1"/>
    <col min="6410" max="6414" width="10.7109375" customWidth="1"/>
    <col min="6657" max="6657" width="0.5703125" customWidth="1"/>
    <col min="6658" max="6658" width="7.140625" customWidth="1"/>
    <col min="6660" max="6660" width="19.7109375" customWidth="1"/>
    <col min="6661" max="6661" width="7" customWidth="1"/>
    <col min="6662" max="6662" width="16.7109375" customWidth="1"/>
    <col min="6663" max="6664" width="11" customWidth="1"/>
    <col min="6665" max="6665" width="12.85546875" customWidth="1"/>
    <col min="6666" max="6670" width="10.7109375" customWidth="1"/>
    <col min="6913" max="6913" width="0.5703125" customWidth="1"/>
    <col min="6914" max="6914" width="7.140625" customWidth="1"/>
    <col min="6916" max="6916" width="19.7109375" customWidth="1"/>
    <col min="6917" max="6917" width="7" customWidth="1"/>
    <col min="6918" max="6918" width="16.7109375" customWidth="1"/>
    <col min="6919" max="6920" width="11" customWidth="1"/>
    <col min="6921" max="6921" width="12.85546875" customWidth="1"/>
    <col min="6922" max="6926" width="10.7109375" customWidth="1"/>
    <col min="7169" max="7169" width="0.5703125" customWidth="1"/>
    <col min="7170" max="7170" width="7.140625" customWidth="1"/>
    <col min="7172" max="7172" width="19.7109375" customWidth="1"/>
    <col min="7173" max="7173" width="7" customWidth="1"/>
    <col min="7174" max="7174" width="16.7109375" customWidth="1"/>
    <col min="7175" max="7176" width="11" customWidth="1"/>
    <col min="7177" max="7177" width="12.85546875" customWidth="1"/>
    <col min="7178" max="7182" width="10.7109375" customWidth="1"/>
    <col min="7425" max="7425" width="0.5703125" customWidth="1"/>
    <col min="7426" max="7426" width="7.140625" customWidth="1"/>
    <col min="7428" max="7428" width="19.7109375" customWidth="1"/>
    <col min="7429" max="7429" width="7" customWidth="1"/>
    <col min="7430" max="7430" width="16.7109375" customWidth="1"/>
    <col min="7431" max="7432" width="11" customWidth="1"/>
    <col min="7433" max="7433" width="12.85546875" customWidth="1"/>
    <col min="7434" max="7438" width="10.7109375" customWidth="1"/>
    <col min="7681" max="7681" width="0.5703125" customWidth="1"/>
    <col min="7682" max="7682" width="7.140625" customWidth="1"/>
    <col min="7684" max="7684" width="19.7109375" customWidth="1"/>
    <col min="7685" max="7685" width="7" customWidth="1"/>
    <col min="7686" max="7686" width="16.7109375" customWidth="1"/>
    <col min="7687" max="7688" width="11" customWidth="1"/>
    <col min="7689" max="7689" width="12.85546875" customWidth="1"/>
    <col min="7690" max="7694" width="10.7109375" customWidth="1"/>
    <col min="7937" max="7937" width="0.5703125" customWidth="1"/>
    <col min="7938" max="7938" width="7.140625" customWidth="1"/>
    <col min="7940" max="7940" width="19.7109375" customWidth="1"/>
    <col min="7941" max="7941" width="7" customWidth="1"/>
    <col min="7942" max="7942" width="16.7109375" customWidth="1"/>
    <col min="7943" max="7944" width="11" customWidth="1"/>
    <col min="7945" max="7945" width="12.85546875" customWidth="1"/>
    <col min="7946" max="7950" width="10.7109375" customWidth="1"/>
    <col min="8193" max="8193" width="0.5703125" customWidth="1"/>
    <col min="8194" max="8194" width="7.140625" customWidth="1"/>
    <col min="8196" max="8196" width="19.7109375" customWidth="1"/>
    <col min="8197" max="8197" width="7" customWidth="1"/>
    <col min="8198" max="8198" width="16.7109375" customWidth="1"/>
    <col min="8199" max="8200" width="11" customWidth="1"/>
    <col min="8201" max="8201" width="12.85546875" customWidth="1"/>
    <col min="8202" max="8206" width="10.7109375" customWidth="1"/>
    <col min="8449" max="8449" width="0.5703125" customWidth="1"/>
    <col min="8450" max="8450" width="7.140625" customWidth="1"/>
    <col min="8452" max="8452" width="19.7109375" customWidth="1"/>
    <col min="8453" max="8453" width="7" customWidth="1"/>
    <col min="8454" max="8454" width="16.7109375" customWidth="1"/>
    <col min="8455" max="8456" width="11" customWidth="1"/>
    <col min="8457" max="8457" width="12.85546875" customWidth="1"/>
    <col min="8458" max="8462" width="10.7109375" customWidth="1"/>
    <col min="8705" max="8705" width="0.5703125" customWidth="1"/>
    <col min="8706" max="8706" width="7.140625" customWidth="1"/>
    <col min="8708" max="8708" width="19.7109375" customWidth="1"/>
    <col min="8709" max="8709" width="7" customWidth="1"/>
    <col min="8710" max="8710" width="16.7109375" customWidth="1"/>
    <col min="8711" max="8712" width="11" customWidth="1"/>
    <col min="8713" max="8713" width="12.85546875" customWidth="1"/>
    <col min="8714" max="8718" width="10.7109375" customWidth="1"/>
    <col min="8961" max="8961" width="0.5703125" customWidth="1"/>
    <col min="8962" max="8962" width="7.140625" customWidth="1"/>
    <col min="8964" max="8964" width="19.7109375" customWidth="1"/>
    <col min="8965" max="8965" width="7" customWidth="1"/>
    <col min="8966" max="8966" width="16.7109375" customWidth="1"/>
    <col min="8967" max="8968" width="11" customWidth="1"/>
    <col min="8969" max="8969" width="12.85546875" customWidth="1"/>
    <col min="8970" max="8974" width="10.7109375" customWidth="1"/>
    <col min="9217" max="9217" width="0.5703125" customWidth="1"/>
    <col min="9218" max="9218" width="7.140625" customWidth="1"/>
    <col min="9220" max="9220" width="19.7109375" customWidth="1"/>
    <col min="9221" max="9221" width="7" customWidth="1"/>
    <col min="9222" max="9222" width="16.7109375" customWidth="1"/>
    <col min="9223" max="9224" width="11" customWidth="1"/>
    <col min="9225" max="9225" width="12.85546875" customWidth="1"/>
    <col min="9226" max="9230" width="10.7109375" customWidth="1"/>
    <col min="9473" max="9473" width="0.5703125" customWidth="1"/>
    <col min="9474" max="9474" width="7.140625" customWidth="1"/>
    <col min="9476" max="9476" width="19.7109375" customWidth="1"/>
    <col min="9477" max="9477" width="7" customWidth="1"/>
    <col min="9478" max="9478" width="16.7109375" customWidth="1"/>
    <col min="9479" max="9480" width="11" customWidth="1"/>
    <col min="9481" max="9481" width="12.85546875" customWidth="1"/>
    <col min="9482" max="9486" width="10.7109375" customWidth="1"/>
    <col min="9729" max="9729" width="0.5703125" customWidth="1"/>
    <col min="9730" max="9730" width="7.140625" customWidth="1"/>
    <col min="9732" max="9732" width="19.7109375" customWidth="1"/>
    <col min="9733" max="9733" width="7" customWidth="1"/>
    <col min="9734" max="9734" width="16.7109375" customWidth="1"/>
    <col min="9735" max="9736" width="11" customWidth="1"/>
    <col min="9737" max="9737" width="12.85546875" customWidth="1"/>
    <col min="9738" max="9742" width="10.7109375" customWidth="1"/>
    <col min="9985" max="9985" width="0.5703125" customWidth="1"/>
    <col min="9986" max="9986" width="7.140625" customWidth="1"/>
    <col min="9988" max="9988" width="19.7109375" customWidth="1"/>
    <col min="9989" max="9989" width="7" customWidth="1"/>
    <col min="9990" max="9990" width="16.7109375" customWidth="1"/>
    <col min="9991" max="9992" width="11" customWidth="1"/>
    <col min="9993" max="9993" width="12.85546875" customWidth="1"/>
    <col min="9994" max="9998" width="10.7109375" customWidth="1"/>
    <col min="10241" max="10241" width="0.5703125" customWidth="1"/>
    <col min="10242" max="10242" width="7.140625" customWidth="1"/>
    <col min="10244" max="10244" width="19.7109375" customWidth="1"/>
    <col min="10245" max="10245" width="7" customWidth="1"/>
    <col min="10246" max="10246" width="16.7109375" customWidth="1"/>
    <col min="10247" max="10248" width="11" customWidth="1"/>
    <col min="10249" max="10249" width="12.85546875" customWidth="1"/>
    <col min="10250" max="10254" width="10.7109375" customWidth="1"/>
    <col min="10497" max="10497" width="0.5703125" customWidth="1"/>
    <col min="10498" max="10498" width="7.140625" customWidth="1"/>
    <col min="10500" max="10500" width="19.7109375" customWidth="1"/>
    <col min="10501" max="10501" width="7" customWidth="1"/>
    <col min="10502" max="10502" width="16.7109375" customWidth="1"/>
    <col min="10503" max="10504" width="11" customWidth="1"/>
    <col min="10505" max="10505" width="12.85546875" customWidth="1"/>
    <col min="10506" max="10510" width="10.7109375" customWidth="1"/>
    <col min="10753" max="10753" width="0.5703125" customWidth="1"/>
    <col min="10754" max="10754" width="7.140625" customWidth="1"/>
    <col min="10756" max="10756" width="19.7109375" customWidth="1"/>
    <col min="10757" max="10757" width="7" customWidth="1"/>
    <col min="10758" max="10758" width="16.7109375" customWidth="1"/>
    <col min="10759" max="10760" width="11" customWidth="1"/>
    <col min="10761" max="10761" width="12.85546875" customWidth="1"/>
    <col min="10762" max="10766" width="10.7109375" customWidth="1"/>
    <col min="11009" max="11009" width="0.5703125" customWidth="1"/>
    <col min="11010" max="11010" width="7.140625" customWidth="1"/>
    <col min="11012" max="11012" width="19.7109375" customWidth="1"/>
    <col min="11013" max="11013" width="7" customWidth="1"/>
    <col min="11014" max="11014" width="16.7109375" customWidth="1"/>
    <col min="11015" max="11016" width="11" customWidth="1"/>
    <col min="11017" max="11017" width="12.85546875" customWidth="1"/>
    <col min="11018" max="11022" width="10.7109375" customWidth="1"/>
    <col min="11265" max="11265" width="0.5703125" customWidth="1"/>
    <col min="11266" max="11266" width="7.140625" customWidth="1"/>
    <col min="11268" max="11268" width="19.7109375" customWidth="1"/>
    <col min="11269" max="11269" width="7" customWidth="1"/>
    <col min="11270" max="11270" width="16.7109375" customWidth="1"/>
    <col min="11271" max="11272" width="11" customWidth="1"/>
    <col min="11273" max="11273" width="12.85546875" customWidth="1"/>
    <col min="11274" max="11278" width="10.7109375" customWidth="1"/>
    <col min="11521" max="11521" width="0.5703125" customWidth="1"/>
    <col min="11522" max="11522" width="7.140625" customWidth="1"/>
    <col min="11524" max="11524" width="19.7109375" customWidth="1"/>
    <col min="11525" max="11525" width="7" customWidth="1"/>
    <col min="11526" max="11526" width="16.7109375" customWidth="1"/>
    <col min="11527" max="11528" width="11" customWidth="1"/>
    <col min="11529" max="11529" width="12.85546875" customWidth="1"/>
    <col min="11530" max="11534" width="10.7109375" customWidth="1"/>
    <col min="11777" max="11777" width="0.5703125" customWidth="1"/>
    <col min="11778" max="11778" width="7.140625" customWidth="1"/>
    <col min="11780" max="11780" width="19.7109375" customWidth="1"/>
    <col min="11781" max="11781" width="7" customWidth="1"/>
    <col min="11782" max="11782" width="16.7109375" customWidth="1"/>
    <col min="11783" max="11784" width="11" customWidth="1"/>
    <col min="11785" max="11785" width="12.85546875" customWidth="1"/>
    <col min="11786" max="11790" width="10.7109375" customWidth="1"/>
    <col min="12033" max="12033" width="0.5703125" customWidth="1"/>
    <col min="12034" max="12034" width="7.140625" customWidth="1"/>
    <col min="12036" max="12036" width="19.7109375" customWidth="1"/>
    <col min="12037" max="12037" width="7" customWidth="1"/>
    <col min="12038" max="12038" width="16.7109375" customWidth="1"/>
    <col min="12039" max="12040" width="11" customWidth="1"/>
    <col min="12041" max="12041" width="12.85546875" customWidth="1"/>
    <col min="12042" max="12046" width="10.7109375" customWidth="1"/>
    <col min="12289" max="12289" width="0.5703125" customWidth="1"/>
    <col min="12290" max="12290" width="7.140625" customWidth="1"/>
    <col min="12292" max="12292" width="19.7109375" customWidth="1"/>
    <col min="12293" max="12293" width="7" customWidth="1"/>
    <col min="12294" max="12294" width="16.7109375" customWidth="1"/>
    <col min="12295" max="12296" width="11" customWidth="1"/>
    <col min="12297" max="12297" width="12.85546875" customWidth="1"/>
    <col min="12298" max="12302" width="10.7109375" customWidth="1"/>
    <col min="12545" max="12545" width="0.5703125" customWidth="1"/>
    <col min="12546" max="12546" width="7.140625" customWidth="1"/>
    <col min="12548" max="12548" width="19.7109375" customWidth="1"/>
    <col min="12549" max="12549" width="7" customWidth="1"/>
    <col min="12550" max="12550" width="16.7109375" customWidth="1"/>
    <col min="12551" max="12552" width="11" customWidth="1"/>
    <col min="12553" max="12553" width="12.85546875" customWidth="1"/>
    <col min="12554" max="12558" width="10.7109375" customWidth="1"/>
    <col min="12801" max="12801" width="0.5703125" customWidth="1"/>
    <col min="12802" max="12802" width="7.140625" customWidth="1"/>
    <col min="12804" max="12804" width="19.7109375" customWidth="1"/>
    <col min="12805" max="12805" width="7" customWidth="1"/>
    <col min="12806" max="12806" width="16.7109375" customWidth="1"/>
    <col min="12807" max="12808" width="11" customWidth="1"/>
    <col min="12809" max="12809" width="12.85546875" customWidth="1"/>
    <col min="12810" max="12814" width="10.7109375" customWidth="1"/>
    <col min="13057" max="13057" width="0.5703125" customWidth="1"/>
    <col min="13058" max="13058" width="7.140625" customWidth="1"/>
    <col min="13060" max="13060" width="19.7109375" customWidth="1"/>
    <col min="13061" max="13061" width="7" customWidth="1"/>
    <col min="13062" max="13062" width="16.7109375" customWidth="1"/>
    <col min="13063" max="13064" width="11" customWidth="1"/>
    <col min="13065" max="13065" width="12.85546875" customWidth="1"/>
    <col min="13066" max="13070" width="10.7109375" customWidth="1"/>
    <col min="13313" max="13313" width="0.5703125" customWidth="1"/>
    <col min="13314" max="13314" width="7.140625" customWidth="1"/>
    <col min="13316" max="13316" width="19.7109375" customWidth="1"/>
    <col min="13317" max="13317" width="7" customWidth="1"/>
    <col min="13318" max="13318" width="16.7109375" customWidth="1"/>
    <col min="13319" max="13320" width="11" customWidth="1"/>
    <col min="13321" max="13321" width="12.85546875" customWidth="1"/>
    <col min="13322" max="13326" width="10.7109375" customWidth="1"/>
    <col min="13569" max="13569" width="0.5703125" customWidth="1"/>
    <col min="13570" max="13570" width="7.140625" customWidth="1"/>
    <col min="13572" max="13572" width="19.7109375" customWidth="1"/>
    <col min="13573" max="13573" width="7" customWidth="1"/>
    <col min="13574" max="13574" width="16.7109375" customWidth="1"/>
    <col min="13575" max="13576" width="11" customWidth="1"/>
    <col min="13577" max="13577" width="12.85546875" customWidth="1"/>
    <col min="13578" max="13582" width="10.7109375" customWidth="1"/>
    <col min="13825" max="13825" width="0.5703125" customWidth="1"/>
    <col min="13826" max="13826" width="7.140625" customWidth="1"/>
    <col min="13828" max="13828" width="19.7109375" customWidth="1"/>
    <col min="13829" max="13829" width="7" customWidth="1"/>
    <col min="13830" max="13830" width="16.7109375" customWidth="1"/>
    <col min="13831" max="13832" width="11" customWidth="1"/>
    <col min="13833" max="13833" width="12.85546875" customWidth="1"/>
    <col min="13834" max="13838" width="10.7109375" customWidth="1"/>
    <col min="14081" max="14081" width="0.5703125" customWidth="1"/>
    <col min="14082" max="14082" width="7.140625" customWidth="1"/>
    <col min="14084" max="14084" width="19.7109375" customWidth="1"/>
    <col min="14085" max="14085" width="7" customWidth="1"/>
    <col min="14086" max="14086" width="16.7109375" customWidth="1"/>
    <col min="14087" max="14088" width="11" customWidth="1"/>
    <col min="14089" max="14089" width="12.85546875" customWidth="1"/>
    <col min="14090" max="14094" width="10.7109375" customWidth="1"/>
    <col min="14337" max="14337" width="0.5703125" customWidth="1"/>
    <col min="14338" max="14338" width="7.140625" customWidth="1"/>
    <col min="14340" max="14340" width="19.7109375" customWidth="1"/>
    <col min="14341" max="14341" width="7" customWidth="1"/>
    <col min="14342" max="14342" width="16.7109375" customWidth="1"/>
    <col min="14343" max="14344" width="11" customWidth="1"/>
    <col min="14345" max="14345" width="12.85546875" customWidth="1"/>
    <col min="14346" max="14350" width="10.7109375" customWidth="1"/>
    <col min="14593" max="14593" width="0.5703125" customWidth="1"/>
    <col min="14594" max="14594" width="7.140625" customWidth="1"/>
    <col min="14596" max="14596" width="19.7109375" customWidth="1"/>
    <col min="14597" max="14597" width="7" customWidth="1"/>
    <col min="14598" max="14598" width="16.7109375" customWidth="1"/>
    <col min="14599" max="14600" width="11" customWidth="1"/>
    <col min="14601" max="14601" width="12.85546875" customWidth="1"/>
    <col min="14602" max="14606" width="10.7109375" customWidth="1"/>
    <col min="14849" max="14849" width="0.5703125" customWidth="1"/>
    <col min="14850" max="14850" width="7.140625" customWidth="1"/>
    <col min="14852" max="14852" width="19.7109375" customWidth="1"/>
    <col min="14853" max="14853" width="7" customWidth="1"/>
    <col min="14854" max="14854" width="16.7109375" customWidth="1"/>
    <col min="14855" max="14856" width="11" customWidth="1"/>
    <col min="14857" max="14857" width="12.85546875" customWidth="1"/>
    <col min="14858" max="14862" width="10.7109375" customWidth="1"/>
    <col min="15105" max="15105" width="0.5703125" customWidth="1"/>
    <col min="15106" max="15106" width="7.140625" customWidth="1"/>
    <col min="15108" max="15108" width="19.7109375" customWidth="1"/>
    <col min="15109" max="15109" width="7" customWidth="1"/>
    <col min="15110" max="15110" width="16.7109375" customWidth="1"/>
    <col min="15111" max="15112" width="11" customWidth="1"/>
    <col min="15113" max="15113" width="12.85546875" customWidth="1"/>
    <col min="15114" max="15118" width="10.7109375" customWidth="1"/>
    <col min="15361" max="15361" width="0.5703125" customWidth="1"/>
    <col min="15362" max="15362" width="7.140625" customWidth="1"/>
    <col min="15364" max="15364" width="19.7109375" customWidth="1"/>
    <col min="15365" max="15365" width="7" customWidth="1"/>
    <col min="15366" max="15366" width="16.7109375" customWidth="1"/>
    <col min="15367" max="15368" width="11" customWidth="1"/>
    <col min="15369" max="15369" width="12.85546875" customWidth="1"/>
    <col min="15370" max="15374" width="10.7109375" customWidth="1"/>
    <col min="15617" max="15617" width="0.5703125" customWidth="1"/>
    <col min="15618" max="15618" width="7.140625" customWidth="1"/>
    <col min="15620" max="15620" width="19.7109375" customWidth="1"/>
    <col min="15621" max="15621" width="7" customWidth="1"/>
    <col min="15622" max="15622" width="16.7109375" customWidth="1"/>
    <col min="15623" max="15624" width="11" customWidth="1"/>
    <col min="15625" max="15625" width="12.85546875" customWidth="1"/>
    <col min="15626" max="15630" width="10.7109375" customWidth="1"/>
    <col min="15873" max="15873" width="0.5703125" customWidth="1"/>
    <col min="15874" max="15874" width="7.140625" customWidth="1"/>
    <col min="15876" max="15876" width="19.7109375" customWidth="1"/>
    <col min="15877" max="15877" width="7" customWidth="1"/>
    <col min="15878" max="15878" width="16.7109375" customWidth="1"/>
    <col min="15879" max="15880" width="11" customWidth="1"/>
    <col min="15881" max="15881" width="12.85546875" customWidth="1"/>
    <col min="15882" max="15886" width="10.7109375" customWidth="1"/>
    <col min="16129" max="16129" width="0.5703125" customWidth="1"/>
    <col min="16130" max="16130" width="7.140625" customWidth="1"/>
    <col min="16132" max="16132" width="19.7109375" customWidth="1"/>
    <col min="16133" max="16133" width="7" customWidth="1"/>
    <col min="16134" max="16134" width="16.7109375" customWidth="1"/>
    <col min="16135" max="16136" width="11" customWidth="1"/>
    <col min="16137" max="16137" width="12.85546875" customWidth="1"/>
    <col min="16138" max="16142" width="10.7109375" customWidth="1"/>
  </cols>
  <sheetData>
    <row r="1" spans="2:14" ht="12" customHeight="1" x14ac:dyDescent="0.2"/>
    <row r="2" spans="2:14" ht="17.25" customHeight="1" x14ac:dyDescent="0.25">
      <c r="B2" s="1"/>
      <c r="C2" s="2" t="s">
        <v>469</v>
      </c>
      <c r="E2" s="3"/>
      <c r="F2" s="2"/>
      <c r="G2" s="1"/>
      <c r="H2" s="4" t="s">
        <v>0</v>
      </c>
      <c r="I2" s="157" t="s">
        <v>463</v>
      </c>
      <c r="J2" s="1"/>
    </row>
    <row r="3" spans="2:14" ht="6" customHeight="1" x14ac:dyDescent="0.2">
      <c r="C3" s="6"/>
      <c r="D3" s="7" t="s">
        <v>1</v>
      </c>
    </row>
    <row r="4" spans="2:14" ht="4.5" customHeight="1" x14ac:dyDescent="0.2"/>
    <row r="5" spans="2:14" ht="35.25" customHeight="1" x14ac:dyDescent="0.2">
      <c r="C5" s="156" t="s">
        <v>2</v>
      </c>
      <c r="D5" s="171" t="s">
        <v>462</v>
      </c>
      <c r="E5" s="171"/>
      <c r="F5" s="171"/>
      <c r="G5" s="171"/>
      <c r="H5" s="171"/>
      <c r="I5" s="171"/>
      <c r="N5" s="5"/>
    </row>
    <row r="7" spans="2:14" x14ac:dyDescent="0.2">
      <c r="C7" s="9" t="s">
        <v>3</v>
      </c>
      <c r="D7" s="10" t="s">
        <v>458</v>
      </c>
      <c r="H7" s="11" t="s">
        <v>4</v>
      </c>
      <c r="I7" s="10" t="s">
        <v>460</v>
      </c>
      <c r="J7" s="10"/>
    </row>
    <row r="8" spans="2:14" x14ac:dyDescent="0.2">
      <c r="D8" s="10" t="s">
        <v>459</v>
      </c>
      <c r="H8" s="11" t="s">
        <v>5</v>
      </c>
      <c r="I8" s="10" t="s">
        <v>464</v>
      </c>
      <c r="J8" s="10"/>
    </row>
    <row r="9" spans="2:14" x14ac:dyDescent="0.2">
      <c r="C9" s="11"/>
      <c r="D9" s="10" t="s">
        <v>461</v>
      </c>
      <c r="H9" s="11"/>
      <c r="I9" s="10"/>
    </row>
    <row r="10" spans="2:14" x14ac:dyDescent="0.2">
      <c r="H10" s="11"/>
      <c r="I10" s="10"/>
    </row>
    <row r="11" spans="2:14" x14ac:dyDescent="0.2">
      <c r="C11" s="9" t="s">
        <v>6</v>
      </c>
      <c r="D11" s="10"/>
      <c r="H11" s="11" t="s">
        <v>4</v>
      </c>
      <c r="I11" s="10"/>
      <c r="J11" s="10"/>
    </row>
    <row r="12" spans="2:14" x14ac:dyDescent="0.2">
      <c r="D12" s="10"/>
      <c r="H12" s="11" t="s">
        <v>5</v>
      </c>
      <c r="I12" s="10"/>
      <c r="J12" s="10"/>
    </row>
    <row r="13" spans="2:14" ht="12.75" customHeight="1" x14ac:dyDescent="0.2">
      <c r="C13" s="11"/>
      <c r="D13" s="10"/>
      <c r="I13" s="11"/>
    </row>
    <row r="14" spans="2:14" ht="0.75" hidden="1" customHeight="1" x14ac:dyDescent="0.2">
      <c r="I14" s="11"/>
    </row>
    <row r="15" spans="2:14" ht="4.5" customHeight="1" x14ac:dyDescent="0.2">
      <c r="I15" s="11"/>
    </row>
    <row r="16" spans="2:14" ht="4.5" customHeight="1" x14ac:dyDescent="0.2"/>
    <row r="17" spans="2:11" ht="3.75" customHeight="1" x14ac:dyDescent="0.2"/>
    <row r="18" spans="2:11" ht="13.5" customHeight="1" x14ac:dyDescent="0.2">
      <c r="B18" s="12"/>
      <c r="C18" s="13"/>
      <c r="D18" s="13"/>
      <c r="E18" s="14"/>
      <c r="F18" s="15"/>
      <c r="G18" s="16"/>
      <c r="H18" s="17"/>
      <c r="I18" s="18" t="s">
        <v>7</v>
      </c>
      <c r="J18" s="19"/>
    </row>
    <row r="19" spans="2:11" ht="15" customHeight="1" x14ac:dyDescent="0.2">
      <c r="B19" s="20" t="s">
        <v>8</v>
      </c>
      <c r="C19" s="21"/>
      <c r="D19" s="22">
        <v>12</v>
      </c>
      <c r="E19" s="23" t="s">
        <v>9</v>
      </c>
      <c r="F19" s="24"/>
      <c r="G19" s="25"/>
      <c r="H19" s="163">
        <f>CEILING(G38,1)</f>
        <v>0</v>
      </c>
      <c r="I19" s="164"/>
      <c r="J19" s="26"/>
    </row>
    <row r="20" spans="2:11" x14ac:dyDescent="0.2">
      <c r="B20" s="20" t="s">
        <v>10</v>
      </c>
      <c r="C20" s="21"/>
      <c r="D20" s="22">
        <f>SazbaDPH1</f>
        <v>12</v>
      </c>
      <c r="E20" s="23" t="s">
        <v>9</v>
      </c>
      <c r="F20" s="27"/>
      <c r="G20" s="28"/>
      <c r="H20" s="165">
        <f>ROUND(H19*D20/100,1)</f>
        <v>0</v>
      </c>
      <c r="I20" s="166"/>
      <c r="J20" s="29"/>
    </row>
    <row r="21" spans="2:11" x14ac:dyDescent="0.2">
      <c r="B21" s="20" t="s">
        <v>8</v>
      </c>
      <c r="C21" s="21"/>
      <c r="D21" s="22">
        <v>21</v>
      </c>
      <c r="E21" s="23" t="s">
        <v>9</v>
      </c>
      <c r="F21" s="27"/>
      <c r="G21" s="28"/>
      <c r="H21" s="165">
        <f>CEILING(H38,1)</f>
        <v>0</v>
      </c>
      <c r="I21" s="166"/>
      <c r="J21" s="29"/>
    </row>
    <row r="22" spans="2:11" ht="13.5" thickBot="1" x14ac:dyDescent="0.25">
      <c r="B22" s="20" t="s">
        <v>10</v>
      </c>
      <c r="C22" s="21"/>
      <c r="D22" s="22">
        <f>SazbaDPH2</f>
        <v>21</v>
      </c>
      <c r="E22" s="23" t="s">
        <v>9</v>
      </c>
      <c r="F22" s="30"/>
      <c r="G22" s="31"/>
      <c r="H22" s="167">
        <f>ROUND(H21*D21/100,1)</f>
        <v>0</v>
      </c>
      <c r="I22" s="168"/>
      <c r="J22" s="29"/>
    </row>
    <row r="23" spans="2:11" ht="16.5" thickBot="1" x14ac:dyDescent="0.25">
      <c r="B23" s="32" t="s">
        <v>11</v>
      </c>
      <c r="C23" s="33"/>
      <c r="D23" s="33"/>
      <c r="E23" s="34"/>
      <c r="F23" s="35"/>
      <c r="G23" s="36"/>
      <c r="H23" s="169">
        <f>SUM(SUM(H19:I22))</f>
        <v>0</v>
      </c>
      <c r="I23" s="170"/>
      <c r="J23" s="37"/>
    </row>
    <row r="26" spans="2:11" ht="1.5" customHeight="1" x14ac:dyDescent="0.2"/>
    <row r="27" spans="2:11" ht="15.75" customHeight="1" x14ac:dyDescent="0.25">
      <c r="B27" s="8" t="s">
        <v>12</v>
      </c>
      <c r="C27" s="38"/>
      <c r="D27" s="38"/>
      <c r="E27" s="38"/>
      <c r="F27" s="38"/>
      <c r="G27" s="38"/>
      <c r="H27" s="38"/>
      <c r="I27" s="38"/>
      <c r="J27" s="38"/>
      <c r="K27" s="39"/>
    </row>
    <row r="28" spans="2:11" ht="5.25" customHeight="1" x14ac:dyDescent="0.2">
      <c r="K28" s="39"/>
    </row>
    <row r="29" spans="2:11" ht="24" customHeight="1" x14ac:dyDescent="0.2">
      <c r="B29" s="40" t="s">
        <v>13</v>
      </c>
      <c r="C29" s="41"/>
      <c r="D29" s="41"/>
      <c r="E29" s="42"/>
      <c r="F29" s="43" t="s">
        <v>14</v>
      </c>
      <c r="G29" s="44" t="str">
        <f>CONCATENATE("Základ DPH ",SazbaDPH1," %")</f>
        <v>Základ DPH 12 %</v>
      </c>
      <c r="H29" s="45" t="str">
        <f>CONCATENATE("Základ DPH ",SazbaDPH2," %")</f>
        <v>Základ DPH 21 %</v>
      </c>
      <c r="I29" s="46" t="s">
        <v>15</v>
      </c>
    </row>
    <row r="30" spans="2:11" x14ac:dyDescent="0.2">
      <c r="B30" s="47" t="s">
        <v>75</v>
      </c>
      <c r="C30" s="48" t="s">
        <v>76</v>
      </c>
      <c r="D30" s="49"/>
      <c r="E30" s="50"/>
      <c r="F30" s="51">
        <f>G30+H30+I30</f>
        <v>0</v>
      </c>
      <c r="G30" s="52">
        <v>0</v>
      </c>
      <c r="H30" s="161">
        <f>'100 26-545-100 '!G27</f>
        <v>0</v>
      </c>
      <c r="I30" s="53">
        <f>(G30*SazbaDPH1)/100+(H30*SazbaDPH2)/100</f>
        <v>0</v>
      </c>
    </row>
    <row r="31" spans="2:11" x14ac:dyDescent="0.2">
      <c r="B31" s="54" t="s">
        <v>171</v>
      </c>
      <c r="C31" s="55" t="s">
        <v>172</v>
      </c>
      <c r="D31" s="56"/>
      <c r="E31" s="57"/>
      <c r="F31" s="58">
        <f t="shared" ref="F31:F37" si="0">G31+H31+I31</f>
        <v>0</v>
      </c>
      <c r="G31" s="59">
        <v>0</v>
      </c>
      <c r="H31" s="162">
        <f>'101 26-545-101 '!G72</f>
        <v>0</v>
      </c>
      <c r="I31" s="60">
        <f t="shared" ref="I31:I37" si="1">G31*SazbaDPH1/100+H31*SazbaDPH2/100</f>
        <v>0</v>
      </c>
    </row>
    <row r="32" spans="2:11" x14ac:dyDescent="0.2">
      <c r="B32" s="54" t="s">
        <v>298</v>
      </c>
      <c r="C32" s="55" t="s">
        <v>299</v>
      </c>
      <c r="D32" s="56"/>
      <c r="E32" s="57"/>
      <c r="F32" s="58">
        <f t="shared" si="0"/>
        <v>0</v>
      </c>
      <c r="G32" s="59">
        <v>0</v>
      </c>
      <c r="H32" s="162">
        <f>'102 26-545-102 '!G197</f>
        <v>0</v>
      </c>
      <c r="I32" s="60">
        <f t="shared" si="1"/>
        <v>0</v>
      </c>
    </row>
    <row r="33" spans="2:10" x14ac:dyDescent="0.2">
      <c r="B33" s="54" t="s">
        <v>339</v>
      </c>
      <c r="C33" s="55" t="s">
        <v>340</v>
      </c>
      <c r="D33" s="56"/>
      <c r="E33" s="57"/>
      <c r="F33" s="58">
        <f t="shared" si="0"/>
        <v>0</v>
      </c>
      <c r="G33" s="59">
        <v>0</v>
      </c>
      <c r="H33" s="162">
        <f>'103 26-545-103 '!G74</f>
        <v>0</v>
      </c>
      <c r="I33" s="60">
        <f t="shared" si="1"/>
        <v>0</v>
      </c>
    </row>
    <row r="34" spans="2:10" x14ac:dyDescent="0.2">
      <c r="B34" s="54" t="s">
        <v>369</v>
      </c>
      <c r="C34" s="55" t="s">
        <v>370</v>
      </c>
      <c r="D34" s="56"/>
      <c r="E34" s="57"/>
      <c r="F34" s="58">
        <f t="shared" si="0"/>
        <v>0</v>
      </c>
      <c r="G34" s="59">
        <v>0</v>
      </c>
      <c r="H34" s="162">
        <f>'104 26-545-104 '!G30</f>
        <v>0</v>
      </c>
      <c r="I34" s="60">
        <f t="shared" si="1"/>
        <v>0</v>
      </c>
    </row>
    <row r="35" spans="2:10" x14ac:dyDescent="0.2">
      <c r="B35" s="54" t="s">
        <v>398</v>
      </c>
      <c r="C35" s="55" t="s">
        <v>399</v>
      </c>
      <c r="D35" s="56"/>
      <c r="E35" s="57"/>
      <c r="F35" s="58">
        <f t="shared" si="0"/>
        <v>0</v>
      </c>
      <c r="G35" s="59">
        <v>0</v>
      </c>
      <c r="H35" s="162">
        <f>'105 26-545-105 '!G53</f>
        <v>0</v>
      </c>
      <c r="I35" s="60">
        <f t="shared" si="1"/>
        <v>0</v>
      </c>
    </row>
    <row r="36" spans="2:10" x14ac:dyDescent="0.2">
      <c r="B36" s="54" t="s">
        <v>421</v>
      </c>
      <c r="C36" s="55" t="s">
        <v>422</v>
      </c>
      <c r="D36" s="56"/>
      <c r="E36" s="57"/>
      <c r="F36" s="58">
        <f t="shared" si="0"/>
        <v>0</v>
      </c>
      <c r="G36" s="59">
        <v>0</v>
      </c>
      <c r="H36" s="162">
        <f>'106 26-545-106 '!G46</f>
        <v>0</v>
      </c>
      <c r="I36" s="60">
        <f t="shared" si="1"/>
        <v>0</v>
      </c>
    </row>
    <row r="37" spans="2:10" x14ac:dyDescent="0.2">
      <c r="B37" s="54" t="s">
        <v>454</v>
      </c>
      <c r="C37" s="55" t="s">
        <v>455</v>
      </c>
      <c r="D37" s="56"/>
      <c r="E37" s="57"/>
      <c r="F37" s="58">
        <f t="shared" si="0"/>
        <v>0</v>
      </c>
      <c r="G37" s="59">
        <v>0</v>
      </c>
      <c r="H37" s="162">
        <f>'107 26-545-107 '!G28</f>
        <v>0</v>
      </c>
      <c r="I37" s="60">
        <f t="shared" si="1"/>
        <v>0</v>
      </c>
    </row>
    <row r="38" spans="2:10" ht="17.25" customHeight="1" x14ac:dyDescent="0.2">
      <c r="B38" s="61" t="s">
        <v>16</v>
      </c>
      <c r="C38" s="62"/>
      <c r="D38" s="63"/>
      <c r="E38" s="64"/>
      <c r="F38" s="65">
        <f>SUM(F30:F37)</f>
        <v>0</v>
      </c>
      <c r="G38" s="66">
        <f>SUM(G30:G37)</f>
        <v>0</v>
      </c>
      <c r="H38" s="67">
        <f>SUM(H30:H37)</f>
        <v>0</v>
      </c>
      <c r="I38" s="67">
        <f>SUM(I30:I37)</f>
        <v>0</v>
      </c>
    </row>
    <row r="39" spans="2:10" x14ac:dyDescent="0.2">
      <c r="B39" s="68"/>
      <c r="C39" s="68"/>
      <c r="D39" s="68"/>
      <c r="E39" s="68"/>
      <c r="F39" s="68"/>
      <c r="G39" s="68"/>
      <c r="H39" s="68"/>
      <c r="I39" s="68"/>
      <c r="J39" s="68"/>
    </row>
    <row r="40" spans="2:10" x14ac:dyDescent="0.2">
      <c r="B40" s="68"/>
      <c r="C40" s="68"/>
      <c r="D40" s="68"/>
      <c r="E40" s="68"/>
      <c r="F40" s="68"/>
      <c r="G40" s="68"/>
      <c r="H40" s="68"/>
      <c r="I40" s="68"/>
      <c r="J40" s="68"/>
    </row>
    <row r="41" spans="2:10" x14ac:dyDescent="0.2">
      <c r="B41" s="68"/>
      <c r="C41" s="68"/>
      <c r="D41" s="68"/>
      <c r="E41" s="68"/>
      <c r="F41" s="68"/>
      <c r="G41" s="68"/>
      <c r="H41" s="68"/>
      <c r="I41" s="68"/>
      <c r="J41" s="68"/>
    </row>
    <row r="42" spans="2:10" x14ac:dyDescent="0.2">
      <c r="B42" s="68"/>
      <c r="C42" s="68"/>
      <c r="D42" s="68"/>
      <c r="E42" s="68"/>
      <c r="F42" s="68"/>
      <c r="G42" s="68"/>
      <c r="H42" s="68"/>
      <c r="I42" s="68"/>
      <c r="J42" s="68"/>
    </row>
    <row r="43" spans="2:10" x14ac:dyDescent="0.2">
      <c r="B43" s="68"/>
      <c r="C43" s="68"/>
      <c r="D43" s="68"/>
      <c r="E43" s="68"/>
      <c r="F43" s="68"/>
      <c r="G43" s="68"/>
      <c r="H43" s="68"/>
      <c r="I43" s="68"/>
      <c r="J43" s="68"/>
    </row>
    <row r="48" spans="2:10" x14ac:dyDescent="0.2">
      <c r="C48" s="69"/>
      <c r="D48" s="70" t="s">
        <v>17</v>
      </c>
      <c r="E48" s="71"/>
      <c r="F48" s="71"/>
      <c r="G48" s="72"/>
      <c r="H48" s="69" t="s">
        <v>18</v>
      </c>
      <c r="I48" s="72"/>
    </row>
  </sheetData>
  <mergeCells count="6">
    <mergeCell ref="D5:I5"/>
    <mergeCell ref="H19:I19"/>
    <mergeCell ref="H20:I20"/>
    <mergeCell ref="H21:I21"/>
    <mergeCell ref="H22:I22"/>
    <mergeCell ref="H23:I23"/>
  </mergeCells>
  <pageMargins left="0.59055118110236227" right="0.19685039370078741" top="0.39370078740157483" bottom="0.39370078740157483" header="0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D6CC-C9D7-4BCB-B804-9EF461C45C00}">
  <sheetPr codeName="List2"/>
  <dimension ref="A1:CZ1007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77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87" t="s">
        <v>78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47</v>
      </c>
      <c r="C7" s="100" t="s">
        <v>39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x14ac:dyDescent="0.2">
      <c r="A8" s="107">
        <v>1</v>
      </c>
      <c r="B8" s="108" t="s">
        <v>48</v>
      </c>
      <c r="C8" s="109" t="s">
        <v>49</v>
      </c>
      <c r="D8" s="110" t="s">
        <v>50</v>
      </c>
      <c r="E8" s="111">
        <v>1</v>
      </c>
      <c r="F8" s="160"/>
      <c r="G8" s="112">
        <f>E8*F8</f>
        <v>0</v>
      </c>
      <c r="H8" s="113">
        <v>0</v>
      </c>
      <c r="I8" s="114">
        <f>E8*H8</f>
        <v>0</v>
      </c>
      <c r="J8" s="113"/>
      <c r="K8" s="114">
        <f>E8*J8</f>
        <v>0</v>
      </c>
      <c r="O8" s="106"/>
      <c r="Z8" s="115"/>
      <c r="AA8" s="115">
        <v>12</v>
      </c>
      <c r="AB8" s="115">
        <v>0</v>
      </c>
      <c r="AC8" s="115">
        <v>2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12</v>
      </c>
      <c r="CB8" s="115">
        <v>0</v>
      </c>
      <c r="CZ8" s="73">
        <v>1</v>
      </c>
    </row>
    <row r="9" spans="1:104" x14ac:dyDescent="0.2">
      <c r="A9" s="116"/>
      <c r="B9" s="117"/>
      <c r="C9" s="172"/>
      <c r="D9" s="173"/>
      <c r="E9" s="173"/>
      <c r="F9" s="173"/>
      <c r="G9" s="174"/>
      <c r="I9" s="118"/>
      <c r="K9" s="118"/>
      <c r="L9" s="119"/>
      <c r="O9" s="106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</row>
    <row r="10" spans="1:104" x14ac:dyDescent="0.2">
      <c r="A10" s="107">
        <v>2</v>
      </c>
      <c r="B10" s="108" t="s">
        <v>51</v>
      </c>
      <c r="C10" s="109" t="s">
        <v>52</v>
      </c>
      <c r="D10" s="110" t="s">
        <v>50</v>
      </c>
      <c r="E10" s="111">
        <v>1</v>
      </c>
      <c r="F10" s="160"/>
      <c r="G10" s="112">
        <f>E10*F10</f>
        <v>0</v>
      </c>
      <c r="H10" s="113">
        <v>0</v>
      </c>
      <c r="I10" s="114">
        <f>E10*H10</f>
        <v>0</v>
      </c>
      <c r="J10" s="113"/>
      <c r="K10" s="114">
        <f>E10*J10</f>
        <v>0</v>
      </c>
      <c r="O10" s="106"/>
      <c r="Z10" s="115"/>
      <c r="AA10" s="115">
        <v>12</v>
      </c>
      <c r="AB10" s="115">
        <v>0</v>
      </c>
      <c r="AC10" s="115">
        <v>3</v>
      </c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CA10" s="115">
        <v>12</v>
      </c>
      <c r="CB10" s="115">
        <v>0</v>
      </c>
      <c r="CZ10" s="73">
        <v>1</v>
      </c>
    </row>
    <row r="11" spans="1:104" x14ac:dyDescent="0.2">
      <c r="A11" s="116"/>
      <c r="B11" s="117"/>
      <c r="C11" s="172" t="s">
        <v>53</v>
      </c>
      <c r="D11" s="173"/>
      <c r="E11" s="173"/>
      <c r="F11" s="173"/>
      <c r="G11" s="174"/>
      <c r="I11" s="118"/>
      <c r="K11" s="118"/>
      <c r="L11" s="119" t="s">
        <v>53</v>
      </c>
      <c r="O11" s="106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</row>
    <row r="12" spans="1:104" x14ac:dyDescent="0.2">
      <c r="A12" s="107">
        <v>3</v>
      </c>
      <c r="B12" s="108" t="s">
        <v>54</v>
      </c>
      <c r="C12" s="109" t="s">
        <v>55</v>
      </c>
      <c r="D12" s="110" t="s">
        <v>50</v>
      </c>
      <c r="E12" s="111">
        <v>1</v>
      </c>
      <c r="F12" s="160"/>
      <c r="G12" s="112">
        <f>E12*F12</f>
        <v>0</v>
      </c>
      <c r="H12" s="113">
        <v>0</v>
      </c>
      <c r="I12" s="114">
        <f>E12*H12</f>
        <v>0</v>
      </c>
      <c r="J12" s="113"/>
      <c r="K12" s="114">
        <f>E12*J12</f>
        <v>0</v>
      </c>
      <c r="O12" s="106"/>
      <c r="Z12" s="115"/>
      <c r="AA12" s="115">
        <v>12</v>
      </c>
      <c r="AB12" s="115">
        <v>0</v>
      </c>
      <c r="AC12" s="115">
        <v>4</v>
      </c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CA12" s="115">
        <v>12</v>
      </c>
      <c r="CB12" s="115">
        <v>0</v>
      </c>
      <c r="CZ12" s="73">
        <v>1</v>
      </c>
    </row>
    <row r="13" spans="1:104" x14ac:dyDescent="0.2">
      <c r="A13" s="107">
        <v>4</v>
      </c>
      <c r="B13" s="108" t="s">
        <v>56</v>
      </c>
      <c r="C13" s="109" t="s">
        <v>57</v>
      </c>
      <c r="D13" s="110" t="s">
        <v>50</v>
      </c>
      <c r="E13" s="111">
        <v>1</v>
      </c>
      <c r="F13" s="160"/>
      <c r="G13" s="112">
        <f>E13*F13</f>
        <v>0</v>
      </c>
      <c r="H13" s="113">
        <v>0</v>
      </c>
      <c r="I13" s="114">
        <f>E13*H13</f>
        <v>0</v>
      </c>
      <c r="J13" s="113"/>
      <c r="K13" s="114">
        <f>E13*J13</f>
        <v>0</v>
      </c>
      <c r="O13" s="106"/>
      <c r="Z13" s="115"/>
      <c r="AA13" s="115">
        <v>12</v>
      </c>
      <c r="AB13" s="115">
        <v>0</v>
      </c>
      <c r="AC13" s="115">
        <v>5</v>
      </c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CA13" s="115">
        <v>12</v>
      </c>
      <c r="CB13" s="115">
        <v>0</v>
      </c>
      <c r="CZ13" s="73">
        <v>1</v>
      </c>
    </row>
    <row r="14" spans="1:104" x14ac:dyDescent="0.2">
      <c r="A14" s="107">
        <v>5</v>
      </c>
      <c r="B14" s="108" t="s">
        <v>58</v>
      </c>
      <c r="C14" s="109" t="s">
        <v>59</v>
      </c>
      <c r="D14" s="110" t="s">
        <v>50</v>
      </c>
      <c r="E14" s="111">
        <v>1</v>
      </c>
      <c r="F14" s="160"/>
      <c r="G14" s="112">
        <f>E14*F14</f>
        <v>0</v>
      </c>
      <c r="H14" s="113">
        <v>0</v>
      </c>
      <c r="I14" s="114">
        <f>E14*H14</f>
        <v>0</v>
      </c>
      <c r="J14" s="113"/>
      <c r="K14" s="114">
        <f>E14*J14</f>
        <v>0</v>
      </c>
      <c r="O14" s="106"/>
      <c r="Z14" s="115"/>
      <c r="AA14" s="115">
        <v>12</v>
      </c>
      <c r="AB14" s="115">
        <v>0</v>
      </c>
      <c r="AC14" s="115">
        <v>6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CA14" s="115">
        <v>12</v>
      </c>
      <c r="CB14" s="115">
        <v>0</v>
      </c>
      <c r="CZ14" s="73">
        <v>1</v>
      </c>
    </row>
    <row r="15" spans="1:104" x14ac:dyDescent="0.2">
      <c r="A15" s="107">
        <v>6</v>
      </c>
      <c r="B15" s="108" t="s">
        <v>60</v>
      </c>
      <c r="C15" s="109" t="s">
        <v>61</v>
      </c>
      <c r="D15" s="110" t="s">
        <v>50</v>
      </c>
      <c r="E15" s="111">
        <v>1</v>
      </c>
      <c r="F15" s="160"/>
      <c r="G15" s="112">
        <f>E15*F15</f>
        <v>0</v>
      </c>
      <c r="H15" s="113">
        <v>0</v>
      </c>
      <c r="I15" s="114">
        <f>E15*H15</f>
        <v>0</v>
      </c>
      <c r="J15" s="113"/>
      <c r="K15" s="114">
        <f>E15*J15</f>
        <v>0</v>
      </c>
      <c r="O15" s="106"/>
      <c r="Z15" s="115"/>
      <c r="AA15" s="115">
        <v>12</v>
      </c>
      <c r="AB15" s="115">
        <v>0</v>
      </c>
      <c r="AC15" s="115">
        <v>7</v>
      </c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CA15" s="115">
        <v>12</v>
      </c>
      <c r="CB15" s="115">
        <v>0</v>
      </c>
      <c r="CZ15" s="73">
        <v>1</v>
      </c>
    </row>
    <row r="16" spans="1:104" ht="22.5" x14ac:dyDescent="0.2">
      <c r="A16" s="107">
        <v>7</v>
      </c>
      <c r="B16" s="108" t="s">
        <v>62</v>
      </c>
      <c r="C16" s="109" t="s">
        <v>63</v>
      </c>
      <c r="D16" s="110" t="s">
        <v>50</v>
      </c>
      <c r="E16" s="111">
        <v>1</v>
      </c>
      <c r="F16" s="160"/>
      <c r="G16" s="112">
        <f>E16*F16</f>
        <v>0</v>
      </c>
      <c r="H16" s="113">
        <v>0</v>
      </c>
      <c r="I16" s="114">
        <f>E16*H16</f>
        <v>0</v>
      </c>
      <c r="J16" s="113"/>
      <c r="K16" s="114">
        <f>E16*J16</f>
        <v>0</v>
      </c>
      <c r="O16" s="106"/>
      <c r="Z16" s="115"/>
      <c r="AA16" s="115">
        <v>12</v>
      </c>
      <c r="AB16" s="115">
        <v>0</v>
      </c>
      <c r="AC16" s="115">
        <v>8</v>
      </c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CA16" s="115">
        <v>12</v>
      </c>
      <c r="CB16" s="115">
        <v>0</v>
      </c>
      <c r="CZ16" s="73">
        <v>1</v>
      </c>
    </row>
    <row r="17" spans="1:104" x14ac:dyDescent="0.2">
      <c r="A17" s="116"/>
      <c r="B17" s="117"/>
      <c r="C17" s="172" t="s">
        <v>64</v>
      </c>
      <c r="D17" s="173"/>
      <c r="E17" s="173"/>
      <c r="F17" s="173"/>
      <c r="G17" s="174"/>
      <c r="I17" s="118"/>
      <c r="K17" s="118"/>
      <c r="L17" s="119" t="s">
        <v>64</v>
      </c>
      <c r="O17" s="106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</row>
    <row r="18" spans="1:104" x14ac:dyDescent="0.2">
      <c r="A18" s="116"/>
      <c r="B18" s="117"/>
      <c r="C18" s="172" t="s">
        <v>65</v>
      </c>
      <c r="D18" s="173"/>
      <c r="E18" s="173"/>
      <c r="F18" s="173"/>
      <c r="G18" s="174"/>
      <c r="I18" s="118"/>
      <c r="K18" s="118"/>
      <c r="L18" s="119" t="s">
        <v>65</v>
      </c>
      <c r="O18" s="106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</row>
    <row r="19" spans="1:104" ht="22.5" x14ac:dyDescent="0.2">
      <c r="A19" s="107">
        <v>8</v>
      </c>
      <c r="B19" s="108" t="s">
        <v>66</v>
      </c>
      <c r="C19" s="109" t="s">
        <v>67</v>
      </c>
      <c r="D19" s="110" t="s">
        <v>50</v>
      </c>
      <c r="E19" s="111">
        <v>1</v>
      </c>
      <c r="F19" s="160"/>
      <c r="G19" s="112">
        <f>E19*F19</f>
        <v>0</v>
      </c>
      <c r="H19" s="113">
        <v>0</v>
      </c>
      <c r="I19" s="114">
        <f>E19*H19</f>
        <v>0</v>
      </c>
      <c r="J19" s="113"/>
      <c r="K19" s="114">
        <f>E19*J19</f>
        <v>0</v>
      </c>
      <c r="O19" s="106"/>
      <c r="Z19" s="115"/>
      <c r="AA19" s="115">
        <v>12</v>
      </c>
      <c r="AB19" s="115">
        <v>0</v>
      </c>
      <c r="AC19" s="115">
        <v>9</v>
      </c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CA19" s="115">
        <v>12</v>
      </c>
      <c r="CB19" s="115">
        <v>0</v>
      </c>
      <c r="CZ19" s="73">
        <v>1</v>
      </c>
    </row>
    <row r="20" spans="1:104" x14ac:dyDescent="0.2">
      <c r="A20" s="116"/>
      <c r="B20" s="117"/>
      <c r="C20" s="172" t="s">
        <v>68</v>
      </c>
      <c r="D20" s="173"/>
      <c r="E20" s="173"/>
      <c r="F20" s="173"/>
      <c r="G20" s="174"/>
      <c r="I20" s="118"/>
      <c r="K20" s="118"/>
      <c r="L20" s="119" t="s">
        <v>68</v>
      </c>
      <c r="O20" s="106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</row>
    <row r="21" spans="1:104" x14ac:dyDescent="0.2">
      <c r="A21" s="116"/>
      <c r="B21" s="117"/>
      <c r="C21" s="172" t="s">
        <v>69</v>
      </c>
      <c r="D21" s="173"/>
      <c r="E21" s="173"/>
      <c r="F21" s="173"/>
      <c r="G21" s="174"/>
      <c r="I21" s="118"/>
      <c r="K21" s="118"/>
      <c r="L21" s="119" t="s">
        <v>69</v>
      </c>
      <c r="O21" s="10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</row>
    <row r="22" spans="1:104" x14ac:dyDescent="0.2">
      <c r="A22" s="116"/>
      <c r="B22" s="117"/>
      <c r="C22" s="172"/>
      <c r="D22" s="173"/>
      <c r="E22" s="173"/>
      <c r="F22" s="173"/>
      <c r="G22" s="174"/>
      <c r="I22" s="118"/>
      <c r="K22" s="118"/>
      <c r="L22" s="119"/>
      <c r="O22" s="106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</row>
    <row r="23" spans="1:104" x14ac:dyDescent="0.2">
      <c r="A23" s="107">
        <v>9</v>
      </c>
      <c r="B23" s="108" t="s">
        <v>70</v>
      </c>
      <c r="C23" s="109" t="s">
        <v>71</v>
      </c>
      <c r="D23" s="110" t="s">
        <v>50</v>
      </c>
      <c r="E23" s="111">
        <v>1</v>
      </c>
      <c r="F23" s="160"/>
      <c r="G23" s="112">
        <f>E23*F23</f>
        <v>0</v>
      </c>
      <c r="H23" s="113">
        <v>0</v>
      </c>
      <c r="I23" s="114">
        <f>E23*H23</f>
        <v>0</v>
      </c>
      <c r="J23" s="113"/>
      <c r="K23" s="114">
        <f>E23*J23</f>
        <v>0</v>
      </c>
      <c r="O23" s="106"/>
      <c r="Z23" s="115"/>
      <c r="AA23" s="115">
        <v>12</v>
      </c>
      <c r="AB23" s="115">
        <v>0</v>
      </c>
      <c r="AC23" s="115">
        <v>11</v>
      </c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CA23" s="115">
        <v>12</v>
      </c>
      <c r="CB23" s="115">
        <v>0</v>
      </c>
      <c r="CZ23" s="73">
        <v>1</v>
      </c>
    </row>
    <row r="24" spans="1:104" ht="22.5" x14ac:dyDescent="0.2">
      <c r="A24" s="107">
        <v>10</v>
      </c>
      <c r="B24" s="108" t="s">
        <v>72</v>
      </c>
      <c r="C24" s="109" t="s">
        <v>73</v>
      </c>
      <c r="D24" s="110" t="s">
        <v>50</v>
      </c>
      <c r="E24" s="111">
        <v>1</v>
      </c>
      <c r="F24" s="160"/>
      <c r="G24" s="112">
        <f>E24*F24</f>
        <v>0</v>
      </c>
      <c r="H24" s="113">
        <v>0</v>
      </c>
      <c r="I24" s="114">
        <f>E24*H24</f>
        <v>0</v>
      </c>
      <c r="J24" s="113"/>
      <c r="K24" s="114">
        <f>E24*J24</f>
        <v>0</v>
      </c>
      <c r="O24" s="106"/>
      <c r="Z24" s="115"/>
      <c r="AA24" s="115">
        <v>12</v>
      </c>
      <c r="AB24" s="115">
        <v>0</v>
      </c>
      <c r="AC24" s="115">
        <v>12</v>
      </c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CA24" s="115">
        <v>12</v>
      </c>
      <c r="CB24" s="115">
        <v>0</v>
      </c>
      <c r="CZ24" s="73">
        <v>1</v>
      </c>
    </row>
    <row r="25" spans="1:104" x14ac:dyDescent="0.2">
      <c r="A25" s="116"/>
      <c r="B25" s="117"/>
      <c r="C25" s="172" t="s">
        <v>74</v>
      </c>
      <c r="D25" s="173"/>
      <c r="E25" s="173"/>
      <c r="F25" s="173"/>
      <c r="G25" s="174"/>
      <c r="I25" s="118"/>
      <c r="K25" s="118"/>
      <c r="L25" s="119" t="s">
        <v>74</v>
      </c>
      <c r="O25" s="106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</row>
    <row r="26" spans="1:104" x14ac:dyDescent="0.2">
      <c r="A26" s="126" t="s">
        <v>36</v>
      </c>
      <c r="B26" s="127" t="s">
        <v>47</v>
      </c>
      <c r="C26" s="128" t="s">
        <v>39</v>
      </c>
      <c r="D26" s="129"/>
      <c r="E26" s="130"/>
      <c r="F26" s="130"/>
      <c r="G26" s="131">
        <f>SUM(G7:G25)</f>
        <v>0</v>
      </c>
      <c r="H26" s="132"/>
      <c r="I26" s="133">
        <f>SUM(I7:I25)</f>
        <v>0</v>
      </c>
      <c r="J26" s="134"/>
      <c r="K26" s="133">
        <f>SUM(K7:K25)</f>
        <v>0</v>
      </c>
      <c r="O26" s="106"/>
      <c r="X26" s="135">
        <f>K26</f>
        <v>0</v>
      </c>
      <c r="Y26" s="135">
        <f>I26</f>
        <v>0</v>
      </c>
      <c r="Z26" s="136">
        <f>G26</f>
        <v>0</v>
      </c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37"/>
      <c r="BB26" s="137"/>
      <c r="BC26" s="137"/>
      <c r="BD26" s="137"/>
      <c r="BE26" s="137"/>
      <c r="BF26" s="137"/>
      <c r="BG26" s="115"/>
      <c r="BH26" s="115"/>
      <c r="BI26" s="115"/>
      <c r="BJ26" s="115"/>
      <c r="BK26" s="115"/>
    </row>
    <row r="27" spans="1:104" x14ac:dyDescent="0.2">
      <c r="A27" s="138" t="s">
        <v>37</v>
      </c>
      <c r="B27" s="139" t="s">
        <v>38</v>
      </c>
      <c r="C27" s="140"/>
      <c r="D27" s="141"/>
      <c r="E27" s="142"/>
      <c r="F27" s="142"/>
      <c r="G27" s="143">
        <f>SUM(Z7:Z27)</f>
        <v>0</v>
      </c>
      <c r="H27" s="144"/>
      <c r="I27" s="145">
        <f>SUM(Y7:Y27)</f>
        <v>0</v>
      </c>
      <c r="J27" s="144"/>
      <c r="K27" s="145">
        <f>SUM(X7:X27)</f>
        <v>0</v>
      </c>
      <c r="O27" s="106"/>
      <c r="BA27" s="146"/>
      <c r="BB27" s="146"/>
      <c r="BC27" s="146"/>
      <c r="BD27" s="146"/>
      <c r="BE27" s="146"/>
      <c r="BF27" s="146"/>
    </row>
    <row r="28" spans="1:104" x14ac:dyDescent="0.2">
      <c r="E28" s="73"/>
    </row>
    <row r="29" spans="1:104" x14ac:dyDescent="0.2">
      <c r="A29" s="147"/>
      <c r="E29" s="73"/>
    </row>
    <row r="30" spans="1:104" x14ac:dyDescent="0.2">
      <c r="E30" s="73"/>
    </row>
    <row r="31" spans="1:104" x14ac:dyDescent="0.2">
      <c r="E31" s="73"/>
    </row>
    <row r="32" spans="1:104" x14ac:dyDescent="0.2">
      <c r="E32" s="73"/>
    </row>
    <row r="33" spans="5:5" x14ac:dyDescent="0.2">
      <c r="E33" s="73"/>
    </row>
    <row r="34" spans="5:5" x14ac:dyDescent="0.2">
      <c r="E34" s="73"/>
    </row>
    <row r="35" spans="5:5" x14ac:dyDescent="0.2">
      <c r="E35" s="73"/>
    </row>
    <row r="36" spans="5:5" x14ac:dyDescent="0.2">
      <c r="E36" s="73"/>
    </row>
    <row r="37" spans="5:5" x14ac:dyDescent="0.2">
      <c r="E37" s="73"/>
    </row>
    <row r="38" spans="5:5" x14ac:dyDescent="0.2">
      <c r="E38" s="73"/>
    </row>
    <row r="39" spans="5:5" x14ac:dyDescent="0.2">
      <c r="E39" s="73"/>
    </row>
    <row r="40" spans="5:5" x14ac:dyDescent="0.2">
      <c r="E40" s="73"/>
    </row>
    <row r="41" spans="5:5" x14ac:dyDescent="0.2">
      <c r="E41" s="73"/>
    </row>
    <row r="42" spans="5:5" x14ac:dyDescent="0.2">
      <c r="E42" s="73"/>
    </row>
    <row r="43" spans="5:5" x14ac:dyDescent="0.2">
      <c r="E43" s="73"/>
    </row>
    <row r="44" spans="5:5" x14ac:dyDescent="0.2">
      <c r="E44" s="73"/>
    </row>
    <row r="45" spans="5:5" x14ac:dyDescent="0.2">
      <c r="E45" s="73"/>
    </row>
    <row r="46" spans="5:5" x14ac:dyDescent="0.2">
      <c r="E46" s="73"/>
    </row>
    <row r="47" spans="5:5" x14ac:dyDescent="0.2">
      <c r="E47" s="73"/>
    </row>
    <row r="48" spans="5:5" x14ac:dyDescent="0.2">
      <c r="E48" s="73"/>
    </row>
    <row r="49" spans="5:5" x14ac:dyDescent="0.2">
      <c r="E49" s="73"/>
    </row>
    <row r="50" spans="5:5" x14ac:dyDescent="0.2">
      <c r="E50" s="73"/>
    </row>
    <row r="51" spans="5:5" x14ac:dyDescent="0.2">
      <c r="E51" s="73"/>
    </row>
    <row r="52" spans="5:5" x14ac:dyDescent="0.2">
      <c r="E52" s="73"/>
    </row>
    <row r="53" spans="5:5" x14ac:dyDescent="0.2">
      <c r="E53" s="73"/>
    </row>
    <row r="54" spans="5:5" x14ac:dyDescent="0.2">
      <c r="E54" s="73"/>
    </row>
    <row r="55" spans="5:5" x14ac:dyDescent="0.2">
      <c r="E55" s="73"/>
    </row>
    <row r="56" spans="5:5" x14ac:dyDescent="0.2">
      <c r="E56" s="73"/>
    </row>
    <row r="57" spans="5:5" x14ac:dyDescent="0.2">
      <c r="E57" s="73"/>
    </row>
    <row r="58" spans="5:5" x14ac:dyDescent="0.2">
      <c r="E58" s="73"/>
    </row>
    <row r="59" spans="5:5" x14ac:dyDescent="0.2">
      <c r="E59" s="73"/>
    </row>
    <row r="60" spans="5:5" x14ac:dyDescent="0.2">
      <c r="E60" s="73"/>
    </row>
    <row r="61" spans="5:5" x14ac:dyDescent="0.2">
      <c r="E61" s="73"/>
    </row>
    <row r="62" spans="5:5" x14ac:dyDescent="0.2">
      <c r="E62" s="73"/>
    </row>
    <row r="63" spans="5:5" x14ac:dyDescent="0.2">
      <c r="E63" s="73"/>
    </row>
    <row r="64" spans="5:5" x14ac:dyDescent="0.2">
      <c r="E64" s="73"/>
    </row>
    <row r="65" spans="5:5" x14ac:dyDescent="0.2">
      <c r="E65" s="73"/>
    </row>
    <row r="66" spans="5:5" x14ac:dyDescent="0.2">
      <c r="E66" s="73"/>
    </row>
    <row r="67" spans="5:5" x14ac:dyDescent="0.2">
      <c r="E67" s="73"/>
    </row>
    <row r="68" spans="5:5" x14ac:dyDescent="0.2">
      <c r="E68" s="73"/>
    </row>
    <row r="69" spans="5:5" x14ac:dyDescent="0.2">
      <c r="E69" s="73"/>
    </row>
    <row r="70" spans="5:5" x14ac:dyDescent="0.2">
      <c r="E70" s="73"/>
    </row>
    <row r="71" spans="5:5" x14ac:dyDescent="0.2">
      <c r="E71" s="73"/>
    </row>
    <row r="72" spans="5:5" x14ac:dyDescent="0.2">
      <c r="E72" s="73"/>
    </row>
    <row r="73" spans="5:5" x14ac:dyDescent="0.2">
      <c r="E73" s="73"/>
    </row>
    <row r="74" spans="5:5" x14ac:dyDescent="0.2">
      <c r="E74" s="73"/>
    </row>
    <row r="75" spans="5:5" x14ac:dyDescent="0.2">
      <c r="E75" s="73"/>
    </row>
    <row r="76" spans="5:5" x14ac:dyDescent="0.2">
      <c r="E76" s="73"/>
    </row>
    <row r="77" spans="5:5" x14ac:dyDescent="0.2">
      <c r="E77" s="73"/>
    </row>
    <row r="78" spans="5:5" x14ac:dyDescent="0.2">
      <c r="E78" s="73"/>
    </row>
    <row r="79" spans="5:5" x14ac:dyDescent="0.2">
      <c r="E79" s="73"/>
    </row>
    <row r="80" spans="5:5" x14ac:dyDescent="0.2">
      <c r="E80" s="73"/>
    </row>
    <row r="81" spans="1:7" x14ac:dyDescent="0.2">
      <c r="E81" s="73"/>
    </row>
    <row r="82" spans="1:7" x14ac:dyDescent="0.2">
      <c r="A82" s="148"/>
      <c r="B82" s="148"/>
    </row>
    <row r="83" spans="1:7" x14ac:dyDescent="0.2">
      <c r="C83" s="149"/>
      <c r="D83" s="149"/>
      <c r="E83" s="150"/>
      <c r="F83" s="149"/>
      <c r="G83" s="151"/>
    </row>
    <row r="84" spans="1:7" x14ac:dyDescent="0.2">
      <c r="A84" s="148"/>
      <c r="B84" s="148"/>
    </row>
    <row r="1001" spans="1:7" x14ac:dyDescent="0.2">
      <c r="A1001" s="152"/>
      <c r="B1001" s="153"/>
      <c r="C1001" s="154" t="s">
        <v>40</v>
      </c>
      <c r="D1001" s="155"/>
      <c r="F1001" s="92"/>
      <c r="G1001" s="118">
        <v>100000</v>
      </c>
    </row>
    <row r="1002" spans="1:7" x14ac:dyDescent="0.2">
      <c r="A1002" s="152"/>
      <c r="B1002" s="153"/>
      <c r="C1002" s="154" t="s">
        <v>41</v>
      </c>
      <c r="D1002" s="155"/>
      <c r="F1002" s="92"/>
      <c r="G1002" s="118">
        <v>100000</v>
      </c>
    </row>
    <row r="1003" spans="1:7" x14ac:dyDescent="0.2">
      <c r="A1003" s="152"/>
      <c r="B1003" s="153"/>
      <c r="C1003" s="154" t="s">
        <v>42</v>
      </c>
      <c r="D1003" s="155"/>
      <c r="F1003" s="92"/>
      <c r="G1003" s="118">
        <v>100000</v>
      </c>
    </row>
    <row r="1004" spans="1:7" x14ac:dyDescent="0.2">
      <c r="A1004" s="152"/>
      <c r="B1004" s="153"/>
      <c r="C1004" s="154" t="s">
        <v>43</v>
      </c>
      <c r="D1004" s="155"/>
      <c r="F1004" s="92"/>
      <c r="G1004" s="118">
        <v>100000</v>
      </c>
    </row>
    <row r="1005" spans="1:7" x14ac:dyDescent="0.2">
      <c r="A1005" s="152"/>
      <c r="B1005" s="153"/>
      <c r="C1005" s="154" t="s">
        <v>44</v>
      </c>
      <c r="D1005" s="155"/>
      <c r="F1005" s="92"/>
      <c r="G1005" s="118">
        <v>100000</v>
      </c>
    </row>
    <row r="1006" spans="1:7" x14ac:dyDescent="0.2">
      <c r="A1006" s="152"/>
      <c r="B1006" s="153"/>
      <c r="C1006" s="154" t="s">
        <v>45</v>
      </c>
      <c r="D1006" s="155"/>
      <c r="F1006" s="92"/>
      <c r="G1006" s="118">
        <v>100000</v>
      </c>
    </row>
    <row r="1007" spans="1:7" x14ac:dyDescent="0.2">
      <c r="A1007" s="152"/>
      <c r="B1007" s="153"/>
      <c r="C1007" s="154" t="s">
        <v>46</v>
      </c>
      <c r="D1007" s="155"/>
      <c r="F1007" s="92"/>
      <c r="G1007" s="118">
        <v>100000</v>
      </c>
    </row>
  </sheetData>
  <mergeCells count="9">
    <mergeCell ref="C25:G25"/>
    <mergeCell ref="A1:G1"/>
    <mergeCell ref="C9:G9"/>
    <mergeCell ref="C11:G11"/>
    <mergeCell ref="C17:G17"/>
    <mergeCell ref="C18:G18"/>
    <mergeCell ref="C20:G20"/>
    <mergeCell ref="C21:G21"/>
    <mergeCell ref="C22:G22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C617-3054-4738-B8EA-704CBA75F037}">
  <sheetPr codeName="List3"/>
  <dimension ref="A1:CZ1052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173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158" t="s">
        <v>465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79</v>
      </c>
      <c r="C7" s="100" t="s">
        <v>80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ht="22.5" x14ac:dyDescent="0.2">
      <c r="A8" s="107">
        <v>1</v>
      </c>
      <c r="B8" s="108" t="s">
        <v>81</v>
      </c>
      <c r="C8" s="109" t="s">
        <v>82</v>
      </c>
      <c r="D8" s="110" t="s">
        <v>83</v>
      </c>
      <c r="E8" s="111">
        <v>2.8980000000000001</v>
      </c>
      <c r="F8" s="160"/>
      <c r="G8" s="112">
        <f>E8*F8</f>
        <v>0</v>
      </c>
      <c r="H8" s="113">
        <v>0</v>
      </c>
      <c r="I8" s="114">
        <f>E8*H8</f>
        <v>0</v>
      </c>
      <c r="J8" s="113">
        <v>0</v>
      </c>
      <c r="K8" s="114">
        <f>E8*J8</f>
        <v>0</v>
      </c>
      <c r="O8" s="106"/>
      <c r="Z8" s="115"/>
      <c r="AA8" s="115">
        <v>1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</v>
      </c>
      <c r="CB8" s="115">
        <v>1</v>
      </c>
      <c r="CZ8" s="73">
        <v>1</v>
      </c>
    </row>
    <row r="9" spans="1:104" ht="22.5" x14ac:dyDescent="0.2">
      <c r="A9" s="107">
        <v>2</v>
      </c>
      <c r="B9" s="108" t="s">
        <v>84</v>
      </c>
      <c r="C9" s="109" t="s">
        <v>85</v>
      </c>
      <c r="D9" s="110" t="s">
        <v>35</v>
      </c>
      <c r="E9" s="111">
        <v>333</v>
      </c>
      <c r="F9" s="160"/>
      <c r="G9" s="112">
        <f>E9*F9</f>
        <v>0</v>
      </c>
      <c r="H9" s="113">
        <v>0.37800000000015599</v>
      </c>
      <c r="I9" s="114">
        <f>E9*H9</f>
        <v>125.87400000005195</v>
      </c>
      <c r="J9" s="113">
        <v>0</v>
      </c>
      <c r="K9" s="114">
        <f>E9*J9</f>
        <v>0</v>
      </c>
      <c r="O9" s="106"/>
      <c r="Z9" s="115"/>
      <c r="AA9" s="115">
        <v>1</v>
      </c>
      <c r="AB9" s="115">
        <v>1</v>
      </c>
      <c r="AC9" s="115">
        <v>1</v>
      </c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CA9" s="115">
        <v>1</v>
      </c>
      <c r="CB9" s="115">
        <v>1</v>
      </c>
      <c r="CZ9" s="73">
        <v>1</v>
      </c>
    </row>
    <row r="10" spans="1:104" ht="25.5" x14ac:dyDescent="0.2">
      <c r="A10" s="116"/>
      <c r="B10" s="117"/>
      <c r="C10" s="176" t="s">
        <v>86</v>
      </c>
      <c r="D10" s="177"/>
      <c r="E10" s="120">
        <v>315</v>
      </c>
      <c r="F10" s="121"/>
      <c r="G10" s="122"/>
      <c r="H10" s="123"/>
      <c r="I10" s="118"/>
      <c r="K10" s="118"/>
      <c r="M10" s="124" t="s">
        <v>86</v>
      </c>
      <c r="O10" s="106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25" t="str">
        <f>C9</f>
        <v>Podklad ze štěrkodrti po zhutnění tloušťky 15 cm štěrkodrť frakce 0-32 mm</v>
      </c>
      <c r="BE10" s="115"/>
      <c r="BF10" s="115"/>
      <c r="BG10" s="115"/>
      <c r="BH10" s="115"/>
      <c r="BI10" s="115"/>
      <c r="BJ10" s="115"/>
      <c r="BK10" s="115"/>
    </row>
    <row r="11" spans="1:104" x14ac:dyDescent="0.2">
      <c r="A11" s="116"/>
      <c r="B11" s="117"/>
      <c r="C11" s="176" t="s">
        <v>87</v>
      </c>
      <c r="D11" s="177"/>
      <c r="E11" s="120">
        <v>18</v>
      </c>
      <c r="F11" s="121"/>
      <c r="G11" s="122"/>
      <c r="H11" s="123"/>
      <c r="I11" s="118"/>
      <c r="K11" s="118"/>
      <c r="M11" s="124" t="s">
        <v>87</v>
      </c>
      <c r="O11" s="106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25" t="str">
        <f>C10</f>
        <v>doplnění konstrukce:315</v>
      </c>
      <c r="BE11" s="115"/>
      <c r="BF11" s="115"/>
      <c r="BG11" s="115"/>
      <c r="BH11" s="115"/>
      <c r="BI11" s="115"/>
      <c r="BJ11" s="115"/>
      <c r="BK11" s="115"/>
    </row>
    <row r="12" spans="1:104" x14ac:dyDescent="0.2">
      <c r="A12" s="107">
        <v>3</v>
      </c>
      <c r="B12" s="108" t="s">
        <v>88</v>
      </c>
      <c r="C12" s="109" t="s">
        <v>89</v>
      </c>
      <c r="D12" s="110" t="s">
        <v>35</v>
      </c>
      <c r="E12" s="111">
        <v>1434</v>
      </c>
      <c r="F12" s="160"/>
      <c r="G12" s="112">
        <f>E12*F12</f>
        <v>0</v>
      </c>
      <c r="H12" s="113">
        <v>0</v>
      </c>
      <c r="I12" s="114">
        <f>E12*H12</f>
        <v>0</v>
      </c>
      <c r="J12" s="113">
        <v>0</v>
      </c>
      <c r="K12" s="114">
        <f>E12*J12</f>
        <v>0</v>
      </c>
      <c r="O12" s="106"/>
      <c r="Z12" s="115"/>
      <c r="AA12" s="115">
        <v>1</v>
      </c>
      <c r="AB12" s="115">
        <v>1</v>
      </c>
      <c r="AC12" s="115">
        <v>1</v>
      </c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CA12" s="115">
        <v>1</v>
      </c>
      <c r="CB12" s="115">
        <v>1</v>
      </c>
      <c r="CZ12" s="73">
        <v>1</v>
      </c>
    </row>
    <row r="13" spans="1:104" x14ac:dyDescent="0.2">
      <c r="A13" s="116"/>
      <c r="B13" s="117"/>
      <c r="C13" s="176" t="s">
        <v>90</v>
      </c>
      <c r="D13" s="177"/>
      <c r="E13" s="120">
        <v>1417</v>
      </c>
      <c r="F13" s="121"/>
      <c r="G13" s="122"/>
      <c r="H13" s="123"/>
      <c r="I13" s="118"/>
      <c r="K13" s="118"/>
      <c r="M13" s="124" t="s">
        <v>90</v>
      </c>
      <c r="O13" s="106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25" t="str">
        <f>C12</f>
        <v>Zřízení vrstvy z geotextilie skl.do 1:5, š.do 3 m</v>
      </c>
      <c r="BE13" s="115"/>
      <c r="BF13" s="115"/>
      <c r="BG13" s="115"/>
      <c r="BH13" s="115"/>
      <c r="BI13" s="115"/>
      <c r="BJ13" s="115"/>
      <c r="BK13" s="115"/>
    </row>
    <row r="14" spans="1:104" x14ac:dyDescent="0.2">
      <c r="A14" s="116"/>
      <c r="B14" s="117"/>
      <c r="C14" s="176" t="s">
        <v>91</v>
      </c>
      <c r="D14" s="177"/>
      <c r="E14" s="120">
        <v>17</v>
      </c>
      <c r="F14" s="121"/>
      <c r="G14" s="122"/>
      <c r="H14" s="123"/>
      <c r="I14" s="118"/>
      <c r="K14" s="118"/>
      <c r="M14" s="124" t="s">
        <v>91</v>
      </c>
      <c r="O14" s="106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25" t="str">
        <f>C13</f>
        <v>dlážděné plochy:1417</v>
      </c>
      <c r="BE14" s="115"/>
      <c r="BF14" s="115"/>
      <c r="BG14" s="115"/>
      <c r="BH14" s="115"/>
      <c r="BI14" s="115"/>
      <c r="BJ14" s="115"/>
      <c r="BK14" s="115"/>
    </row>
    <row r="15" spans="1:104" x14ac:dyDescent="0.2">
      <c r="A15" s="107">
        <v>4</v>
      </c>
      <c r="B15" s="108" t="s">
        <v>92</v>
      </c>
      <c r="C15" s="109" t="s">
        <v>93</v>
      </c>
      <c r="D15" s="110" t="s">
        <v>83</v>
      </c>
      <c r="E15" s="111">
        <v>2.8980000000000001</v>
      </c>
      <c r="F15" s="160"/>
      <c r="G15" s="112">
        <f>E15*F15</f>
        <v>0</v>
      </c>
      <c r="H15" s="113">
        <v>1.60000000000036</v>
      </c>
      <c r="I15" s="114">
        <f>E15*H15</f>
        <v>4.6368000000010436</v>
      </c>
      <c r="J15" s="113"/>
      <c r="K15" s="114">
        <f>E15*J15</f>
        <v>0</v>
      </c>
      <c r="O15" s="106"/>
      <c r="Z15" s="115"/>
      <c r="AA15" s="115">
        <v>3</v>
      </c>
      <c r="AB15" s="115">
        <v>1</v>
      </c>
      <c r="AC15" s="115" t="s">
        <v>92</v>
      </c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CA15" s="115">
        <v>3</v>
      </c>
      <c r="CB15" s="115">
        <v>1</v>
      </c>
      <c r="CZ15" s="73">
        <v>1</v>
      </c>
    </row>
    <row r="16" spans="1:104" x14ac:dyDescent="0.2">
      <c r="A16" s="116"/>
      <c r="B16" s="117"/>
      <c r="C16" s="176" t="s">
        <v>94</v>
      </c>
      <c r="D16" s="177"/>
      <c r="E16" s="120">
        <v>2.8980000000000001</v>
      </c>
      <c r="F16" s="121"/>
      <c r="G16" s="122"/>
      <c r="H16" s="123"/>
      <c r="I16" s="118"/>
      <c r="K16" s="118"/>
      <c r="M16" s="124" t="s">
        <v>94</v>
      </c>
      <c r="O16" s="106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25" t="str">
        <f>C15</f>
        <v>Kačírek praný 16/32 mm, VL</v>
      </c>
      <c r="BE16" s="115"/>
      <c r="BF16" s="115"/>
      <c r="BG16" s="115"/>
      <c r="BH16" s="115"/>
      <c r="BI16" s="115"/>
      <c r="BJ16" s="115"/>
      <c r="BK16" s="115"/>
    </row>
    <row r="17" spans="1:104" x14ac:dyDescent="0.2">
      <c r="A17" s="107">
        <v>5</v>
      </c>
      <c r="B17" s="108" t="s">
        <v>95</v>
      </c>
      <c r="C17" s="109" t="s">
        <v>96</v>
      </c>
      <c r="D17" s="110" t="s">
        <v>35</v>
      </c>
      <c r="E17" s="111">
        <v>1577.4</v>
      </c>
      <c r="F17" s="160"/>
      <c r="G17" s="112">
        <f>E17*F17</f>
        <v>0</v>
      </c>
      <c r="H17" s="113">
        <v>3.00000000000189E-4</v>
      </c>
      <c r="I17" s="114">
        <f>E17*H17</f>
        <v>0.47322000000029818</v>
      </c>
      <c r="J17" s="113"/>
      <c r="K17" s="114">
        <f>E17*J17</f>
        <v>0</v>
      </c>
      <c r="O17" s="106"/>
      <c r="Z17" s="115"/>
      <c r="AA17" s="115">
        <v>3</v>
      </c>
      <c r="AB17" s="115">
        <v>1</v>
      </c>
      <c r="AC17" s="115" t="s">
        <v>95</v>
      </c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CA17" s="115">
        <v>3</v>
      </c>
      <c r="CB17" s="115">
        <v>1</v>
      </c>
      <c r="CZ17" s="73">
        <v>1</v>
      </c>
    </row>
    <row r="18" spans="1:104" x14ac:dyDescent="0.2">
      <c r="A18" s="116"/>
      <c r="B18" s="117"/>
      <c r="C18" s="176" t="s">
        <v>97</v>
      </c>
      <c r="D18" s="177"/>
      <c r="E18" s="120">
        <v>1558.7</v>
      </c>
      <c r="F18" s="121"/>
      <c r="G18" s="122"/>
      <c r="H18" s="123"/>
      <c r="I18" s="118"/>
      <c r="K18" s="118"/>
      <c r="M18" s="124" t="s">
        <v>97</v>
      </c>
      <c r="O18" s="106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25" t="str">
        <f>C17</f>
        <v>Geotextilie netkaná - 150 g/m2</v>
      </c>
      <c r="BE18" s="115"/>
      <c r="BF18" s="115"/>
      <c r="BG18" s="115"/>
      <c r="BH18" s="115"/>
      <c r="BI18" s="115"/>
      <c r="BJ18" s="115"/>
      <c r="BK18" s="115"/>
    </row>
    <row r="19" spans="1:104" x14ac:dyDescent="0.2">
      <c r="A19" s="116"/>
      <c r="B19" s="117"/>
      <c r="C19" s="176" t="s">
        <v>98</v>
      </c>
      <c r="D19" s="177"/>
      <c r="E19" s="120">
        <v>18.7</v>
      </c>
      <c r="F19" s="121"/>
      <c r="G19" s="122"/>
      <c r="H19" s="123"/>
      <c r="I19" s="118"/>
      <c r="K19" s="118"/>
      <c r="M19" s="124" t="s">
        <v>98</v>
      </c>
      <c r="O19" s="106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25" t="str">
        <f>C18</f>
        <v>dlážděné plochy:1417*1,1</v>
      </c>
      <c r="BE19" s="115"/>
      <c r="BF19" s="115"/>
      <c r="BG19" s="115"/>
      <c r="BH19" s="115"/>
      <c r="BI19" s="115"/>
      <c r="BJ19" s="115"/>
      <c r="BK19" s="115"/>
    </row>
    <row r="20" spans="1:104" x14ac:dyDescent="0.2">
      <c r="A20" s="126" t="s">
        <v>36</v>
      </c>
      <c r="B20" s="127" t="s">
        <v>79</v>
      </c>
      <c r="C20" s="128" t="s">
        <v>80</v>
      </c>
      <c r="D20" s="129"/>
      <c r="E20" s="130"/>
      <c r="F20" s="130"/>
      <c r="G20" s="131">
        <f>SUM(G7:G19)</f>
        <v>0</v>
      </c>
      <c r="H20" s="132"/>
      <c r="I20" s="133">
        <f>SUM(I7:I19)</f>
        <v>130.98402000005331</v>
      </c>
      <c r="J20" s="134"/>
      <c r="K20" s="133">
        <f>SUM(K7:K19)</f>
        <v>0</v>
      </c>
      <c r="O20" s="106"/>
      <c r="X20" s="135">
        <f>K20</f>
        <v>0</v>
      </c>
      <c r="Y20" s="135">
        <f>I20</f>
        <v>130.98402000005331</v>
      </c>
      <c r="Z20" s="136">
        <f>G20</f>
        <v>0</v>
      </c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37"/>
      <c r="BB20" s="137"/>
      <c r="BC20" s="137"/>
      <c r="BD20" s="137"/>
      <c r="BE20" s="137"/>
      <c r="BF20" s="137"/>
      <c r="BG20" s="115"/>
      <c r="BH20" s="115"/>
      <c r="BI20" s="115"/>
      <c r="BJ20" s="115"/>
      <c r="BK20" s="115"/>
    </row>
    <row r="21" spans="1:104" ht="14.25" customHeight="1" x14ac:dyDescent="0.2">
      <c r="A21" s="98" t="s">
        <v>32</v>
      </c>
      <c r="B21" s="99" t="s">
        <v>99</v>
      </c>
      <c r="C21" s="100" t="s">
        <v>100</v>
      </c>
      <c r="D21" s="101"/>
      <c r="E21" s="102"/>
      <c r="F21" s="102"/>
      <c r="G21" s="103"/>
      <c r="H21" s="104"/>
      <c r="I21" s="105"/>
      <c r="J21" s="104"/>
      <c r="K21" s="105"/>
      <c r="O21" s="106"/>
    </row>
    <row r="22" spans="1:104" x14ac:dyDescent="0.2">
      <c r="A22" s="107">
        <v>6</v>
      </c>
      <c r="B22" s="108" t="s">
        <v>101</v>
      </c>
      <c r="C22" s="109" t="s">
        <v>102</v>
      </c>
      <c r="D22" s="110" t="s">
        <v>35</v>
      </c>
      <c r="E22" s="111">
        <v>1417</v>
      </c>
      <c r="F22" s="160"/>
      <c r="G22" s="112">
        <f>E22*F22</f>
        <v>0</v>
      </c>
      <c r="H22" s="113">
        <v>7.3899999999980495E-2</v>
      </c>
      <c r="I22" s="114">
        <f>E22*H22</f>
        <v>104.71629999997236</v>
      </c>
      <c r="J22" s="113">
        <v>0</v>
      </c>
      <c r="K22" s="114">
        <f>E22*J22</f>
        <v>0</v>
      </c>
      <c r="O22" s="106"/>
      <c r="Z22" s="115"/>
      <c r="AA22" s="115">
        <v>1</v>
      </c>
      <c r="AB22" s="115">
        <v>1</v>
      </c>
      <c r="AC22" s="115">
        <v>1</v>
      </c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CA22" s="115">
        <v>1</v>
      </c>
      <c r="CB22" s="115">
        <v>1</v>
      </c>
      <c r="CZ22" s="73">
        <v>1</v>
      </c>
    </row>
    <row r="23" spans="1:104" ht="22.5" x14ac:dyDescent="0.2">
      <c r="A23" s="116"/>
      <c r="B23" s="117"/>
      <c r="C23" s="172" t="s">
        <v>103</v>
      </c>
      <c r="D23" s="173"/>
      <c r="E23" s="173"/>
      <c r="F23" s="173"/>
      <c r="G23" s="174"/>
      <c r="I23" s="118"/>
      <c r="K23" s="118"/>
      <c r="L23" s="119" t="s">
        <v>103</v>
      </c>
      <c r="O23" s="106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</row>
    <row r="24" spans="1:104" x14ac:dyDescent="0.2">
      <c r="A24" s="116"/>
      <c r="B24" s="117"/>
      <c r="C24" s="172" t="s">
        <v>104</v>
      </c>
      <c r="D24" s="173"/>
      <c r="E24" s="173"/>
      <c r="F24" s="173"/>
      <c r="G24" s="174"/>
      <c r="I24" s="118"/>
      <c r="K24" s="118"/>
      <c r="L24" s="119" t="s">
        <v>104</v>
      </c>
      <c r="O24" s="106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</row>
    <row r="25" spans="1:104" x14ac:dyDescent="0.2">
      <c r="A25" s="107">
        <v>7</v>
      </c>
      <c r="B25" s="108" t="s">
        <v>105</v>
      </c>
      <c r="C25" s="109" t="s">
        <v>106</v>
      </c>
      <c r="D25" s="110" t="s">
        <v>107</v>
      </c>
      <c r="E25" s="111">
        <v>481.2</v>
      </c>
      <c r="F25" s="160"/>
      <c r="G25" s="112">
        <f>E25*F25</f>
        <v>0</v>
      </c>
      <c r="H25" s="113">
        <v>3.2999999999994102E-4</v>
      </c>
      <c r="I25" s="114">
        <f>E25*H25</f>
        <v>0.15879599999997163</v>
      </c>
      <c r="J25" s="113">
        <v>0</v>
      </c>
      <c r="K25" s="114">
        <f>E25*J25</f>
        <v>0</v>
      </c>
      <c r="O25" s="106"/>
      <c r="Z25" s="115"/>
      <c r="AA25" s="115">
        <v>1</v>
      </c>
      <c r="AB25" s="115">
        <v>1</v>
      </c>
      <c r="AC25" s="115">
        <v>1</v>
      </c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CA25" s="115">
        <v>1</v>
      </c>
      <c r="CB25" s="115">
        <v>1</v>
      </c>
      <c r="CZ25" s="73">
        <v>1</v>
      </c>
    </row>
    <row r="26" spans="1:104" x14ac:dyDescent="0.2">
      <c r="A26" s="107">
        <v>8</v>
      </c>
      <c r="B26" s="108" t="s">
        <v>108</v>
      </c>
      <c r="C26" s="109" t="s">
        <v>109</v>
      </c>
      <c r="D26" s="110" t="s">
        <v>107</v>
      </c>
      <c r="E26" s="111">
        <v>11.5</v>
      </c>
      <c r="F26" s="160"/>
      <c r="G26" s="112">
        <f>E26*F26</f>
        <v>0</v>
      </c>
      <c r="H26" s="113">
        <v>0.148740000000089</v>
      </c>
      <c r="I26" s="114">
        <f>E26*H26</f>
        <v>1.7105100000010234</v>
      </c>
      <c r="J26" s="113">
        <v>0</v>
      </c>
      <c r="K26" s="114">
        <f>E26*J26</f>
        <v>0</v>
      </c>
      <c r="O26" s="106"/>
      <c r="Z26" s="115"/>
      <c r="AA26" s="115">
        <v>1</v>
      </c>
      <c r="AB26" s="115">
        <v>1</v>
      </c>
      <c r="AC26" s="115">
        <v>1</v>
      </c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CA26" s="115">
        <v>1</v>
      </c>
      <c r="CB26" s="115">
        <v>1</v>
      </c>
      <c r="CZ26" s="73">
        <v>1</v>
      </c>
    </row>
    <row r="27" spans="1:104" x14ac:dyDescent="0.2">
      <c r="A27" s="116"/>
      <c r="B27" s="117"/>
      <c r="C27" s="176" t="s">
        <v>110</v>
      </c>
      <c r="D27" s="177"/>
      <c r="E27" s="120">
        <v>11.5</v>
      </c>
      <c r="F27" s="121"/>
      <c r="G27" s="122"/>
      <c r="H27" s="123"/>
      <c r="I27" s="118"/>
      <c r="K27" s="118"/>
      <c r="M27" s="124" t="s">
        <v>110</v>
      </c>
      <c r="O27" s="106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25" t="str">
        <f>C26</f>
        <v>Osazení obrub.bet. s opěrou,lože z C 16/20</v>
      </c>
      <c r="BE27" s="115"/>
      <c r="BF27" s="115"/>
      <c r="BG27" s="115"/>
      <c r="BH27" s="115"/>
      <c r="BI27" s="115"/>
      <c r="BJ27" s="115"/>
      <c r="BK27" s="115"/>
    </row>
    <row r="28" spans="1:104" x14ac:dyDescent="0.2">
      <c r="A28" s="107">
        <v>9</v>
      </c>
      <c r="B28" s="108" t="s">
        <v>111</v>
      </c>
      <c r="C28" s="109" t="s">
        <v>112</v>
      </c>
      <c r="D28" s="110" t="s">
        <v>113</v>
      </c>
      <c r="E28" s="111">
        <v>14</v>
      </c>
      <c r="F28" s="160"/>
      <c r="G28" s="112">
        <f>E28*F28</f>
        <v>0</v>
      </c>
      <c r="H28" s="113">
        <v>6.0000000000002301E-2</v>
      </c>
      <c r="I28" s="114">
        <f>E28*H28</f>
        <v>0.84000000000003228</v>
      </c>
      <c r="J28" s="113"/>
      <c r="K28" s="114">
        <f>E28*J28</f>
        <v>0</v>
      </c>
      <c r="O28" s="106"/>
      <c r="Z28" s="115"/>
      <c r="AA28" s="115">
        <v>3</v>
      </c>
      <c r="AB28" s="115">
        <v>1</v>
      </c>
      <c r="AC28" s="115">
        <v>59217421</v>
      </c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CA28" s="115">
        <v>3</v>
      </c>
      <c r="CB28" s="115">
        <v>1</v>
      </c>
      <c r="CZ28" s="73">
        <v>1</v>
      </c>
    </row>
    <row r="29" spans="1:104" x14ac:dyDescent="0.2">
      <c r="A29" s="107">
        <v>10</v>
      </c>
      <c r="B29" s="108" t="s">
        <v>114</v>
      </c>
      <c r="C29" s="109" t="s">
        <v>115</v>
      </c>
      <c r="D29" s="110" t="s">
        <v>35</v>
      </c>
      <c r="E29" s="111">
        <v>1459.51</v>
      </c>
      <c r="F29" s="160"/>
      <c r="G29" s="112">
        <f>E29*F29</f>
        <v>0</v>
      </c>
      <c r="H29" s="113">
        <v>0.13616999999999299</v>
      </c>
      <c r="I29" s="114">
        <f>E29*H29</f>
        <v>198.74147669998976</v>
      </c>
      <c r="J29" s="113"/>
      <c r="K29" s="114">
        <f>E29*J29</f>
        <v>0</v>
      </c>
      <c r="O29" s="106"/>
      <c r="Z29" s="115"/>
      <c r="AA29" s="115">
        <v>3</v>
      </c>
      <c r="AB29" s="115">
        <v>1</v>
      </c>
      <c r="AC29" s="115">
        <v>592452105</v>
      </c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CA29" s="115">
        <v>3</v>
      </c>
      <c r="CB29" s="115">
        <v>1</v>
      </c>
      <c r="CZ29" s="73">
        <v>1</v>
      </c>
    </row>
    <row r="30" spans="1:104" x14ac:dyDescent="0.2">
      <c r="A30" s="116"/>
      <c r="B30" s="117"/>
      <c r="C30" s="172"/>
      <c r="D30" s="173"/>
      <c r="E30" s="173"/>
      <c r="F30" s="173"/>
      <c r="G30" s="174"/>
      <c r="I30" s="118"/>
      <c r="K30" s="118"/>
      <c r="L30" s="119"/>
      <c r="O30" s="106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</row>
    <row r="31" spans="1:104" x14ac:dyDescent="0.2">
      <c r="A31" s="116"/>
      <c r="B31" s="117"/>
      <c r="C31" s="176" t="s">
        <v>116</v>
      </c>
      <c r="D31" s="177"/>
      <c r="E31" s="120">
        <v>1459.51</v>
      </c>
      <c r="F31" s="121"/>
      <c r="G31" s="122"/>
      <c r="H31" s="123"/>
      <c r="I31" s="118"/>
      <c r="K31" s="118"/>
      <c r="M31" s="124" t="s">
        <v>116</v>
      </c>
      <c r="O31" s="106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25">
        <f>C30</f>
        <v>0</v>
      </c>
      <c r="BE31" s="115"/>
      <c r="BF31" s="115"/>
      <c r="BG31" s="115"/>
      <c r="BH31" s="115"/>
      <c r="BI31" s="115"/>
      <c r="BJ31" s="115"/>
      <c r="BK31" s="115"/>
    </row>
    <row r="32" spans="1:104" x14ac:dyDescent="0.2">
      <c r="A32" s="126" t="s">
        <v>36</v>
      </c>
      <c r="B32" s="127" t="s">
        <v>99</v>
      </c>
      <c r="C32" s="128" t="s">
        <v>100</v>
      </c>
      <c r="D32" s="129"/>
      <c r="E32" s="130"/>
      <c r="F32" s="130"/>
      <c r="G32" s="131">
        <f>SUM(G21:G31)</f>
        <v>0</v>
      </c>
      <c r="H32" s="132"/>
      <c r="I32" s="133">
        <f>SUM(I21:I31)</f>
        <v>306.16708269996315</v>
      </c>
      <c r="J32" s="134"/>
      <c r="K32" s="133">
        <f>SUM(K21:K31)</f>
        <v>0</v>
      </c>
      <c r="O32" s="106"/>
      <c r="X32" s="135">
        <f>K32</f>
        <v>0</v>
      </c>
      <c r="Y32" s="135">
        <f>I32</f>
        <v>306.16708269996315</v>
      </c>
      <c r="Z32" s="136">
        <f>G32</f>
        <v>0</v>
      </c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37"/>
      <c r="BB32" s="137"/>
      <c r="BC32" s="137"/>
      <c r="BD32" s="137"/>
      <c r="BE32" s="137"/>
      <c r="BF32" s="137"/>
      <c r="BG32" s="115"/>
      <c r="BH32" s="115"/>
      <c r="BI32" s="115"/>
      <c r="BJ32" s="115"/>
      <c r="BK32" s="115"/>
    </row>
    <row r="33" spans="1:104" ht="14.25" customHeight="1" x14ac:dyDescent="0.2">
      <c r="A33" s="98" t="s">
        <v>32</v>
      </c>
      <c r="B33" s="99" t="s">
        <v>117</v>
      </c>
      <c r="C33" s="100" t="s">
        <v>118</v>
      </c>
      <c r="D33" s="101"/>
      <c r="E33" s="102"/>
      <c r="F33" s="102"/>
      <c r="G33" s="103"/>
      <c r="H33" s="104"/>
      <c r="I33" s="105"/>
      <c r="J33" s="104"/>
      <c r="K33" s="105"/>
      <c r="O33" s="106"/>
    </row>
    <row r="34" spans="1:104" ht="22.5" x14ac:dyDescent="0.2">
      <c r="A34" s="107">
        <v>11</v>
      </c>
      <c r="B34" s="108" t="s">
        <v>119</v>
      </c>
      <c r="C34" s="109" t="s">
        <v>120</v>
      </c>
      <c r="D34" s="110" t="s">
        <v>107</v>
      </c>
      <c r="E34" s="111">
        <v>32</v>
      </c>
      <c r="F34" s="160"/>
      <c r="G34" s="112">
        <f>E34*F34</f>
        <v>0</v>
      </c>
      <c r="H34" s="113">
        <v>0.12866000000008199</v>
      </c>
      <c r="I34" s="114">
        <f>E34*H34</f>
        <v>4.1171200000026236</v>
      </c>
      <c r="J34" s="113">
        <v>0</v>
      </c>
      <c r="K34" s="114">
        <f>E34*J34</f>
        <v>0</v>
      </c>
      <c r="O34" s="106"/>
      <c r="Z34" s="115"/>
      <c r="AA34" s="115">
        <v>2</v>
      </c>
      <c r="AB34" s="115">
        <v>1</v>
      </c>
      <c r="AC34" s="115">
        <v>1</v>
      </c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CA34" s="115">
        <v>2</v>
      </c>
      <c r="CB34" s="115">
        <v>1</v>
      </c>
      <c r="CZ34" s="73">
        <v>1</v>
      </c>
    </row>
    <row r="35" spans="1:104" ht="25.5" x14ac:dyDescent="0.2">
      <c r="A35" s="116"/>
      <c r="B35" s="117"/>
      <c r="C35" s="176" t="s">
        <v>121</v>
      </c>
      <c r="D35" s="177"/>
      <c r="E35" s="120">
        <v>20</v>
      </c>
      <c r="F35" s="121"/>
      <c r="G35" s="122"/>
      <c r="H35" s="123"/>
      <c r="I35" s="118"/>
      <c r="K35" s="118"/>
      <c r="M35" s="124" t="s">
        <v>121</v>
      </c>
      <c r="O35" s="106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25" t="str">
        <f>C34</f>
        <v>Žlab odvodňovací polymerbeton, zatížení B 125 kN litinová mříž, bet. lože, zemní práce</v>
      </c>
      <c r="BE35" s="115"/>
      <c r="BF35" s="115"/>
      <c r="BG35" s="115"/>
      <c r="BH35" s="115"/>
      <c r="BI35" s="115"/>
      <c r="BJ35" s="115"/>
      <c r="BK35" s="115"/>
    </row>
    <row r="36" spans="1:104" x14ac:dyDescent="0.2">
      <c r="A36" s="116"/>
      <c r="B36" s="117"/>
      <c r="C36" s="176" t="s">
        <v>122</v>
      </c>
      <c r="D36" s="177"/>
      <c r="E36" s="120">
        <v>12</v>
      </c>
      <c r="F36" s="121"/>
      <c r="G36" s="122"/>
      <c r="H36" s="123"/>
      <c r="I36" s="118"/>
      <c r="K36" s="118"/>
      <c r="M36" s="124" t="s">
        <v>122</v>
      </c>
      <c r="O36" s="106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25" t="str">
        <f>C35</f>
        <v>žlab č. 1:20</v>
      </c>
      <c r="BE36" s="115"/>
      <c r="BF36" s="115"/>
      <c r="BG36" s="115"/>
      <c r="BH36" s="115"/>
      <c r="BI36" s="115"/>
      <c r="BJ36" s="115"/>
      <c r="BK36" s="115"/>
    </row>
    <row r="37" spans="1:104" ht="22.5" x14ac:dyDescent="0.2">
      <c r="A37" s="107">
        <v>12</v>
      </c>
      <c r="B37" s="108" t="s">
        <v>123</v>
      </c>
      <c r="C37" s="109" t="s">
        <v>124</v>
      </c>
      <c r="D37" s="110" t="s">
        <v>107</v>
      </c>
      <c r="E37" s="111">
        <v>10</v>
      </c>
      <c r="F37" s="160"/>
      <c r="G37" s="112">
        <f>E37*F37</f>
        <v>0</v>
      </c>
      <c r="H37" s="113">
        <v>0.541299999999865</v>
      </c>
      <c r="I37" s="114">
        <f>E37*H37</f>
        <v>5.4129999999986502</v>
      </c>
      <c r="J37" s="113">
        <v>0</v>
      </c>
      <c r="K37" s="114">
        <f>E37*J37</f>
        <v>0</v>
      </c>
      <c r="O37" s="106"/>
      <c r="Z37" s="115"/>
      <c r="AA37" s="115">
        <v>2</v>
      </c>
      <c r="AB37" s="115">
        <v>1</v>
      </c>
      <c r="AC37" s="115">
        <v>1</v>
      </c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CA37" s="115">
        <v>2</v>
      </c>
      <c r="CB37" s="115">
        <v>1</v>
      </c>
      <c r="CZ37" s="73">
        <v>1</v>
      </c>
    </row>
    <row r="38" spans="1:104" x14ac:dyDescent="0.2">
      <c r="A38" s="116"/>
      <c r="B38" s="117"/>
      <c r="C38" s="176" t="s">
        <v>125</v>
      </c>
      <c r="D38" s="177"/>
      <c r="E38" s="120">
        <v>10</v>
      </c>
      <c r="F38" s="121"/>
      <c r="G38" s="122"/>
      <c r="H38" s="123"/>
      <c r="I38" s="118"/>
      <c r="K38" s="118"/>
      <c r="M38" s="124" t="s">
        <v>125</v>
      </c>
      <c r="O38" s="106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25" t="str">
        <f>C37</f>
        <v>Kanalizační přípojka z trub PVC, DN 125 napojení na stávající potrubí</v>
      </c>
      <c r="BE38" s="115"/>
      <c r="BF38" s="115"/>
      <c r="BG38" s="115"/>
      <c r="BH38" s="115"/>
      <c r="BI38" s="115"/>
      <c r="BJ38" s="115"/>
      <c r="BK38" s="115"/>
    </row>
    <row r="39" spans="1:104" ht="22.5" x14ac:dyDescent="0.2">
      <c r="A39" s="107">
        <v>13</v>
      </c>
      <c r="B39" s="108" t="s">
        <v>126</v>
      </c>
      <c r="C39" s="109" t="s">
        <v>127</v>
      </c>
      <c r="D39" s="110" t="s">
        <v>50</v>
      </c>
      <c r="E39" s="111">
        <v>1</v>
      </c>
      <c r="F39" s="160"/>
      <c r="G39" s="112">
        <f>E39*F39</f>
        <v>0</v>
      </c>
      <c r="H39" s="113">
        <v>0</v>
      </c>
      <c r="I39" s="114">
        <f>E39*H39</f>
        <v>0</v>
      </c>
      <c r="J39" s="113"/>
      <c r="K39" s="114">
        <f>E39*J39</f>
        <v>0</v>
      </c>
      <c r="O39" s="106"/>
      <c r="Z39" s="115"/>
      <c r="AA39" s="115">
        <v>12</v>
      </c>
      <c r="AB39" s="115">
        <v>0</v>
      </c>
      <c r="AC39" s="115">
        <v>32</v>
      </c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CA39" s="115">
        <v>12</v>
      </c>
      <c r="CB39" s="115">
        <v>0</v>
      </c>
      <c r="CZ39" s="73">
        <v>1</v>
      </c>
    </row>
    <row r="40" spans="1:104" x14ac:dyDescent="0.2">
      <c r="A40" s="126" t="s">
        <v>36</v>
      </c>
      <c r="B40" s="127" t="s">
        <v>117</v>
      </c>
      <c r="C40" s="128" t="s">
        <v>118</v>
      </c>
      <c r="D40" s="129"/>
      <c r="E40" s="130"/>
      <c r="F40" s="130"/>
      <c r="G40" s="131">
        <f>SUM(G33:G39)</f>
        <v>0</v>
      </c>
      <c r="H40" s="132"/>
      <c r="I40" s="133">
        <f>SUM(I33:I39)</f>
        <v>9.5301200000012738</v>
      </c>
      <c r="J40" s="134"/>
      <c r="K40" s="133">
        <f>SUM(K33:K39)</f>
        <v>0</v>
      </c>
      <c r="O40" s="106"/>
      <c r="X40" s="135">
        <f>K40</f>
        <v>0</v>
      </c>
      <c r="Y40" s="135">
        <f>I40</f>
        <v>9.5301200000012738</v>
      </c>
      <c r="Z40" s="136">
        <f>G40</f>
        <v>0</v>
      </c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37"/>
      <c r="BB40" s="137"/>
      <c r="BC40" s="137"/>
      <c r="BD40" s="137"/>
      <c r="BE40" s="137"/>
      <c r="BF40" s="137"/>
      <c r="BG40" s="115"/>
      <c r="BH40" s="115"/>
      <c r="BI40" s="115"/>
      <c r="BJ40" s="115"/>
      <c r="BK40" s="115"/>
    </row>
    <row r="41" spans="1:104" ht="14.25" customHeight="1" x14ac:dyDescent="0.2">
      <c r="A41" s="98" t="s">
        <v>32</v>
      </c>
      <c r="B41" s="99" t="s">
        <v>128</v>
      </c>
      <c r="C41" s="100" t="s">
        <v>129</v>
      </c>
      <c r="D41" s="101"/>
      <c r="E41" s="102"/>
      <c r="F41" s="102"/>
      <c r="G41" s="103"/>
      <c r="H41" s="104"/>
      <c r="I41" s="105"/>
      <c r="J41" s="104"/>
      <c r="K41" s="105"/>
      <c r="O41" s="106"/>
    </row>
    <row r="42" spans="1:104" x14ac:dyDescent="0.2">
      <c r="A42" s="107">
        <v>14</v>
      </c>
      <c r="B42" s="108" t="s">
        <v>130</v>
      </c>
      <c r="C42" s="109" t="s">
        <v>131</v>
      </c>
      <c r="D42" s="110" t="s">
        <v>35</v>
      </c>
      <c r="E42" s="111">
        <v>1434</v>
      </c>
      <c r="F42" s="160"/>
      <c r="G42" s="112">
        <f>E42*F42</f>
        <v>0</v>
      </c>
      <c r="H42" s="113">
        <v>0</v>
      </c>
      <c r="I42" s="114">
        <f>E42*H42</f>
        <v>0</v>
      </c>
      <c r="J42" s="113">
        <v>-0.13799999999991999</v>
      </c>
      <c r="K42" s="114">
        <f>E42*J42</f>
        <v>-197.89199999988526</v>
      </c>
      <c r="O42" s="106"/>
      <c r="Z42" s="115"/>
      <c r="AA42" s="115">
        <v>1</v>
      </c>
      <c r="AB42" s="115">
        <v>1</v>
      </c>
      <c r="AC42" s="115">
        <v>1</v>
      </c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CA42" s="115">
        <v>1</v>
      </c>
      <c r="CB42" s="115">
        <v>1</v>
      </c>
      <c r="CZ42" s="73">
        <v>1</v>
      </c>
    </row>
    <row r="43" spans="1:104" x14ac:dyDescent="0.2">
      <c r="A43" s="107">
        <v>15</v>
      </c>
      <c r="B43" s="108" t="s">
        <v>132</v>
      </c>
      <c r="C43" s="109" t="s">
        <v>133</v>
      </c>
      <c r="D43" s="110" t="s">
        <v>35</v>
      </c>
      <c r="E43" s="111">
        <v>17</v>
      </c>
      <c r="F43" s="160"/>
      <c r="G43" s="112">
        <f>E43*F43</f>
        <v>0</v>
      </c>
      <c r="H43" s="113">
        <v>0</v>
      </c>
      <c r="I43" s="114">
        <f>E43*H43</f>
        <v>0</v>
      </c>
      <c r="J43" s="113">
        <v>-0.44000000000005501</v>
      </c>
      <c r="K43" s="114">
        <f>E43*J43</f>
        <v>-7.4800000000009348</v>
      </c>
      <c r="O43" s="106"/>
      <c r="Z43" s="115"/>
      <c r="AA43" s="115">
        <v>1</v>
      </c>
      <c r="AB43" s="115">
        <v>1</v>
      </c>
      <c r="AC43" s="115">
        <v>1</v>
      </c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CA43" s="115">
        <v>1</v>
      </c>
      <c r="CB43" s="115">
        <v>1</v>
      </c>
      <c r="CZ43" s="73">
        <v>1</v>
      </c>
    </row>
    <row r="44" spans="1:104" x14ac:dyDescent="0.2">
      <c r="A44" s="116"/>
      <c r="B44" s="117"/>
      <c r="C44" s="172" t="s">
        <v>134</v>
      </c>
      <c r="D44" s="173"/>
      <c r="E44" s="173"/>
      <c r="F44" s="173"/>
      <c r="G44" s="174"/>
      <c r="I44" s="118"/>
      <c r="K44" s="118"/>
      <c r="L44" s="119" t="s">
        <v>134</v>
      </c>
      <c r="O44" s="106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</row>
    <row r="45" spans="1:104" x14ac:dyDescent="0.2">
      <c r="A45" s="107">
        <v>16</v>
      </c>
      <c r="B45" s="108" t="s">
        <v>135</v>
      </c>
      <c r="C45" s="109" t="s">
        <v>136</v>
      </c>
      <c r="D45" s="110" t="s">
        <v>35</v>
      </c>
      <c r="E45" s="111">
        <v>1434</v>
      </c>
      <c r="F45" s="160"/>
      <c r="G45" s="112">
        <f>E45*F45</f>
        <v>0</v>
      </c>
      <c r="H45" s="113">
        <v>0</v>
      </c>
      <c r="I45" s="114">
        <f>E45*H45</f>
        <v>0</v>
      </c>
      <c r="J45" s="113">
        <v>-0.13200000000006201</v>
      </c>
      <c r="K45" s="114">
        <f>E45*J45</f>
        <v>-189.28800000008891</v>
      </c>
      <c r="O45" s="106"/>
      <c r="Z45" s="115"/>
      <c r="AA45" s="115">
        <v>1</v>
      </c>
      <c r="AB45" s="115">
        <v>1</v>
      </c>
      <c r="AC45" s="115">
        <v>1</v>
      </c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CA45" s="115">
        <v>1</v>
      </c>
      <c r="CB45" s="115">
        <v>1</v>
      </c>
      <c r="CZ45" s="73">
        <v>1</v>
      </c>
    </row>
    <row r="46" spans="1:104" x14ac:dyDescent="0.2">
      <c r="A46" s="107">
        <v>17</v>
      </c>
      <c r="B46" s="108" t="s">
        <v>137</v>
      </c>
      <c r="C46" s="109" t="s">
        <v>138</v>
      </c>
      <c r="D46" s="110" t="s">
        <v>35</v>
      </c>
      <c r="E46" s="111">
        <v>1434</v>
      </c>
      <c r="F46" s="160"/>
      <c r="G46" s="112">
        <f>E46*F46</f>
        <v>0</v>
      </c>
      <c r="H46" s="113">
        <v>0</v>
      </c>
      <c r="I46" s="114">
        <f>E46*H46</f>
        <v>0</v>
      </c>
      <c r="J46" s="113">
        <v>0</v>
      </c>
      <c r="K46" s="114">
        <f>E46*J46</f>
        <v>0</v>
      </c>
      <c r="O46" s="106"/>
      <c r="Z46" s="115"/>
      <c r="AA46" s="115">
        <v>1</v>
      </c>
      <c r="AB46" s="115">
        <v>1</v>
      </c>
      <c r="AC46" s="115">
        <v>1</v>
      </c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CA46" s="115">
        <v>1</v>
      </c>
      <c r="CB46" s="115">
        <v>1</v>
      </c>
      <c r="CZ46" s="73">
        <v>1</v>
      </c>
    </row>
    <row r="47" spans="1:104" x14ac:dyDescent="0.2">
      <c r="A47" s="126" t="s">
        <v>36</v>
      </c>
      <c r="B47" s="127" t="s">
        <v>128</v>
      </c>
      <c r="C47" s="128" t="s">
        <v>129</v>
      </c>
      <c r="D47" s="129"/>
      <c r="E47" s="130"/>
      <c r="F47" s="130"/>
      <c r="G47" s="131">
        <f>SUM(G41:G46)</f>
        <v>0</v>
      </c>
      <c r="H47" s="132"/>
      <c r="I47" s="133">
        <f>SUM(I41:I46)</f>
        <v>0</v>
      </c>
      <c r="J47" s="134"/>
      <c r="K47" s="133">
        <f>SUM(K41:K46)</f>
        <v>-394.65999999997507</v>
      </c>
      <c r="O47" s="106"/>
      <c r="X47" s="135">
        <f>K47</f>
        <v>-394.65999999997507</v>
      </c>
      <c r="Y47" s="135">
        <f>I47</f>
        <v>0</v>
      </c>
      <c r="Z47" s="136">
        <f>G47</f>
        <v>0</v>
      </c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37"/>
      <c r="BB47" s="137"/>
      <c r="BC47" s="137"/>
      <c r="BD47" s="137"/>
      <c r="BE47" s="137"/>
      <c r="BF47" s="137"/>
      <c r="BG47" s="115"/>
      <c r="BH47" s="115"/>
      <c r="BI47" s="115"/>
      <c r="BJ47" s="115"/>
      <c r="BK47" s="115"/>
    </row>
    <row r="48" spans="1:104" ht="14.25" customHeight="1" x14ac:dyDescent="0.2">
      <c r="A48" s="98" t="s">
        <v>32</v>
      </c>
      <c r="B48" s="99" t="s">
        <v>139</v>
      </c>
      <c r="C48" s="100" t="s">
        <v>140</v>
      </c>
      <c r="D48" s="101"/>
      <c r="E48" s="102"/>
      <c r="F48" s="102"/>
      <c r="G48" s="103"/>
      <c r="H48" s="104"/>
      <c r="I48" s="105"/>
      <c r="J48" s="104"/>
      <c r="K48" s="105"/>
      <c r="O48" s="106"/>
    </row>
    <row r="49" spans="1:104" x14ac:dyDescent="0.2">
      <c r="A49" s="107">
        <v>18</v>
      </c>
      <c r="B49" s="108" t="s">
        <v>141</v>
      </c>
      <c r="C49" s="109" t="s">
        <v>142</v>
      </c>
      <c r="D49" s="110" t="s">
        <v>83</v>
      </c>
      <c r="E49" s="111">
        <v>7.9039999999999999</v>
      </c>
      <c r="F49" s="160"/>
      <c r="G49" s="112">
        <f>E49*F49</f>
        <v>0</v>
      </c>
      <c r="H49" s="113">
        <v>0</v>
      </c>
      <c r="I49" s="114">
        <f>E49*H49</f>
        <v>0</v>
      </c>
      <c r="J49" s="113">
        <v>-2</v>
      </c>
      <c r="K49" s="114">
        <f>E49*J49</f>
        <v>-15.808</v>
      </c>
      <c r="O49" s="106"/>
      <c r="Z49" s="115"/>
      <c r="AA49" s="115">
        <v>1</v>
      </c>
      <c r="AB49" s="115">
        <v>1</v>
      </c>
      <c r="AC49" s="115">
        <v>1</v>
      </c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CA49" s="115">
        <v>1</v>
      </c>
      <c r="CB49" s="115">
        <v>1</v>
      </c>
      <c r="CZ49" s="73">
        <v>1</v>
      </c>
    </row>
    <row r="50" spans="1:104" x14ac:dyDescent="0.2">
      <c r="A50" s="116"/>
      <c r="B50" s="117"/>
      <c r="C50" s="176" t="s">
        <v>143</v>
      </c>
      <c r="D50" s="177"/>
      <c r="E50" s="120">
        <v>4.05</v>
      </c>
      <c r="F50" s="121"/>
      <c r="G50" s="122"/>
      <c r="H50" s="123"/>
      <c r="I50" s="118"/>
      <c r="K50" s="118"/>
      <c r="M50" s="124" t="s">
        <v>143</v>
      </c>
      <c r="O50" s="106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25" t="str">
        <f>C49</f>
        <v>Bourání konstrukcí z betonu prostého</v>
      </c>
      <c r="BE50" s="115"/>
      <c r="BF50" s="115"/>
      <c r="BG50" s="115"/>
      <c r="BH50" s="115"/>
      <c r="BI50" s="115"/>
      <c r="BJ50" s="115"/>
      <c r="BK50" s="115"/>
    </row>
    <row r="51" spans="1:104" x14ac:dyDescent="0.2">
      <c r="A51" s="116"/>
      <c r="B51" s="117"/>
      <c r="C51" s="176" t="s">
        <v>144</v>
      </c>
      <c r="D51" s="177"/>
      <c r="E51" s="120">
        <v>3.6440000000000001</v>
      </c>
      <c r="F51" s="121"/>
      <c r="G51" s="122"/>
      <c r="H51" s="123"/>
      <c r="I51" s="118"/>
      <c r="K51" s="118"/>
      <c r="M51" s="124" t="s">
        <v>144</v>
      </c>
      <c r="O51" s="106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25" t="str">
        <f>C50</f>
        <v>stávající základ sprchy:3*3*0,45</v>
      </c>
      <c r="BE51" s="115"/>
      <c r="BF51" s="115"/>
      <c r="BG51" s="115"/>
      <c r="BH51" s="115"/>
      <c r="BI51" s="115"/>
      <c r="BJ51" s="115"/>
      <c r="BK51" s="115"/>
    </row>
    <row r="52" spans="1:104" x14ac:dyDescent="0.2">
      <c r="A52" s="116"/>
      <c r="B52" s="117"/>
      <c r="C52" s="176" t="s">
        <v>145</v>
      </c>
      <c r="D52" s="177"/>
      <c r="E52" s="120">
        <v>0.21</v>
      </c>
      <c r="F52" s="121"/>
      <c r="G52" s="122"/>
      <c r="H52" s="123"/>
      <c r="I52" s="118"/>
      <c r="K52" s="118"/>
      <c r="M52" s="124" t="s">
        <v>145</v>
      </c>
      <c r="O52" s="106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25" t="str">
        <f>C51</f>
        <v>beton pod dlažbou u stáv. žlabů:0,2*0,1*182,2</v>
      </c>
      <c r="BE52" s="115"/>
      <c r="BF52" s="115"/>
      <c r="BG52" s="115"/>
      <c r="BH52" s="115"/>
      <c r="BI52" s="115"/>
      <c r="BJ52" s="115"/>
      <c r="BK52" s="115"/>
    </row>
    <row r="53" spans="1:104" x14ac:dyDescent="0.2">
      <c r="A53" s="126" t="s">
        <v>36</v>
      </c>
      <c r="B53" s="127" t="s">
        <v>139</v>
      </c>
      <c r="C53" s="128" t="s">
        <v>140</v>
      </c>
      <c r="D53" s="129"/>
      <c r="E53" s="130"/>
      <c r="F53" s="130"/>
      <c r="G53" s="131">
        <f>SUM(G48:G52)</f>
        <v>0</v>
      </c>
      <c r="H53" s="132"/>
      <c r="I53" s="133">
        <f>SUM(I48:I52)</f>
        <v>0</v>
      </c>
      <c r="J53" s="134"/>
      <c r="K53" s="133">
        <f>SUM(K48:K52)</f>
        <v>-15.808</v>
      </c>
      <c r="O53" s="106"/>
      <c r="X53" s="135">
        <f>K53</f>
        <v>-15.808</v>
      </c>
      <c r="Y53" s="135">
        <f>I53</f>
        <v>0</v>
      </c>
      <c r="Z53" s="136">
        <f>G53</f>
        <v>0</v>
      </c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37"/>
      <c r="BB53" s="137"/>
      <c r="BC53" s="137"/>
      <c r="BD53" s="137"/>
      <c r="BE53" s="137"/>
      <c r="BF53" s="137"/>
      <c r="BG53" s="115"/>
      <c r="BH53" s="115"/>
      <c r="BI53" s="115"/>
      <c r="BJ53" s="115"/>
      <c r="BK53" s="115"/>
    </row>
    <row r="54" spans="1:104" ht="14.25" customHeight="1" x14ac:dyDescent="0.2">
      <c r="A54" s="98" t="s">
        <v>32</v>
      </c>
      <c r="B54" s="99" t="s">
        <v>146</v>
      </c>
      <c r="C54" s="100" t="s">
        <v>147</v>
      </c>
      <c r="D54" s="101"/>
      <c r="E54" s="102"/>
      <c r="F54" s="102"/>
      <c r="G54" s="103"/>
      <c r="H54" s="104"/>
      <c r="I54" s="105"/>
      <c r="J54" s="104"/>
      <c r="K54" s="105"/>
      <c r="O54" s="106"/>
    </row>
    <row r="55" spans="1:104" x14ac:dyDescent="0.2">
      <c r="A55" s="107">
        <v>19</v>
      </c>
      <c r="B55" s="108" t="s">
        <v>148</v>
      </c>
      <c r="C55" s="109" t="s">
        <v>149</v>
      </c>
      <c r="D55" s="110" t="s">
        <v>150</v>
      </c>
      <c r="E55" s="111">
        <v>437.151102700016</v>
      </c>
      <c r="F55" s="160"/>
      <c r="G55" s="112">
        <f>E55*F55</f>
        <v>0</v>
      </c>
      <c r="H55" s="113">
        <v>0</v>
      </c>
      <c r="I55" s="114">
        <f>E55*H55</f>
        <v>0</v>
      </c>
      <c r="J55" s="113"/>
      <c r="K55" s="114">
        <f>E55*J55</f>
        <v>0</v>
      </c>
      <c r="O55" s="106"/>
      <c r="Z55" s="115"/>
      <c r="AA55" s="115">
        <v>7</v>
      </c>
      <c r="AB55" s="115">
        <v>1</v>
      </c>
      <c r="AC55" s="115">
        <v>2</v>
      </c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CA55" s="115">
        <v>7</v>
      </c>
      <c r="CB55" s="115">
        <v>1</v>
      </c>
      <c r="CZ55" s="73">
        <v>1</v>
      </c>
    </row>
    <row r="56" spans="1:104" x14ac:dyDescent="0.2">
      <c r="A56" s="126" t="s">
        <v>36</v>
      </c>
      <c r="B56" s="127" t="s">
        <v>146</v>
      </c>
      <c r="C56" s="128" t="s">
        <v>147</v>
      </c>
      <c r="D56" s="129"/>
      <c r="E56" s="130"/>
      <c r="F56" s="130"/>
      <c r="G56" s="131">
        <f>SUM(G54:G55)</f>
        <v>0</v>
      </c>
      <c r="H56" s="132"/>
      <c r="I56" s="133">
        <f>SUM(I54:I55)</f>
        <v>0</v>
      </c>
      <c r="J56" s="134"/>
      <c r="K56" s="133">
        <f>SUM(K54:K55)</f>
        <v>0</v>
      </c>
      <c r="O56" s="106"/>
      <c r="X56" s="135">
        <f>K56</f>
        <v>0</v>
      </c>
      <c r="Y56" s="135">
        <f>I56</f>
        <v>0</v>
      </c>
      <c r="Z56" s="136">
        <f>G56</f>
        <v>0</v>
      </c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37"/>
      <c r="BB56" s="137"/>
      <c r="BC56" s="137"/>
      <c r="BD56" s="137"/>
      <c r="BE56" s="137"/>
      <c r="BF56" s="137"/>
      <c r="BG56" s="115"/>
      <c r="BH56" s="115"/>
      <c r="BI56" s="115"/>
      <c r="BJ56" s="115"/>
      <c r="BK56" s="115"/>
    </row>
    <row r="57" spans="1:104" ht="14.25" customHeight="1" x14ac:dyDescent="0.2">
      <c r="A57" s="98" t="s">
        <v>32</v>
      </c>
      <c r="B57" s="99" t="s">
        <v>151</v>
      </c>
      <c r="C57" s="100" t="s">
        <v>152</v>
      </c>
      <c r="D57" s="101"/>
      <c r="E57" s="102"/>
      <c r="F57" s="102"/>
      <c r="G57" s="103"/>
      <c r="H57" s="104"/>
      <c r="I57" s="105"/>
      <c r="J57" s="104"/>
      <c r="K57" s="105"/>
      <c r="O57" s="106"/>
    </row>
    <row r="58" spans="1:104" x14ac:dyDescent="0.2">
      <c r="A58" s="107">
        <v>20</v>
      </c>
      <c r="B58" s="108" t="s">
        <v>153</v>
      </c>
      <c r="C58" s="109" t="s">
        <v>154</v>
      </c>
      <c r="D58" s="110" t="s">
        <v>150</v>
      </c>
      <c r="E58" s="111">
        <v>196.768</v>
      </c>
      <c r="F58" s="160"/>
      <c r="G58" s="112">
        <f>E58*F58</f>
        <v>0</v>
      </c>
      <c r="H58" s="113">
        <v>0</v>
      </c>
      <c r="I58" s="114">
        <f>E58*H58</f>
        <v>0</v>
      </c>
      <c r="J58" s="113">
        <v>0</v>
      </c>
      <c r="K58" s="114">
        <f>E58*J58</f>
        <v>0</v>
      </c>
      <c r="O58" s="106"/>
      <c r="Z58" s="115"/>
      <c r="AA58" s="115">
        <v>1</v>
      </c>
      <c r="AB58" s="115">
        <v>3</v>
      </c>
      <c r="AC58" s="115">
        <v>3</v>
      </c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CA58" s="115">
        <v>1</v>
      </c>
      <c r="CB58" s="115">
        <v>3</v>
      </c>
      <c r="CZ58" s="73">
        <v>1</v>
      </c>
    </row>
    <row r="59" spans="1:104" x14ac:dyDescent="0.2">
      <c r="A59" s="116"/>
      <c r="B59" s="117"/>
      <c r="C59" s="172" t="s">
        <v>155</v>
      </c>
      <c r="D59" s="173"/>
      <c r="E59" s="173"/>
      <c r="F59" s="173"/>
      <c r="G59" s="174"/>
      <c r="I59" s="118"/>
      <c r="K59" s="118"/>
      <c r="L59" s="119" t="s">
        <v>155</v>
      </c>
      <c r="O59" s="106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</row>
    <row r="60" spans="1:104" x14ac:dyDescent="0.2">
      <c r="A60" s="116"/>
      <c r="B60" s="117"/>
      <c r="C60" s="176" t="s">
        <v>156</v>
      </c>
      <c r="D60" s="177"/>
      <c r="E60" s="120">
        <v>196.768</v>
      </c>
      <c r="F60" s="121"/>
      <c r="G60" s="122"/>
      <c r="H60" s="123"/>
      <c r="I60" s="118"/>
      <c r="K60" s="118"/>
      <c r="M60" s="124" t="s">
        <v>156</v>
      </c>
      <c r="O60" s="106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25" t="str">
        <f>C59</f>
        <v>materiál z podkladu, ostatní materiál</v>
      </c>
      <c r="BE60" s="115"/>
      <c r="BF60" s="115"/>
      <c r="BG60" s="115"/>
      <c r="BH60" s="115"/>
      <c r="BI60" s="115"/>
      <c r="BJ60" s="115"/>
      <c r="BK60" s="115"/>
    </row>
    <row r="61" spans="1:104" x14ac:dyDescent="0.2">
      <c r="A61" s="107">
        <v>21</v>
      </c>
      <c r="B61" s="108" t="s">
        <v>157</v>
      </c>
      <c r="C61" s="109" t="s">
        <v>158</v>
      </c>
      <c r="D61" s="110" t="s">
        <v>150</v>
      </c>
      <c r="E61" s="111">
        <v>213.7</v>
      </c>
      <c r="F61" s="160"/>
      <c r="G61" s="112">
        <f>E61*F61</f>
        <v>0</v>
      </c>
      <c r="H61" s="113">
        <v>0</v>
      </c>
      <c r="I61" s="114">
        <f>E61*H61</f>
        <v>0</v>
      </c>
      <c r="J61" s="113">
        <v>0</v>
      </c>
      <c r="K61" s="114">
        <f>E61*J61</f>
        <v>0</v>
      </c>
      <c r="O61" s="106"/>
      <c r="Z61" s="115"/>
      <c r="AA61" s="115">
        <v>1</v>
      </c>
      <c r="AB61" s="115">
        <v>3</v>
      </c>
      <c r="AC61" s="115">
        <v>3</v>
      </c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CA61" s="115">
        <v>1</v>
      </c>
      <c r="CB61" s="115">
        <v>3</v>
      </c>
      <c r="CZ61" s="73">
        <v>1</v>
      </c>
    </row>
    <row r="62" spans="1:104" x14ac:dyDescent="0.2">
      <c r="A62" s="116"/>
      <c r="B62" s="117"/>
      <c r="C62" s="172" t="s">
        <v>159</v>
      </c>
      <c r="D62" s="173"/>
      <c r="E62" s="173"/>
      <c r="F62" s="173"/>
      <c r="G62" s="174"/>
      <c r="I62" s="118"/>
      <c r="K62" s="118"/>
      <c r="L62" s="119" t="s">
        <v>159</v>
      </c>
      <c r="O62" s="10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</row>
    <row r="63" spans="1:104" x14ac:dyDescent="0.2">
      <c r="A63" s="116"/>
      <c r="B63" s="117"/>
      <c r="C63" s="176" t="s">
        <v>160</v>
      </c>
      <c r="D63" s="177"/>
      <c r="E63" s="120">
        <v>213.7</v>
      </c>
      <c r="F63" s="121"/>
      <c r="G63" s="122"/>
      <c r="H63" s="123"/>
      <c r="I63" s="118"/>
      <c r="K63" s="118"/>
      <c r="M63" s="124" t="s">
        <v>160</v>
      </c>
      <c r="O63" s="106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25" t="str">
        <f>C62</f>
        <v>určeno k recyklaci</v>
      </c>
      <c r="BE63" s="115"/>
      <c r="BF63" s="115"/>
      <c r="BG63" s="115"/>
      <c r="BH63" s="115"/>
      <c r="BI63" s="115"/>
      <c r="BJ63" s="115"/>
      <c r="BK63" s="115"/>
    </row>
    <row r="64" spans="1:104" x14ac:dyDescent="0.2">
      <c r="A64" s="126" t="s">
        <v>36</v>
      </c>
      <c r="B64" s="127" t="s">
        <v>151</v>
      </c>
      <c r="C64" s="128" t="s">
        <v>152</v>
      </c>
      <c r="D64" s="129"/>
      <c r="E64" s="130"/>
      <c r="F64" s="130"/>
      <c r="G64" s="131">
        <f>SUM(G57:G63)</f>
        <v>0</v>
      </c>
      <c r="H64" s="132"/>
      <c r="I64" s="133">
        <f>SUM(I57:I63)</f>
        <v>0</v>
      </c>
      <c r="J64" s="134"/>
      <c r="K64" s="133">
        <f>SUM(K57:K63)</f>
        <v>0</v>
      </c>
      <c r="O64" s="106"/>
      <c r="X64" s="135">
        <f>K64</f>
        <v>0</v>
      </c>
      <c r="Y64" s="135">
        <f>I64</f>
        <v>0</v>
      </c>
      <c r="Z64" s="136">
        <f>G64</f>
        <v>0</v>
      </c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37"/>
      <c r="BB64" s="137"/>
      <c r="BC64" s="137"/>
      <c r="BD64" s="137"/>
      <c r="BE64" s="137"/>
      <c r="BF64" s="137"/>
      <c r="BG64" s="115"/>
      <c r="BH64" s="115"/>
      <c r="BI64" s="115"/>
      <c r="BJ64" s="115"/>
      <c r="BK64" s="115"/>
    </row>
    <row r="65" spans="1:104" ht="14.25" customHeight="1" x14ac:dyDescent="0.2">
      <c r="A65" s="98" t="s">
        <v>32</v>
      </c>
      <c r="B65" s="99" t="s">
        <v>161</v>
      </c>
      <c r="C65" s="100" t="s">
        <v>162</v>
      </c>
      <c r="D65" s="101"/>
      <c r="E65" s="102"/>
      <c r="F65" s="102"/>
      <c r="G65" s="103"/>
      <c r="H65" s="104"/>
      <c r="I65" s="105"/>
      <c r="J65" s="104"/>
      <c r="K65" s="105"/>
      <c r="O65" s="106"/>
    </row>
    <row r="66" spans="1:104" x14ac:dyDescent="0.2">
      <c r="A66" s="107">
        <v>22</v>
      </c>
      <c r="B66" s="108" t="s">
        <v>163</v>
      </c>
      <c r="C66" s="109" t="s">
        <v>164</v>
      </c>
      <c r="D66" s="110" t="s">
        <v>150</v>
      </c>
      <c r="E66" s="111">
        <v>410.46800000000002</v>
      </c>
      <c r="F66" s="160"/>
      <c r="G66" s="112">
        <f>E66*F66</f>
        <v>0</v>
      </c>
      <c r="H66" s="113">
        <v>0</v>
      </c>
      <c r="I66" s="114">
        <f>E66*H66</f>
        <v>0</v>
      </c>
      <c r="J66" s="113">
        <v>0</v>
      </c>
      <c r="K66" s="114">
        <f>E66*J66</f>
        <v>0</v>
      </c>
      <c r="O66" s="106"/>
      <c r="Z66" s="115"/>
      <c r="AA66" s="115">
        <v>1</v>
      </c>
      <c r="AB66" s="115">
        <v>3</v>
      </c>
      <c r="AC66" s="115">
        <v>3</v>
      </c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CA66" s="115">
        <v>1</v>
      </c>
      <c r="CB66" s="115">
        <v>3</v>
      </c>
      <c r="CZ66" s="73">
        <v>1</v>
      </c>
    </row>
    <row r="67" spans="1:104" x14ac:dyDescent="0.2">
      <c r="A67" s="107">
        <v>23</v>
      </c>
      <c r="B67" s="108" t="s">
        <v>165</v>
      </c>
      <c r="C67" s="109" t="s">
        <v>166</v>
      </c>
      <c r="D67" s="110" t="s">
        <v>150</v>
      </c>
      <c r="E67" s="111">
        <v>3694.212</v>
      </c>
      <c r="F67" s="160"/>
      <c r="G67" s="112">
        <f>E67*F67</f>
        <v>0</v>
      </c>
      <c r="H67" s="113">
        <v>0</v>
      </c>
      <c r="I67" s="114">
        <f>E67*H67</f>
        <v>0</v>
      </c>
      <c r="J67" s="113">
        <v>0</v>
      </c>
      <c r="K67" s="114">
        <f>E67*J67</f>
        <v>0</v>
      </c>
      <c r="O67" s="106"/>
      <c r="Z67" s="115"/>
      <c r="AA67" s="115">
        <v>1</v>
      </c>
      <c r="AB67" s="115">
        <v>3</v>
      </c>
      <c r="AC67" s="115">
        <v>3</v>
      </c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CA67" s="115">
        <v>1</v>
      </c>
      <c r="CB67" s="115">
        <v>3</v>
      </c>
      <c r="CZ67" s="73">
        <v>1</v>
      </c>
    </row>
    <row r="68" spans="1:104" x14ac:dyDescent="0.2">
      <c r="A68" s="116"/>
      <c r="B68" s="117"/>
      <c r="C68" s="176" t="s">
        <v>167</v>
      </c>
      <c r="D68" s="177"/>
      <c r="E68" s="120">
        <v>3694.212</v>
      </c>
      <c r="F68" s="121"/>
      <c r="G68" s="122"/>
      <c r="H68" s="123"/>
      <c r="I68" s="118"/>
      <c r="K68" s="118"/>
      <c r="M68" s="124" t="s">
        <v>167</v>
      </c>
      <c r="O68" s="106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25" t="str">
        <f>C67</f>
        <v>Příplatek za dopravu suti po suchu za další 1 km</v>
      </c>
      <c r="BE68" s="115"/>
      <c r="BF68" s="115"/>
      <c r="BG68" s="115"/>
      <c r="BH68" s="115"/>
      <c r="BI68" s="115"/>
      <c r="BJ68" s="115"/>
      <c r="BK68" s="115"/>
    </row>
    <row r="69" spans="1:104" x14ac:dyDescent="0.2">
      <c r="A69" s="107">
        <v>24</v>
      </c>
      <c r="B69" s="108" t="s">
        <v>168</v>
      </c>
      <c r="C69" s="109" t="s">
        <v>169</v>
      </c>
      <c r="D69" s="110" t="s">
        <v>150</v>
      </c>
      <c r="E69" s="111">
        <v>410.46800000000002</v>
      </c>
      <c r="F69" s="160"/>
      <c r="G69" s="112">
        <f>E69*F69</f>
        <v>0</v>
      </c>
      <c r="H69" s="113">
        <v>0</v>
      </c>
      <c r="I69" s="114">
        <f>E69*H69</f>
        <v>0</v>
      </c>
      <c r="J69" s="113">
        <v>0</v>
      </c>
      <c r="K69" s="114">
        <f>E69*J69</f>
        <v>0</v>
      </c>
      <c r="O69" s="106"/>
      <c r="Z69" s="115"/>
      <c r="AA69" s="115">
        <v>1</v>
      </c>
      <c r="AB69" s="115">
        <v>3</v>
      </c>
      <c r="AC69" s="115">
        <v>3</v>
      </c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CA69" s="115">
        <v>1</v>
      </c>
      <c r="CB69" s="115">
        <v>3</v>
      </c>
      <c r="CZ69" s="73">
        <v>1</v>
      </c>
    </row>
    <row r="70" spans="1:104" x14ac:dyDescent="0.2">
      <c r="A70" s="116"/>
      <c r="B70" s="117"/>
      <c r="C70" s="176" t="s">
        <v>170</v>
      </c>
      <c r="D70" s="177"/>
      <c r="E70" s="120">
        <v>410.46800000000002</v>
      </c>
      <c r="F70" s="121"/>
      <c r="G70" s="122"/>
      <c r="H70" s="123"/>
      <c r="I70" s="118"/>
      <c r="K70" s="118"/>
      <c r="M70" s="124" t="s">
        <v>170</v>
      </c>
      <c r="O70" s="106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25" t="str">
        <f>C69</f>
        <v>Nakládání suti na dopravní prostředky - komunikace</v>
      </c>
      <c r="BE70" s="115"/>
      <c r="BF70" s="115"/>
      <c r="BG70" s="115"/>
      <c r="BH70" s="115"/>
      <c r="BI70" s="115"/>
      <c r="BJ70" s="115"/>
      <c r="BK70" s="115"/>
    </row>
    <row r="71" spans="1:104" x14ac:dyDescent="0.2">
      <c r="A71" s="126" t="s">
        <v>36</v>
      </c>
      <c r="B71" s="127" t="s">
        <v>161</v>
      </c>
      <c r="C71" s="128" t="s">
        <v>162</v>
      </c>
      <c r="D71" s="129"/>
      <c r="E71" s="130"/>
      <c r="F71" s="130"/>
      <c r="G71" s="131">
        <f>SUM(G65:G70)</f>
        <v>0</v>
      </c>
      <c r="H71" s="132"/>
      <c r="I71" s="133">
        <f>SUM(I65:I70)</f>
        <v>0</v>
      </c>
      <c r="J71" s="134"/>
      <c r="K71" s="133">
        <f>SUM(K65:K70)</f>
        <v>0</v>
      </c>
      <c r="O71" s="106"/>
      <c r="X71" s="135">
        <f>K71</f>
        <v>0</v>
      </c>
      <c r="Y71" s="135">
        <f>I71</f>
        <v>0</v>
      </c>
      <c r="Z71" s="136">
        <f>G71</f>
        <v>0</v>
      </c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37"/>
      <c r="BB71" s="137"/>
      <c r="BC71" s="137"/>
      <c r="BD71" s="137"/>
      <c r="BE71" s="137"/>
      <c r="BF71" s="137"/>
      <c r="BG71" s="115"/>
      <c r="BH71" s="115"/>
      <c r="BI71" s="115"/>
      <c r="BJ71" s="115"/>
      <c r="BK71" s="115"/>
    </row>
    <row r="72" spans="1:104" x14ac:dyDescent="0.2">
      <c r="A72" s="138" t="s">
        <v>37</v>
      </c>
      <c r="B72" s="139" t="s">
        <v>38</v>
      </c>
      <c r="C72" s="140"/>
      <c r="D72" s="141"/>
      <c r="E72" s="142"/>
      <c r="F72" s="142"/>
      <c r="G72" s="143">
        <f>SUM(Z7:Z72)</f>
        <v>0</v>
      </c>
      <c r="H72" s="144"/>
      <c r="I72" s="145">
        <f>SUM(Y7:Y72)</f>
        <v>446.68122270001771</v>
      </c>
      <c r="J72" s="144"/>
      <c r="K72" s="145">
        <f>SUM(X7:X72)</f>
        <v>-410.46799999997506</v>
      </c>
      <c r="O72" s="106"/>
      <c r="BA72" s="146"/>
      <c r="BB72" s="146"/>
      <c r="BC72" s="146"/>
      <c r="BD72" s="146"/>
      <c r="BE72" s="146"/>
      <c r="BF72" s="146"/>
    </row>
    <row r="73" spans="1:104" x14ac:dyDescent="0.2">
      <c r="E73" s="73"/>
    </row>
    <row r="74" spans="1:104" x14ac:dyDescent="0.2">
      <c r="A74" s="147"/>
      <c r="E74" s="73"/>
    </row>
    <row r="75" spans="1:104" x14ac:dyDescent="0.2">
      <c r="E75" s="73"/>
    </row>
    <row r="76" spans="1:104" x14ac:dyDescent="0.2">
      <c r="E76" s="73"/>
    </row>
    <row r="77" spans="1:104" x14ac:dyDescent="0.2">
      <c r="E77" s="73"/>
    </row>
    <row r="78" spans="1:104" x14ac:dyDescent="0.2">
      <c r="E78" s="73"/>
    </row>
    <row r="79" spans="1:104" x14ac:dyDescent="0.2">
      <c r="E79" s="73"/>
    </row>
    <row r="80" spans="1:104" x14ac:dyDescent="0.2">
      <c r="E80" s="73"/>
    </row>
    <row r="81" spans="5:5" x14ac:dyDescent="0.2">
      <c r="E81" s="73"/>
    </row>
    <row r="82" spans="5:5" x14ac:dyDescent="0.2">
      <c r="E82" s="73"/>
    </row>
    <row r="83" spans="5:5" x14ac:dyDescent="0.2">
      <c r="E83" s="73"/>
    </row>
    <row r="84" spans="5:5" x14ac:dyDescent="0.2">
      <c r="E84" s="73"/>
    </row>
    <row r="85" spans="5:5" x14ac:dyDescent="0.2">
      <c r="E85" s="73"/>
    </row>
    <row r="86" spans="5:5" x14ac:dyDescent="0.2">
      <c r="E86" s="73"/>
    </row>
    <row r="87" spans="5:5" x14ac:dyDescent="0.2">
      <c r="E87" s="73"/>
    </row>
    <row r="88" spans="5:5" x14ac:dyDescent="0.2">
      <c r="E88" s="73"/>
    </row>
    <row r="89" spans="5:5" x14ac:dyDescent="0.2">
      <c r="E89" s="73"/>
    </row>
    <row r="90" spans="5:5" x14ac:dyDescent="0.2">
      <c r="E90" s="73"/>
    </row>
    <row r="91" spans="5:5" x14ac:dyDescent="0.2">
      <c r="E91" s="73"/>
    </row>
    <row r="92" spans="5:5" x14ac:dyDescent="0.2">
      <c r="E92" s="73"/>
    </row>
    <row r="93" spans="5:5" x14ac:dyDescent="0.2">
      <c r="E93" s="73"/>
    </row>
    <row r="94" spans="5:5" x14ac:dyDescent="0.2">
      <c r="E94" s="73"/>
    </row>
    <row r="95" spans="5:5" x14ac:dyDescent="0.2">
      <c r="E95" s="73"/>
    </row>
    <row r="96" spans="5:5" x14ac:dyDescent="0.2">
      <c r="E96" s="73"/>
    </row>
    <row r="97" spans="5:5" x14ac:dyDescent="0.2">
      <c r="E97" s="73"/>
    </row>
    <row r="98" spans="5:5" x14ac:dyDescent="0.2">
      <c r="E98" s="73"/>
    </row>
    <row r="99" spans="5:5" x14ac:dyDescent="0.2">
      <c r="E99" s="73"/>
    </row>
    <row r="100" spans="5:5" x14ac:dyDescent="0.2">
      <c r="E100" s="73"/>
    </row>
    <row r="101" spans="5:5" x14ac:dyDescent="0.2">
      <c r="E101" s="73"/>
    </row>
    <row r="102" spans="5:5" x14ac:dyDescent="0.2">
      <c r="E102" s="73"/>
    </row>
    <row r="103" spans="5:5" x14ac:dyDescent="0.2">
      <c r="E103" s="73"/>
    </row>
    <row r="104" spans="5:5" x14ac:dyDescent="0.2">
      <c r="E104" s="73"/>
    </row>
    <row r="105" spans="5:5" x14ac:dyDescent="0.2">
      <c r="E105" s="73"/>
    </row>
    <row r="106" spans="5:5" x14ac:dyDescent="0.2">
      <c r="E106" s="73"/>
    </row>
    <row r="107" spans="5:5" x14ac:dyDescent="0.2">
      <c r="E107" s="73"/>
    </row>
    <row r="108" spans="5:5" x14ac:dyDescent="0.2">
      <c r="E108" s="73"/>
    </row>
    <row r="109" spans="5:5" x14ac:dyDescent="0.2">
      <c r="E109" s="73"/>
    </row>
    <row r="110" spans="5:5" x14ac:dyDescent="0.2">
      <c r="E110" s="73"/>
    </row>
    <row r="111" spans="5:5" x14ac:dyDescent="0.2">
      <c r="E111" s="73"/>
    </row>
    <row r="112" spans="5:5" x14ac:dyDescent="0.2">
      <c r="E112" s="73"/>
    </row>
    <row r="113" spans="1:7" x14ac:dyDescent="0.2">
      <c r="E113" s="73"/>
    </row>
    <row r="114" spans="1:7" x14ac:dyDescent="0.2">
      <c r="E114" s="73"/>
    </row>
    <row r="115" spans="1:7" x14ac:dyDescent="0.2">
      <c r="E115" s="73"/>
    </row>
    <row r="116" spans="1:7" x14ac:dyDescent="0.2">
      <c r="E116" s="73"/>
    </row>
    <row r="117" spans="1:7" x14ac:dyDescent="0.2">
      <c r="E117" s="73"/>
    </row>
    <row r="118" spans="1:7" x14ac:dyDescent="0.2">
      <c r="E118" s="73"/>
    </row>
    <row r="119" spans="1:7" x14ac:dyDescent="0.2">
      <c r="E119" s="73"/>
    </row>
    <row r="120" spans="1:7" x14ac:dyDescent="0.2">
      <c r="E120" s="73"/>
    </row>
    <row r="121" spans="1:7" x14ac:dyDescent="0.2">
      <c r="E121" s="73"/>
    </row>
    <row r="122" spans="1:7" x14ac:dyDescent="0.2">
      <c r="E122" s="73"/>
    </row>
    <row r="123" spans="1:7" x14ac:dyDescent="0.2">
      <c r="E123" s="73"/>
    </row>
    <row r="124" spans="1:7" x14ac:dyDescent="0.2">
      <c r="E124" s="73"/>
    </row>
    <row r="125" spans="1:7" x14ac:dyDescent="0.2">
      <c r="E125" s="73"/>
    </row>
    <row r="126" spans="1:7" x14ac:dyDescent="0.2">
      <c r="E126" s="73"/>
    </row>
    <row r="127" spans="1:7" x14ac:dyDescent="0.2">
      <c r="A127" s="148"/>
      <c r="B127" s="148"/>
    </row>
    <row r="128" spans="1:7" x14ac:dyDescent="0.2">
      <c r="C128" s="149"/>
      <c r="D128" s="149"/>
      <c r="E128" s="150"/>
      <c r="F128" s="149"/>
      <c r="G128" s="151"/>
    </row>
    <row r="129" spans="1:2" x14ac:dyDescent="0.2">
      <c r="A129" s="148"/>
      <c r="B129" s="148"/>
    </row>
    <row r="1046" spans="1:7" x14ac:dyDescent="0.2">
      <c r="A1046" s="152"/>
      <c r="B1046" s="153"/>
      <c r="C1046" s="154" t="s">
        <v>40</v>
      </c>
      <c r="D1046" s="155"/>
      <c r="F1046" s="92"/>
      <c r="G1046" s="118">
        <v>100000</v>
      </c>
    </row>
    <row r="1047" spans="1:7" x14ac:dyDescent="0.2">
      <c r="A1047" s="152"/>
      <c r="B1047" s="153"/>
      <c r="C1047" s="154" t="s">
        <v>41</v>
      </c>
      <c r="D1047" s="155"/>
      <c r="F1047" s="92"/>
      <c r="G1047" s="118">
        <v>100000</v>
      </c>
    </row>
    <row r="1048" spans="1:7" x14ac:dyDescent="0.2">
      <c r="A1048" s="152"/>
      <c r="B1048" s="153"/>
      <c r="C1048" s="154" t="s">
        <v>42</v>
      </c>
      <c r="D1048" s="155"/>
      <c r="F1048" s="92"/>
      <c r="G1048" s="118">
        <v>100000</v>
      </c>
    </row>
    <row r="1049" spans="1:7" x14ac:dyDescent="0.2">
      <c r="A1049" s="152"/>
      <c r="B1049" s="153"/>
      <c r="C1049" s="154" t="s">
        <v>43</v>
      </c>
      <c r="D1049" s="155"/>
      <c r="F1049" s="92"/>
      <c r="G1049" s="118">
        <v>100000</v>
      </c>
    </row>
    <row r="1050" spans="1:7" x14ac:dyDescent="0.2">
      <c r="A1050" s="152"/>
      <c r="B1050" s="153"/>
      <c r="C1050" s="154" t="s">
        <v>44</v>
      </c>
      <c r="D1050" s="155"/>
      <c r="F1050" s="92"/>
      <c r="G1050" s="118">
        <v>100000</v>
      </c>
    </row>
    <row r="1051" spans="1:7" x14ac:dyDescent="0.2">
      <c r="A1051" s="152"/>
      <c r="B1051" s="153"/>
      <c r="C1051" s="154" t="s">
        <v>45</v>
      </c>
      <c r="D1051" s="155"/>
      <c r="F1051" s="92"/>
      <c r="G1051" s="118">
        <v>100000</v>
      </c>
    </row>
    <row r="1052" spans="1:7" x14ac:dyDescent="0.2">
      <c r="A1052" s="152"/>
      <c r="B1052" s="153"/>
      <c r="C1052" s="154" t="s">
        <v>46</v>
      </c>
      <c r="D1052" s="155"/>
      <c r="F1052" s="92"/>
      <c r="G1052" s="118">
        <v>100000</v>
      </c>
    </row>
  </sheetData>
  <mergeCells count="26">
    <mergeCell ref="C16:D16"/>
    <mergeCell ref="C18:D18"/>
    <mergeCell ref="C19:D19"/>
    <mergeCell ref="A1:G1"/>
    <mergeCell ref="C10:D10"/>
    <mergeCell ref="C11:D11"/>
    <mergeCell ref="C13:D13"/>
    <mergeCell ref="C14:D14"/>
    <mergeCell ref="C23:G23"/>
    <mergeCell ref="C24:G24"/>
    <mergeCell ref="C27:D27"/>
    <mergeCell ref="C30:G30"/>
    <mergeCell ref="C31:D31"/>
    <mergeCell ref="C44:G44"/>
    <mergeCell ref="C50:D50"/>
    <mergeCell ref="C51:D51"/>
    <mergeCell ref="C52:D52"/>
    <mergeCell ref="C35:D35"/>
    <mergeCell ref="C36:D36"/>
    <mergeCell ref="C38:D38"/>
    <mergeCell ref="C68:D68"/>
    <mergeCell ref="C70:D70"/>
    <mergeCell ref="C59:G59"/>
    <mergeCell ref="C60:D60"/>
    <mergeCell ref="C62:G62"/>
    <mergeCell ref="C63:D63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ABA1-5D37-4571-BC31-33DDEA0AE7E8}">
  <sheetPr codeName="List4"/>
  <dimension ref="A1:CZ1177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300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87" t="s">
        <v>301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33</v>
      </c>
      <c r="C7" s="100" t="s">
        <v>34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x14ac:dyDescent="0.2">
      <c r="A8" s="107">
        <v>1</v>
      </c>
      <c r="B8" s="108" t="s">
        <v>132</v>
      </c>
      <c r="C8" s="109" t="s">
        <v>133</v>
      </c>
      <c r="D8" s="110" t="s">
        <v>35</v>
      </c>
      <c r="E8" s="111">
        <v>117.93</v>
      </c>
      <c r="F8" s="160"/>
      <c r="G8" s="112">
        <f>E8*F8</f>
        <v>0</v>
      </c>
      <c r="H8" s="113">
        <v>0</v>
      </c>
      <c r="I8" s="114">
        <f>E8*H8</f>
        <v>0</v>
      </c>
      <c r="J8" s="113">
        <v>-0.44000000000005501</v>
      </c>
      <c r="K8" s="114">
        <f>E8*J8</f>
        <v>-51.88920000000649</v>
      </c>
      <c r="O8" s="106"/>
      <c r="Z8" s="115"/>
      <c r="AA8" s="115">
        <v>1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</v>
      </c>
      <c r="CB8" s="115">
        <v>1</v>
      </c>
      <c r="CZ8" s="73">
        <v>1</v>
      </c>
    </row>
    <row r="9" spans="1:104" x14ac:dyDescent="0.2">
      <c r="A9" s="116"/>
      <c r="B9" s="117"/>
      <c r="C9" s="172"/>
      <c r="D9" s="173"/>
      <c r="E9" s="173"/>
      <c r="F9" s="173"/>
      <c r="G9" s="174"/>
      <c r="I9" s="118"/>
      <c r="K9" s="118"/>
      <c r="L9" s="119"/>
      <c r="O9" s="106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</row>
    <row r="10" spans="1:104" x14ac:dyDescent="0.2">
      <c r="A10" s="107">
        <v>2</v>
      </c>
      <c r="B10" s="108" t="s">
        <v>174</v>
      </c>
      <c r="C10" s="109" t="s">
        <v>175</v>
      </c>
      <c r="D10" s="110" t="s">
        <v>83</v>
      </c>
      <c r="E10" s="111">
        <v>86.174999999999997</v>
      </c>
      <c r="F10" s="160"/>
      <c r="G10" s="112">
        <f>E10*F10</f>
        <v>0</v>
      </c>
      <c r="H10" s="113">
        <v>0</v>
      </c>
      <c r="I10" s="114">
        <f>E10*H10</f>
        <v>0</v>
      </c>
      <c r="J10" s="113">
        <v>0</v>
      </c>
      <c r="K10" s="114">
        <f>E10*J10</f>
        <v>0</v>
      </c>
      <c r="O10" s="106"/>
      <c r="Z10" s="115"/>
      <c r="AA10" s="115">
        <v>1</v>
      </c>
      <c r="AB10" s="115">
        <v>1</v>
      </c>
      <c r="AC10" s="115">
        <v>1</v>
      </c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CA10" s="115">
        <v>1</v>
      </c>
      <c r="CB10" s="115">
        <v>1</v>
      </c>
      <c r="CZ10" s="73">
        <v>1</v>
      </c>
    </row>
    <row r="11" spans="1:104" x14ac:dyDescent="0.2">
      <c r="A11" s="116"/>
      <c r="B11" s="117"/>
      <c r="C11" s="172" t="s">
        <v>176</v>
      </c>
      <c r="D11" s="173"/>
      <c r="E11" s="173"/>
      <c r="F11" s="173"/>
      <c r="G11" s="174"/>
      <c r="I11" s="118"/>
      <c r="K11" s="118"/>
      <c r="L11" s="119" t="s">
        <v>176</v>
      </c>
      <c r="O11" s="106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</row>
    <row r="12" spans="1:104" x14ac:dyDescent="0.2">
      <c r="A12" s="116"/>
      <c r="B12" s="117"/>
      <c r="C12" s="172" t="s">
        <v>177</v>
      </c>
      <c r="D12" s="173"/>
      <c r="E12" s="173"/>
      <c r="F12" s="173"/>
      <c r="G12" s="174"/>
      <c r="I12" s="118"/>
      <c r="K12" s="118"/>
      <c r="L12" s="119" t="s">
        <v>177</v>
      </c>
      <c r="O12" s="106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</row>
    <row r="13" spans="1:104" x14ac:dyDescent="0.2">
      <c r="A13" s="116"/>
      <c r="B13" s="117"/>
      <c r="C13" s="176" t="s">
        <v>178</v>
      </c>
      <c r="D13" s="177"/>
      <c r="E13" s="120">
        <v>86.174999999999997</v>
      </c>
      <c r="F13" s="121"/>
      <c r="G13" s="122"/>
      <c r="H13" s="123"/>
      <c r="I13" s="118"/>
      <c r="K13" s="118"/>
      <c r="M13" s="124" t="s">
        <v>178</v>
      </c>
      <c r="O13" s="106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25" t="str">
        <f>C12</f>
        <v>uloženo na meziskládkách v areálu</v>
      </c>
      <c r="BE13" s="115"/>
      <c r="BF13" s="115"/>
      <c r="BG13" s="115"/>
      <c r="BH13" s="115"/>
      <c r="BI13" s="115"/>
      <c r="BJ13" s="115"/>
      <c r="BK13" s="115"/>
    </row>
    <row r="14" spans="1:104" x14ac:dyDescent="0.2">
      <c r="A14" s="107">
        <v>3</v>
      </c>
      <c r="B14" s="108" t="s">
        <v>179</v>
      </c>
      <c r="C14" s="109" t="s">
        <v>180</v>
      </c>
      <c r="D14" s="110" t="s">
        <v>83</v>
      </c>
      <c r="E14" s="111">
        <v>25.551500000000001</v>
      </c>
      <c r="F14" s="160"/>
      <c r="G14" s="112">
        <f>E14*F14</f>
        <v>0</v>
      </c>
      <c r="H14" s="113">
        <v>0</v>
      </c>
      <c r="I14" s="114">
        <f>E14*H14</f>
        <v>0</v>
      </c>
      <c r="J14" s="113">
        <v>0</v>
      </c>
      <c r="K14" s="114">
        <f>E14*J14</f>
        <v>0</v>
      </c>
      <c r="O14" s="106"/>
      <c r="Z14" s="115"/>
      <c r="AA14" s="115">
        <v>1</v>
      </c>
      <c r="AB14" s="115">
        <v>1</v>
      </c>
      <c r="AC14" s="115">
        <v>1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CA14" s="115">
        <v>1</v>
      </c>
      <c r="CB14" s="115">
        <v>1</v>
      </c>
      <c r="CZ14" s="73">
        <v>1</v>
      </c>
    </row>
    <row r="15" spans="1:104" x14ac:dyDescent="0.2">
      <c r="A15" s="116"/>
      <c r="B15" s="117"/>
      <c r="C15" s="172" t="s">
        <v>181</v>
      </c>
      <c r="D15" s="173"/>
      <c r="E15" s="173"/>
      <c r="F15" s="173"/>
      <c r="G15" s="174"/>
      <c r="I15" s="118"/>
      <c r="K15" s="118"/>
      <c r="L15" s="119" t="s">
        <v>181</v>
      </c>
      <c r="O15" s="106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</row>
    <row r="16" spans="1:104" x14ac:dyDescent="0.2">
      <c r="A16" s="116"/>
      <c r="B16" s="117"/>
      <c r="C16" s="172" t="s">
        <v>177</v>
      </c>
      <c r="D16" s="173"/>
      <c r="E16" s="173"/>
      <c r="F16" s="173"/>
      <c r="G16" s="174"/>
      <c r="I16" s="118"/>
      <c r="K16" s="118"/>
      <c r="L16" s="119" t="s">
        <v>177</v>
      </c>
      <c r="O16" s="106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</row>
    <row r="17" spans="1:104" x14ac:dyDescent="0.2">
      <c r="A17" s="116"/>
      <c r="B17" s="117"/>
      <c r="C17" s="176" t="s">
        <v>182</v>
      </c>
      <c r="D17" s="177"/>
      <c r="E17" s="120">
        <v>25.551500000000001</v>
      </c>
      <c r="F17" s="121"/>
      <c r="G17" s="122"/>
      <c r="H17" s="123"/>
      <c r="I17" s="118"/>
      <c r="K17" s="118"/>
      <c r="M17" s="124" t="s">
        <v>182</v>
      </c>
      <c r="O17" s="106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25" t="str">
        <f>C16</f>
        <v>uloženo na meziskládkách v areálu</v>
      </c>
      <c r="BE17" s="115"/>
      <c r="BF17" s="115"/>
      <c r="BG17" s="115"/>
      <c r="BH17" s="115"/>
      <c r="BI17" s="115"/>
      <c r="BJ17" s="115"/>
      <c r="BK17" s="115"/>
    </row>
    <row r="18" spans="1:104" x14ac:dyDescent="0.2">
      <c r="A18" s="107">
        <v>4</v>
      </c>
      <c r="B18" s="108" t="s">
        <v>183</v>
      </c>
      <c r="C18" s="109" t="s">
        <v>184</v>
      </c>
      <c r="D18" s="110" t="s">
        <v>83</v>
      </c>
      <c r="E18" s="111">
        <v>111.7265</v>
      </c>
      <c r="F18" s="160"/>
      <c r="G18" s="112">
        <f>E18*F18</f>
        <v>0</v>
      </c>
      <c r="H18" s="113">
        <v>0</v>
      </c>
      <c r="I18" s="114">
        <f>E18*H18</f>
        <v>0</v>
      </c>
      <c r="J18" s="113">
        <v>0</v>
      </c>
      <c r="K18" s="114">
        <f>E18*J18</f>
        <v>0</v>
      </c>
      <c r="O18" s="106"/>
      <c r="Z18" s="115"/>
      <c r="AA18" s="115">
        <v>1</v>
      </c>
      <c r="AB18" s="115">
        <v>1</v>
      </c>
      <c r="AC18" s="115">
        <v>1</v>
      </c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CA18" s="115">
        <v>1</v>
      </c>
      <c r="CB18" s="115">
        <v>1</v>
      </c>
      <c r="CZ18" s="73">
        <v>1</v>
      </c>
    </row>
    <row r="19" spans="1:104" x14ac:dyDescent="0.2">
      <c r="A19" s="116"/>
      <c r="B19" s="117"/>
      <c r="C19" s="172" t="s">
        <v>185</v>
      </c>
      <c r="D19" s="173"/>
      <c r="E19" s="173"/>
      <c r="F19" s="173"/>
      <c r="G19" s="174"/>
      <c r="I19" s="118"/>
      <c r="K19" s="118"/>
      <c r="L19" s="119" t="s">
        <v>185</v>
      </c>
      <c r="O19" s="106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</row>
    <row r="20" spans="1:104" x14ac:dyDescent="0.2">
      <c r="A20" s="116"/>
      <c r="B20" s="117"/>
      <c r="C20" s="176" t="s">
        <v>186</v>
      </c>
      <c r="D20" s="177"/>
      <c r="E20" s="120">
        <v>86.174999999999997</v>
      </c>
      <c r="F20" s="121"/>
      <c r="G20" s="122"/>
      <c r="H20" s="123"/>
      <c r="I20" s="118"/>
      <c r="K20" s="118"/>
      <c r="M20" s="124" t="s">
        <v>186</v>
      </c>
      <c r="O20" s="106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25" t="str">
        <f>C19</f>
        <v>odkopaný materiál před bouráním podezdívek</v>
      </c>
      <c r="BE20" s="115"/>
      <c r="BF20" s="115"/>
      <c r="BG20" s="115"/>
      <c r="BH20" s="115"/>
      <c r="BI20" s="115"/>
      <c r="BJ20" s="115"/>
      <c r="BK20" s="115"/>
    </row>
    <row r="21" spans="1:104" x14ac:dyDescent="0.2">
      <c r="A21" s="116"/>
      <c r="B21" s="117"/>
      <c r="C21" s="176" t="s">
        <v>187</v>
      </c>
      <c r="D21" s="177"/>
      <c r="E21" s="120">
        <v>25.551500000000001</v>
      </c>
      <c r="F21" s="121"/>
      <c r="G21" s="122"/>
      <c r="H21" s="123"/>
      <c r="I21" s="118"/>
      <c r="K21" s="118"/>
      <c r="M21" s="124" t="s">
        <v>187</v>
      </c>
      <c r="O21" s="10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25" t="str">
        <f>C20</f>
        <v>vnější část podezdívky:(6,85+43,1+49,6+41,8+43,35+6,8)*0,45</v>
      </c>
      <c r="BE21" s="115"/>
      <c r="BF21" s="115"/>
      <c r="BG21" s="115"/>
      <c r="BH21" s="115"/>
      <c r="BI21" s="115"/>
      <c r="BJ21" s="115"/>
      <c r="BK21" s="115"/>
    </row>
    <row r="22" spans="1:104" x14ac:dyDescent="0.2">
      <c r="A22" s="116"/>
      <c r="B22" s="117"/>
      <c r="C22" s="176" t="s">
        <v>188</v>
      </c>
      <c r="D22" s="177"/>
      <c r="E22" s="120">
        <v>0</v>
      </c>
      <c r="F22" s="121"/>
      <c r="G22" s="122"/>
      <c r="H22" s="123"/>
      <c r="I22" s="118"/>
      <c r="K22" s="118"/>
      <c r="M22" s="124">
        <v>0</v>
      </c>
      <c r="O22" s="106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25" t="str">
        <f>C21</f>
        <v>vnitřní část podezdívky:(7,85+47,5+41,3+47,6+44,1+8,2)*0,13</v>
      </c>
      <c r="BE22" s="115"/>
      <c r="BF22" s="115"/>
      <c r="BG22" s="115"/>
      <c r="BH22" s="115"/>
      <c r="BI22" s="115"/>
      <c r="BJ22" s="115"/>
      <c r="BK22" s="115"/>
    </row>
    <row r="23" spans="1:104" ht="22.5" x14ac:dyDescent="0.2">
      <c r="A23" s="107">
        <v>5</v>
      </c>
      <c r="B23" s="108" t="s">
        <v>84</v>
      </c>
      <c r="C23" s="109" t="s">
        <v>85</v>
      </c>
      <c r="D23" s="110" t="s">
        <v>35</v>
      </c>
      <c r="E23" s="111">
        <v>117.93</v>
      </c>
      <c r="F23" s="160"/>
      <c r="G23" s="112">
        <f>E23*F23</f>
        <v>0</v>
      </c>
      <c r="H23" s="113">
        <v>0.37800000000015599</v>
      </c>
      <c r="I23" s="114">
        <f>E23*H23</f>
        <v>44.577540000018395</v>
      </c>
      <c r="J23" s="113">
        <v>0</v>
      </c>
      <c r="K23" s="114">
        <f>E23*J23</f>
        <v>0</v>
      </c>
      <c r="O23" s="106"/>
      <c r="Z23" s="115"/>
      <c r="AA23" s="115">
        <v>1</v>
      </c>
      <c r="AB23" s="115">
        <v>1</v>
      </c>
      <c r="AC23" s="115">
        <v>1</v>
      </c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CA23" s="115">
        <v>1</v>
      </c>
      <c r="CB23" s="115">
        <v>1</v>
      </c>
      <c r="CZ23" s="73">
        <v>1</v>
      </c>
    </row>
    <row r="24" spans="1:104" ht="25.5" x14ac:dyDescent="0.2">
      <c r="A24" s="116"/>
      <c r="B24" s="117"/>
      <c r="C24" s="176" t="s">
        <v>470</v>
      </c>
      <c r="D24" s="177"/>
      <c r="E24" s="120">
        <v>117.93</v>
      </c>
      <c r="F24" s="121"/>
      <c r="G24" s="122"/>
      <c r="H24" s="123"/>
      <c r="I24" s="118"/>
      <c r="K24" s="118"/>
      <c r="M24" s="124" t="s">
        <v>470</v>
      </c>
      <c r="O24" s="106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25" t="str">
        <f>C23</f>
        <v>Podklad ze štěrkodrti po zhutnění tloušťky 15 cm štěrkodrť frakce 0-32 mm</v>
      </c>
      <c r="BE24" s="115"/>
      <c r="BF24" s="115"/>
      <c r="BG24" s="115"/>
      <c r="BH24" s="115"/>
      <c r="BI24" s="115"/>
      <c r="BJ24" s="115"/>
      <c r="BK24" s="115"/>
    </row>
    <row r="25" spans="1:104" x14ac:dyDescent="0.2">
      <c r="A25" s="126" t="s">
        <v>36</v>
      </c>
      <c r="B25" s="127" t="s">
        <v>33</v>
      </c>
      <c r="C25" s="128" t="s">
        <v>34</v>
      </c>
      <c r="D25" s="129"/>
      <c r="E25" s="130"/>
      <c r="F25" s="130"/>
      <c r="G25" s="131">
        <f>SUM(G7:G24)</f>
        <v>0</v>
      </c>
      <c r="H25" s="132"/>
      <c r="I25" s="133">
        <f>SUM(I7:I24)</f>
        <v>44.577540000018395</v>
      </c>
      <c r="J25" s="134"/>
      <c r="K25" s="133">
        <f>SUM(K7:K24)</f>
        <v>-51.88920000000649</v>
      </c>
      <c r="O25" s="106"/>
      <c r="X25" s="135">
        <f>K25</f>
        <v>-51.88920000000649</v>
      </c>
      <c r="Y25" s="135">
        <f>I25</f>
        <v>44.577540000018395</v>
      </c>
      <c r="Z25" s="136">
        <f>G25</f>
        <v>0</v>
      </c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37"/>
      <c r="BB25" s="137"/>
      <c r="BC25" s="137"/>
      <c r="BD25" s="137"/>
      <c r="BE25" s="137"/>
      <c r="BF25" s="137"/>
      <c r="BG25" s="115"/>
      <c r="BH25" s="115"/>
      <c r="BI25" s="115"/>
      <c r="BJ25" s="115"/>
      <c r="BK25" s="115"/>
    </row>
    <row r="26" spans="1:104" ht="14.25" customHeight="1" x14ac:dyDescent="0.2">
      <c r="A26" s="98" t="s">
        <v>32</v>
      </c>
      <c r="B26" s="99" t="s">
        <v>189</v>
      </c>
      <c r="C26" s="100" t="s">
        <v>190</v>
      </c>
      <c r="D26" s="101"/>
      <c r="E26" s="102"/>
      <c r="F26" s="102"/>
      <c r="G26" s="103"/>
      <c r="H26" s="104"/>
      <c r="I26" s="105"/>
      <c r="J26" s="104"/>
      <c r="K26" s="105"/>
      <c r="O26" s="106"/>
    </row>
    <row r="27" spans="1:104" ht="22.5" x14ac:dyDescent="0.2">
      <c r="A27" s="107">
        <v>6</v>
      </c>
      <c r="B27" s="108" t="s">
        <v>191</v>
      </c>
      <c r="C27" s="109" t="s">
        <v>192</v>
      </c>
      <c r="D27" s="110" t="s">
        <v>35</v>
      </c>
      <c r="E27" s="111">
        <v>224.22</v>
      </c>
      <c r="F27" s="160"/>
      <c r="G27" s="112">
        <f>E27*F27</f>
        <v>0</v>
      </c>
      <c r="H27" s="113">
        <v>3.9210000000025502E-2</v>
      </c>
      <c r="I27" s="114">
        <f>E27*H27</f>
        <v>8.791666200005718</v>
      </c>
      <c r="J27" s="113">
        <v>0</v>
      </c>
      <c r="K27" s="114">
        <f>E27*J27</f>
        <v>0</v>
      </c>
      <c r="O27" s="106"/>
      <c r="Z27" s="115"/>
      <c r="AA27" s="115">
        <v>1</v>
      </c>
      <c r="AB27" s="115">
        <v>1</v>
      </c>
      <c r="AC27" s="115">
        <v>1</v>
      </c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CA27" s="115">
        <v>1</v>
      </c>
      <c r="CB27" s="115">
        <v>1</v>
      </c>
      <c r="CZ27" s="73">
        <v>1</v>
      </c>
    </row>
    <row r="28" spans="1:104" ht="25.5" x14ac:dyDescent="0.2">
      <c r="A28" s="116"/>
      <c r="B28" s="117"/>
      <c r="C28" s="176" t="s">
        <v>193</v>
      </c>
      <c r="D28" s="177"/>
      <c r="E28" s="120">
        <v>7.8</v>
      </c>
      <c r="F28" s="121"/>
      <c r="G28" s="122"/>
      <c r="H28" s="123"/>
      <c r="I28" s="118"/>
      <c r="K28" s="118"/>
      <c r="M28" s="124" t="s">
        <v>193</v>
      </c>
      <c r="O28" s="106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25" t="str">
        <f>C27</f>
        <v>Bednění stěn základových pasů - zřízení nadzemní část - pohledový beton</v>
      </c>
      <c r="BE28" s="115"/>
      <c r="BF28" s="115"/>
      <c r="BG28" s="115"/>
      <c r="BH28" s="115"/>
      <c r="BI28" s="115"/>
      <c r="BJ28" s="115"/>
      <c r="BK28" s="115"/>
    </row>
    <row r="29" spans="1:104" x14ac:dyDescent="0.2">
      <c r="A29" s="116"/>
      <c r="B29" s="117"/>
      <c r="C29" s="176" t="s">
        <v>194</v>
      </c>
      <c r="D29" s="177"/>
      <c r="E29" s="120">
        <v>52.2</v>
      </c>
      <c r="F29" s="121"/>
      <c r="G29" s="122"/>
      <c r="H29" s="123"/>
      <c r="I29" s="118"/>
      <c r="K29" s="118"/>
      <c r="M29" s="124" t="s">
        <v>194</v>
      </c>
      <c r="O29" s="106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25" t="str">
        <f>C28</f>
        <v>Podezdívka PO-1:6,5*0,6*2</v>
      </c>
      <c r="BE29" s="115"/>
      <c r="BF29" s="115"/>
      <c r="BG29" s="115"/>
      <c r="BH29" s="115"/>
      <c r="BI29" s="115"/>
      <c r="BJ29" s="115"/>
      <c r="BK29" s="115"/>
    </row>
    <row r="30" spans="1:104" x14ac:dyDescent="0.2">
      <c r="A30" s="116"/>
      <c r="B30" s="117"/>
      <c r="C30" s="176" t="s">
        <v>195</v>
      </c>
      <c r="D30" s="177"/>
      <c r="E30" s="120">
        <v>47.52</v>
      </c>
      <c r="F30" s="121"/>
      <c r="G30" s="122"/>
      <c r="H30" s="123"/>
      <c r="I30" s="118"/>
      <c r="K30" s="118"/>
      <c r="M30" s="124" t="s">
        <v>195</v>
      </c>
      <c r="O30" s="106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25" t="str">
        <f>C29</f>
        <v>Podezdívka PO-2:43,5*0,6*2</v>
      </c>
      <c r="BE30" s="115"/>
      <c r="BF30" s="115"/>
      <c r="BG30" s="115"/>
      <c r="BH30" s="115"/>
      <c r="BI30" s="115"/>
      <c r="BJ30" s="115"/>
      <c r="BK30" s="115"/>
    </row>
    <row r="31" spans="1:104" x14ac:dyDescent="0.2">
      <c r="A31" s="116"/>
      <c r="B31" s="117"/>
      <c r="C31" s="176" t="s">
        <v>196</v>
      </c>
      <c r="D31" s="177"/>
      <c r="E31" s="120">
        <v>57.06</v>
      </c>
      <c r="F31" s="121"/>
      <c r="G31" s="122"/>
      <c r="H31" s="123"/>
      <c r="I31" s="118"/>
      <c r="K31" s="118"/>
      <c r="M31" s="124" t="s">
        <v>196</v>
      </c>
      <c r="O31" s="106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25" t="str">
        <f>C30</f>
        <v>Podezdívka PO-3:39,6*0,6*2</v>
      </c>
      <c r="BE31" s="115"/>
      <c r="BF31" s="115"/>
      <c r="BG31" s="115"/>
      <c r="BH31" s="115"/>
      <c r="BI31" s="115"/>
      <c r="BJ31" s="115"/>
      <c r="BK31" s="115"/>
    </row>
    <row r="32" spans="1:104" x14ac:dyDescent="0.2">
      <c r="A32" s="116"/>
      <c r="B32" s="117"/>
      <c r="C32" s="176" t="s">
        <v>197</v>
      </c>
      <c r="D32" s="177"/>
      <c r="E32" s="120">
        <v>51.72</v>
      </c>
      <c r="F32" s="121"/>
      <c r="G32" s="122"/>
      <c r="H32" s="123"/>
      <c r="I32" s="118"/>
      <c r="K32" s="118"/>
      <c r="M32" s="124" t="s">
        <v>197</v>
      </c>
      <c r="O32" s="106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25" t="str">
        <f>C31</f>
        <v>Podezdívka PO-4:47,55*0,6*2</v>
      </c>
      <c r="BE32" s="115"/>
      <c r="BF32" s="115"/>
      <c r="BG32" s="115"/>
      <c r="BH32" s="115"/>
      <c r="BI32" s="115"/>
      <c r="BJ32" s="115"/>
      <c r="BK32" s="115"/>
    </row>
    <row r="33" spans="1:104" x14ac:dyDescent="0.2">
      <c r="A33" s="116"/>
      <c r="B33" s="117"/>
      <c r="C33" s="176" t="s">
        <v>198</v>
      </c>
      <c r="D33" s="177"/>
      <c r="E33" s="120">
        <v>7.92</v>
      </c>
      <c r="F33" s="121"/>
      <c r="G33" s="122"/>
      <c r="H33" s="123"/>
      <c r="I33" s="118"/>
      <c r="K33" s="118"/>
      <c r="M33" s="124" t="s">
        <v>198</v>
      </c>
      <c r="O33" s="106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25" t="str">
        <f>C32</f>
        <v>Podezdívka PO-5:43,1*0,6*2</v>
      </c>
      <c r="BE33" s="115"/>
      <c r="BF33" s="115"/>
      <c r="BG33" s="115"/>
      <c r="BH33" s="115"/>
      <c r="BI33" s="115"/>
      <c r="BJ33" s="115"/>
      <c r="BK33" s="115"/>
    </row>
    <row r="34" spans="1:104" x14ac:dyDescent="0.2">
      <c r="A34" s="107">
        <v>7</v>
      </c>
      <c r="B34" s="108" t="s">
        <v>199</v>
      </c>
      <c r="C34" s="109" t="s">
        <v>200</v>
      </c>
      <c r="D34" s="110" t="s">
        <v>35</v>
      </c>
      <c r="E34" s="111">
        <v>224.22</v>
      </c>
      <c r="F34" s="160"/>
      <c r="G34" s="112">
        <f>E34*F34</f>
        <v>0</v>
      </c>
      <c r="H34" s="113">
        <v>0</v>
      </c>
      <c r="I34" s="114">
        <f>E34*H34</f>
        <v>0</v>
      </c>
      <c r="J34" s="113">
        <v>0</v>
      </c>
      <c r="K34" s="114">
        <f>E34*J34</f>
        <v>0</v>
      </c>
      <c r="O34" s="106"/>
      <c r="Z34" s="115"/>
      <c r="AA34" s="115">
        <v>1</v>
      </c>
      <c r="AB34" s="115">
        <v>1</v>
      </c>
      <c r="AC34" s="115">
        <v>1</v>
      </c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CA34" s="115">
        <v>1</v>
      </c>
      <c r="CB34" s="115">
        <v>1</v>
      </c>
      <c r="CZ34" s="73">
        <v>1</v>
      </c>
    </row>
    <row r="35" spans="1:104" x14ac:dyDescent="0.2">
      <c r="A35" s="116"/>
      <c r="B35" s="117"/>
      <c r="C35" s="176" t="s">
        <v>193</v>
      </c>
      <c r="D35" s="177"/>
      <c r="E35" s="120">
        <v>7.8</v>
      </c>
      <c r="F35" s="121"/>
      <c r="G35" s="122"/>
      <c r="H35" s="123"/>
      <c r="I35" s="118"/>
      <c r="K35" s="118"/>
      <c r="M35" s="124" t="s">
        <v>193</v>
      </c>
      <c r="O35" s="106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25" t="str">
        <f>C34</f>
        <v>Bednění stěn základových pasů - odstranění</v>
      </c>
      <c r="BE35" s="115"/>
      <c r="BF35" s="115"/>
      <c r="BG35" s="115"/>
      <c r="BH35" s="115"/>
      <c r="BI35" s="115"/>
      <c r="BJ35" s="115"/>
      <c r="BK35" s="115"/>
    </row>
    <row r="36" spans="1:104" x14ac:dyDescent="0.2">
      <c r="A36" s="116"/>
      <c r="B36" s="117"/>
      <c r="C36" s="176" t="s">
        <v>194</v>
      </c>
      <c r="D36" s="177"/>
      <c r="E36" s="120">
        <v>52.2</v>
      </c>
      <c r="F36" s="121"/>
      <c r="G36" s="122"/>
      <c r="H36" s="123"/>
      <c r="I36" s="118"/>
      <c r="K36" s="118"/>
      <c r="M36" s="124" t="s">
        <v>194</v>
      </c>
      <c r="O36" s="106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25" t="str">
        <f>C35</f>
        <v>Podezdívka PO-1:6,5*0,6*2</v>
      </c>
      <c r="BE36" s="115"/>
      <c r="BF36" s="115"/>
      <c r="BG36" s="115"/>
      <c r="BH36" s="115"/>
      <c r="BI36" s="115"/>
      <c r="BJ36" s="115"/>
      <c r="BK36" s="115"/>
    </row>
    <row r="37" spans="1:104" x14ac:dyDescent="0.2">
      <c r="A37" s="116"/>
      <c r="B37" s="117"/>
      <c r="C37" s="176" t="s">
        <v>195</v>
      </c>
      <c r="D37" s="177"/>
      <c r="E37" s="120">
        <v>47.52</v>
      </c>
      <c r="F37" s="121"/>
      <c r="G37" s="122"/>
      <c r="H37" s="123"/>
      <c r="I37" s="118"/>
      <c r="K37" s="118"/>
      <c r="M37" s="124" t="s">
        <v>195</v>
      </c>
      <c r="O37" s="106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25" t="str">
        <f>C36</f>
        <v>Podezdívka PO-2:43,5*0,6*2</v>
      </c>
      <c r="BE37" s="115"/>
      <c r="BF37" s="115"/>
      <c r="BG37" s="115"/>
      <c r="BH37" s="115"/>
      <c r="BI37" s="115"/>
      <c r="BJ37" s="115"/>
      <c r="BK37" s="115"/>
    </row>
    <row r="38" spans="1:104" x14ac:dyDescent="0.2">
      <c r="A38" s="116"/>
      <c r="B38" s="117"/>
      <c r="C38" s="176" t="s">
        <v>196</v>
      </c>
      <c r="D38" s="177"/>
      <c r="E38" s="120">
        <v>57.06</v>
      </c>
      <c r="F38" s="121"/>
      <c r="G38" s="122"/>
      <c r="H38" s="123"/>
      <c r="I38" s="118"/>
      <c r="K38" s="118"/>
      <c r="M38" s="124" t="s">
        <v>196</v>
      </c>
      <c r="O38" s="106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25" t="str">
        <f>C37</f>
        <v>Podezdívka PO-3:39,6*0,6*2</v>
      </c>
      <c r="BE38" s="115"/>
      <c r="BF38" s="115"/>
      <c r="BG38" s="115"/>
      <c r="BH38" s="115"/>
      <c r="BI38" s="115"/>
      <c r="BJ38" s="115"/>
      <c r="BK38" s="115"/>
    </row>
    <row r="39" spans="1:104" x14ac:dyDescent="0.2">
      <c r="A39" s="116"/>
      <c r="B39" s="117"/>
      <c r="C39" s="176" t="s">
        <v>197</v>
      </c>
      <c r="D39" s="177"/>
      <c r="E39" s="120">
        <v>51.72</v>
      </c>
      <c r="F39" s="121"/>
      <c r="G39" s="122"/>
      <c r="H39" s="123"/>
      <c r="I39" s="118"/>
      <c r="K39" s="118"/>
      <c r="M39" s="124" t="s">
        <v>197</v>
      </c>
      <c r="O39" s="106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25" t="str">
        <f>C38</f>
        <v>Podezdívka PO-4:47,55*0,6*2</v>
      </c>
      <c r="BE39" s="115"/>
      <c r="BF39" s="115"/>
      <c r="BG39" s="115"/>
      <c r="BH39" s="115"/>
      <c r="BI39" s="115"/>
      <c r="BJ39" s="115"/>
      <c r="BK39" s="115"/>
    </row>
    <row r="40" spans="1:104" x14ac:dyDescent="0.2">
      <c r="A40" s="116"/>
      <c r="B40" s="117"/>
      <c r="C40" s="176" t="s">
        <v>198</v>
      </c>
      <c r="D40" s="177"/>
      <c r="E40" s="120">
        <v>7.92</v>
      </c>
      <c r="F40" s="121"/>
      <c r="G40" s="122"/>
      <c r="H40" s="123"/>
      <c r="I40" s="118"/>
      <c r="K40" s="118"/>
      <c r="M40" s="124" t="s">
        <v>198</v>
      </c>
      <c r="O40" s="106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25" t="str">
        <f>C39</f>
        <v>Podezdívka PO-5:43,1*0,6*2</v>
      </c>
      <c r="BE40" s="115"/>
      <c r="BF40" s="115"/>
      <c r="BG40" s="115"/>
      <c r="BH40" s="115"/>
      <c r="BI40" s="115"/>
      <c r="BJ40" s="115"/>
      <c r="BK40" s="115"/>
    </row>
    <row r="41" spans="1:104" ht="22.5" x14ac:dyDescent="0.2">
      <c r="A41" s="107">
        <v>8</v>
      </c>
      <c r="B41" s="108" t="s">
        <v>201</v>
      </c>
      <c r="C41" s="109" t="s">
        <v>202</v>
      </c>
      <c r="D41" s="110" t="s">
        <v>83</v>
      </c>
      <c r="E41" s="111">
        <v>27.92</v>
      </c>
      <c r="F41" s="160"/>
      <c r="G41" s="112">
        <f>E41*F41</f>
        <v>0</v>
      </c>
      <c r="H41" s="113">
        <v>2.4488899999996598</v>
      </c>
      <c r="I41" s="114">
        <f>E41*H41</f>
        <v>68.373008799990501</v>
      </c>
      <c r="J41" s="113">
        <v>0</v>
      </c>
      <c r="K41" s="114">
        <f>E41*J41</f>
        <v>0</v>
      </c>
      <c r="O41" s="106"/>
      <c r="Z41" s="115"/>
      <c r="AA41" s="115">
        <v>1</v>
      </c>
      <c r="AB41" s="115">
        <v>1</v>
      </c>
      <c r="AC41" s="115">
        <v>1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CA41" s="115">
        <v>1</v>
      </c>
      <c r="CB41" s="115">
        <v>1</v>
      </c>
      <c r="CZ41" s="73">
        <v>1</v>
      </c>
    </row>
    <row r="42" spans="1:104" x14ac:dyDescent="0.2">
      <c r="A42" s="116"/>
      <c r="B42" s="117"/>
      <c r="C42" s="172" t="s">
        <v>203</v>
      </c>
      <c r="D42" s="173"/>
      <c r="E42" s="173"/>
      <c r="F42" s="173"/>
      <c r="G42" s="174"/>
      <c r="I42" s="118"/>
      <c r="K42" s="118"/>
      <c r="L42" s="119" t="s">
        <v>203</v>
      </c>
      <c r="O42" s="106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</row>
    <row r="43" spans="1:104" x14ac:dyDescent="0.2">
      <c r="A43" s="116"/>
      <c r="B43" s="117"/>
      <c r="C43" s="172" t="s">
        <v>204</v>
      </c>
      <c r="D43" s="173"/>
      <c r="E43" s="173"/>
      <c r="F43" s="173"/>
      <c r="G43" s="174"/>
      <c r="I43" s="118"/>
      <c r="K43" s="118"/>
      <c r="L43" s="119" t="s">
        <v>204</v>
      </c>
      <c r="O43" s="106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</row>
    <row r="44" spans="1:104" x14ac:dyDescent="0.2">
      <c r="A44" s="116"/>
      <c r="B44" s="117"/>
      <c r="C44" s="176" t="s">
        <v>205</v>
      </c>
      <c r="D44" s="177"/>
      <c r="E44" s="120">
        <v>0.94</v>
      </c>
      <c r="F44" s="121"/>
      <c r="G44" s="122"/>
      <c r="H44" s="123"/>
      <c r="I44" s="118"/>
      <c r="K44" s="118"/>
      <c r="M44" s="124" t="s">
        <v>205</v>
      </c>
      <c r="O44" s="106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25" t="str">
        <f>C43</f>
        <v xml:space="preserve">dilatace provést dle statického výpočtu </v>
      </c>
      <c r="BE44" s="115"/>
      <c r="BF44" s="115"/>
      <c r="BG44" s="115"/>
      <c r="BH44" s="115"/>
      <c r="BI44" s="115"/>
      <c r="BJ44" s="115"/>
      <c r="BK44" s="115"/>
    </row>
    <row r="45" spans="1:104" x14ac:dyDescent="0.2">
      <c r="A45" s="116"/>
      <c r="B45" s="117"/>
      <c r="C45" s="176" t="s">
        <v>206</v>
      </c>
      <c r="D45" s="177"/>
      <c r="E45" s="120">
        <v>6.51</v>
      </c>
      <c r="F45" s="121"/>
      <c r="G45" s="122"/>
      <c r="H45" s="123"/>
      <c r="I45" s="118"/>
      <c r="K45" s="118"/>
      <c r="M45" s="124" t="s">
        <v>206</v>
      </c>
      <c r="O45" s="106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25" t="str">
        <f>C44</f>
        <v>Podezdívka PO-1:0,94</v>
      </c>
      <c r="BE45" s="115"/>
      <c r="BF45" s="115"/>
      <c r="BG45" s="115"/>
      <c r="BH45" s="115"/>
      <c r="BI45" s="115"/>
      <c r="BJ45" s="115"/>
      <c r="BK45" s="115"/>
    </row>
    <row r="46" spans="1:104" x14ac:dyDescent="0.2">
      <c r="A46" s="116"/>
      <c r="B46" s="117"/>
      <c r="C46" s="176" t="s">
        <v>207</v>
      </c>
      <c r="D46" s="177"/>
      <c r="E46" s="120">
        <v>5.9</v>
      </c>
      <c r="F46" s="121"/>
      <c r="G46" s="122"/>
      <c r="H46" s="123"/>
      <c r="I46" s="118"/>
      <c r="K46" s="118"/>
      <c r="M46" s="124" t="s">
        <v>207</v>
      </c>
      <c r="O46" s="106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25" t="str">
        <f>C45</f>
        <v>Podezdívka PO-2:6,51</v>
      </c>
      <c r="BE46" s="115"/>
      <c r="BF46" s="115"/>
      <c r="BG46" s="115"/>
      <c r="BH46" s="115"/>
      <c r="BI46" s="115"/>
      <c r="BJ46" s="115"/>
      <c r="BK46" s="115"/>
    </row>
    <row r="47" spans="1:104" x14ac:dyDescent="0.2">
      <c r="A47" s="116"/>
      <c r="B47" s="117"/>
      <c r="C47" s="176" t="s">
        <v>208</v>
      </c>
      <c r="D47" s="177"/>
      <c r="E47" s="120">
        <v>7.14</v>
      </c>
      <c r="F47" s="121"/>
      <c r="G47" s="122"/>
      <c r="H47" s="123"/>
      <c r="I47" s="118"/>
      <c r="K47" s="118"/>
      <c r="M47" s="124" t="s">
        <v>208</v>
      </c>
      <c r="O47" s="106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25" t="str">
        <f>C46</f>
        <v>Podezdívka PO-3:5,90</v>
      </c>
      <c r="BE47" s="115"/>
      <c r="BF47" s="115"/>
      <c r="BG47" s="115"/>
      <c r="BH47" s="115"/>
      <c r="BI47" s="115"/>
      <c r="BJ47" s="115"/>
      <c r="BK47" s="115"/>
    </row>
    <row r="48" spans="1:104" x14ac:dyDescent="0.2">
      <c r="A48" s="116"/>
      <c r="B48" s="117"/>
      <c r="C48" s="176" t="s">
        <v>209</v>
      </c>
      <c r="D48" s="177"/>
      <c r="E48" s="120">
        <v>6.47</v>
      </c>
      <c r="F48" s="121"/>
      <c r="G48" s="122"/>
      <c r="H48" s="123"/>
      <c r="I48" s="118"/>
      <c r="K48" s="118"/>
      <c r="M48" s="124" t="s">
        <v>209</v>
      </c>
      <c r="O48" s="106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25" t="str">
        <f>C47</f>
        <v>Podezdívka PO-4:7,14</v>
      </c>
      <c r="BE48" s="115"/>
      <c r="BF48" s="115"/>
      <c r="BG48" s="115"/>
      <c r="BH48" s="115"/>
      <c r="BI48" s="115"/>
      <c r="BJ48" s="115"/>
      <c r="BK48" s="115"/>
    </row>
    <row r="49" spans="1:104" x14ac:dyDescent="0.2">
      <c r="A49" s="116"/>
      <c r="B49" s="117"/>
      <c r="C49" s="176" t="s">
        <v>210</v>
      </c>
      <c r="D49" s="177"/>
      <c r="E49" s="120">
        <v>0.96</v>
      </c>
      <c r="F49" s="121"/>
      <c r="G49" s="122"/>
      <c r="H49" s="123"/>
      <c r="I49" s="118"/>
      <c r="K49" s="118"/>
      <c r="M49" s="124" t="s">
        <v>210</v>
      </c>
      <c r="O49" s="106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25" t="str">
        <f>C48</f>
        <v>Podezdívka PO-5:6,47</v>
      </c>
      <c r="BE49" s="115"/>
      <c r="BF49" s="115"/>
      <c r="BG49" s="115"/>
      <c r="BH49" s="115"/>
      <c r="BI49" s="115"/>
      <c r="BJ49" s="115"/>
      <c r="BK49" s="115"/>
    </row>
    <row r="50" spans="1:104" x14ac:dyDescent="0.2">
      <c r="A50" s="107">
        <v>9</v>
      </c>
      <c r="B50" s="108" t="s">
        <v>211</v>
      </c>
      <c r="C50" s="109" t="s">
        <v>212</v>
      </c>
      <c r="D50" s="110" t="s">
        <v>150</v>
      </c>
      <c r="E50" s="111">
        <v>0.16</v>
      </c>
      <c r="F50" s="160"/>
      <c r="G50" s="112">
        <f>E50*F50</f>
        <v>0</v>
      </c>
      <c r="H50" s="113">
        <v>1</v>
      </c>
      <c r="I50" s="114">
        <f>E50*H50</f>
        <v>0.16</v>
      </c>
      <c r="J50" s="113"/>
      <c r="K50" s="114">
        <f>E50*J50</f>
        <v>0</v>
      </c>
      <c r="O50" s="106"/>
      <c r="Z50" s="115"/>
      <c r="AA50" s="115">
        <v>3</v>
      </c>
      <c r="AB50" s="115">
        <v>1</v>
      </c>
      <c r="AC50" s="115">
        <v>13285285</v>
      </c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CA50" s="115">
        <v>3</v>
      </c>
      <c r="CB50" s="115">
        <v>1</v>
      </c>
      <c r="CZ50" s="73">
        <v>1</v>
      </c>
    </row>
    <row r="51" spans="1:104" x14ac:dyDescent="0.2">
      <c r="A51" s="116"/>
      <c r="B51" s="117"/>
      <c r="C51" s="172" t="s">
        <v>213</v>
      </c>
      <c r="D51" s="173"/>
      <c r="E51" s="173"/>
      <c r="F51" s="173"/>
      <c r="G51" s="174"/>
      <c r="I51" s="118"/>
      <c r="K51" s="118"/>
      <c r="L51" s="119" t="s">
        <v>213</v>
      </c>
      <c r="O51" s="106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</row>
    <row r="52" spans="1:104" x14ac:dyDescent="0.2">
      <c r="A52" s="107">
        <v>10</v>
      </c>
      <c r="B52" s="108" t="s">
        <v>214</v>
      </c>
      <c r="C52" s="109" t="s">
        <v>215</v>
      </c>
      <c r="D52" s="110" t="s">
        <v>150</v>
      </c>
      <c r="E52" s="111">
        <v>1.089</v>
      </c>
      <c r="F52" s="160"/>
      <c r="G52" s="112">
        <f>E52*F52</f>
        <v>0</v>
      </c>
      <c r="H52" s="113">
        <v>1</v>
      </c>
      <c r="I52" s="114">
        <f>E52*H52</f>
        <v>1.089</v>
      </c>
      <c r="J52" s="113"/>
      <c r="K52" s="114">
        <f>E52*J52</f>
        <v>0</v>
      </c>
      <c r="O52" s="106"/>
      <c r="Z52" s="115"/>
      <c r="AA52" s="115">
        <v>3</v>
      </c>
      <c r="AB52" s="115">
        <v>1</v>
      </c>
      <c r="AC52" s="115">
        <v>13285300</v>
      </c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CA52" s="115">
        <v>3</v>
      </c>
      <c r="CB52" s="115">
        <v>1</v>
      </c>
      <c r="CZ52" s="73">
        <v>1</v>
      </c>
    </row>
    <row r="53" spans="1:104" x14ac:dyDescent="0.2">
      <c r="A53" s="116"/>
      <c r="B53" s="117"/>
      <c r="C53" s="172" t="s">
        <v>216</v>
      </c>
      <c r="D53" s="173"/>
      <c r="E53" s="173"/>
      <c r="F53" s="173"/>
      <c r="G53" s="174"/>
      <c r="I53" s="118"/>
      <c r="K53" s="118"/>
      <c r="L53" s="119" t="s">
        <v>216</v>
      </c>
      <c r="O53" s="106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</row>
    <row r="54" spans="1:104" x14ac:dyDescent="0.2">
      <c r="A54" s="107">
        <v>11</v>
      </c>
      <c r="B54" s="108" t="s">
        <v>217</v>
      </c>
      <c r="C54" s="109" t="s">
        <v>218</v>
      </c>
      <c r="D54" s="110" t="s">
        <v>150</v>
      </c>
      <c r="E54" s="111">
        <v>0.28799999999999998</v>
      </c>
      <c r="F54" s="160"/>
      <c r="G54" s="112">
        <f>E54*F54</f>
        <v>0</v>
      </c>
      <c r="H54" s="113">
        <v>1</v>
      </c>
      <c r="I54" s="114">
        <f>E54*H54</f>
        <v>0.28799999999999998</v>
      </c>
      <c r="J54" s="113"/>
      <c r="K54" s="114">
        <f>E54*J54</f>
        <v>0</v>
      </c>
      <c r="O54" s="106"/>
      <c r="Z54" s="115"/>
      <c r="AA54" s="115">
        <v>3</v>
      </c>
      <c r="AB54" s="115">
        <v>1</v>
      </c>
      <c r="AC54" s="115">
        <v>13285301</v>
      </c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CA54" s="115">
        <v>3</v>
      </c>
      <c r="CB54" s="115">
        <v>1</v>
      </c>
      <c r="CZ54" s="73">
        <v>1</v>
      </c>
    </row>
    <row r="55" spans="1:104" x14ac:dyDescent="0.2">
      <c r="A55" s="116"/>
      <c r="B55" s="117"/>
      <c r="C55" s="172" t="s">
        <v>219</v>
      </c>
      <c r="D55" s="173"/>
      <c r="E55" s="173"/>
      <c r="F55" s="173"/>
      <c r="G55" s="174"/>
      <c r="I55" s="118"/>
      <c r="K55" s="118"/>
      <c r="L55" s="119" t="s">
        <v>219</v>
      </c>
      <c r="O55" s="106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</row>
    <row r="56" spans="1:104" x14ac:dyDescent="0.2">
      <c r="A56" s="126" t="s">
        <v>36</v>
      </c>
      <c r="B56" s="127" t="s">
        <v>189</v>
      </c>
      <c r="C56" s="128" t="s">
        <v>190</v>
      </c>
      <c r="D56" s="129"/>
      <c r="E56" s="130"/>
      <c r="F56" s="130"/>
      <c r="G56" s="131">
        <f>SUM(G26:G55)</f>
        <v>0</v>
      </c>
      <c r="H56" s="132"/>
      <c r="I56" s="133">
        <f>SUM(I26:I55)</f>
        <v>78.701674999996214</v>
      </c>
      <c r="J56" s="134"/>
      <c r="K56" s="133">
        <f>SUM(K26:K55)</f>
        <v>0</v>
      </c>
      <c r="O56" s="106"/>
      <c r="X56" s="135">
        <f>K56</f>
        <v>0</v>
      </c>
      <c r="Y56" s="135">
        <f>I56</f>
        <v>78.701674999996214</v>
      </c>
      <c r="Z56" s="136">
        <f>G56</f>
        <v>0</v>
      </c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37"/>
      <c r="BB56" s="137"/>
      <c r="BC56" s="137"/>
      <c r="BD56" s="137"/>
      <c r="BE56" s="137"/>
      <c r="BF56" s="137"/>
      <c r="BG56" s="115"/>
      <c r="BH56" s="115"/>
      <c r="BI56" s="115"/>
      <c r="BJ56" s="115"/>
      <c r="BK56" s="115"/>
    </row>
    <row r="57" spans="1:104" ht="14.25" customHeight="1" x14ac:dyDescent="0.2">
      <c r="A57" s="98" t="s">
        <v>32</v>
      </c>
      <c r="B57" s="99" t="s">
        <v>139</v>
      </c>
      <c r="C57" s="100" t="s">
        <v>140</v>
      </c>
      <c r="D57" s="101"/>
      <c r="E57" s="102"/>
      <c r="F57" s="102"/>
      <c r="G57" s="103"/>
      <c r="H57" s="104"/>
      <c r="I57" s="105"/>
      <c r="J57" s="104"/>
      <c r="K57" s="105"/>
      <c r="O57" s="106"/>
    </row>
    <row r="58" spans="1:104" x14ac:dyDescent="0.2">
      <c r="A58" s="107">
        <v>12</v>
      </c>
      <c r="B58" s="108" t="s">
        <v>220</v>
      </c>
      <c r="C58" s="109" t="s">
        <v>221</v>
      </c>
      <c r="D58" s="110" t="s">
        <v>83</v>
      </c>
      <c r="E58" s="111">
        <v>27.93</v>
      </c>
      <c r="F58" s="160"/>
      <c r="G58" s="112">
        <f>E58*F58</f>
        <v>0</v>
      </c>
      <c r="H58" s="113">
        <v>0</v>
      </c>
      <c r="I58" s="114">
        <f>E58*H58</f>
        <v>0</v>
      </c>
      <c r="J58" s="113">
        <v>-2.4000000000014601</v>
      </c>
      <c r="K58" s="114">
        <f>E58*J58</f>
        <v>-67.032000000040782</v>
      </c>
      <c r="O58" s="106"/>
      <c r="Z58" s="115"/>
      <c r="AA58" s="115">
        <v>1</v>
      </c>
      <c r="AB58" s="115">
        <v>1</v>
      </c>
      <c r="AC58" s="115">
        <v>1</v>
      </c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CA58" s="115">
        <v>1</v>
      </c>
      <c r="CB58" s="115">
        <v>1</v>
      </c>
      <c r="CZ58" s="73">
        <v>1</v>
      </c>
    </row>
    <row r="59" spans="1:104" x14ac:dyDescent="0.2">
      <c r="A59" s="116"/>
      <c r="B59" s="117"/>
      <c r="C59" s="172" t="s">
        <v>222</v>
      </c>
      <c r="D59" s="173"/>
      <c r="E59" s="173"/>
      <c r="F59" s="173"/>
      <c r="G59" s="174"/>
      <c r="I59" s="118"/>
      <c r="K59" s="118"/>
      <c r="L59" s="119" t="s">
        <v>222</v>
      </c>
      <c r="O59" s="106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</row>
    <row r="60" spans="1:104" x14ac:dyDescent="0.2">
      <c r="A60" s="116"/>
      <c r="B60" s="117"/>
      <c r="C60" s="172" t="s">
        <v>223</v>
      </c>
      <c r="D60" s="173"/>
      <c r="E60" s="173"/>
      <c r="F60" s="173"/>
      <c r="G60" s="174"/>
      <c r="I60" s="118"/>
      <c r="K60" s="118"/>
      <c r="L60" s="119" t="s">
        <v>223</v>
      </c>
      <c r="O60" s="106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</row>
    <row r="61" spans="1:104" x14ac:dyDescent="0.2">
      <c r="A61" s="116"/>
      <c r="B61" s="117"/>
      <c r="C61" s="176" t="s">
        <v>224</v>
      </c>
      <c r="D61" s="177"/>
      <c r="E61" s="120">
        <v>0.97499999999999998</v>
      </c>
      <c r="F61" s="121"/>
      <c r="G61" s="122"/>
      <c r="H61" s="123"/>
      <c r="I61" s="118"/>
      <c r="K61" s="118"/>
      <c r="M61" s="124" t="s">
        <v>224</v>
      </c>
      <c r="O61" s="106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25" t="str">
        <f>C60</f>
        <v>včetně zařezání a začištění v místě napojení na stěny brodítek</v>
      </c>
      <c r="BE61" s="115"/>
      <c r="BF61" s="115"/>
      <c r="BG61" s="115"/>
      <c r="BH61" s="115"/>
      <c r="BI61" s="115"/>
      <c r="BJ61" s="115"/>
      <c r="BK61" s="115"/>
    </row>
    <row r="62" spans="1:104" x14ac:dyDescent="0.2">
      <c r="A62" s="116"/>
      <c r="B62" s="117"/>
      <c r="C62" s="176" t="s">
        <v>225</v>
      </c>
      <c r="D62" s="177"/>
      <c r="E62" s="120">
        <v>6.5025000000000004</v>
      </c>
      <c r="F62" s="121"/>
      <c r="G62" s="122"/>
      <c r="H62" s="123"/>
      <c r="I62" s="118"/>
      <c r="K62" s="118"/>
      <c r="M62" s="124" t="s">
        <v>225</v>
      </c>
      <c r="O62" s="10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25" t="str">
        <f>C61</f>
        <v>Podezdívka PO-1:0,25*0,6*6,5</v>
      </c>
      <c r="BE62" s="115"/>
      <c r="BF62" s="115"/>
      <c r="BG62" s="115"/>
      <c r="BH62" s="115"/>
      <c r="BI62" s="115"/>
      <c r="BJ62" s="115"/>
      <c r="BK62" s="115"/>
    </row>
    <row r="63" spans="1:104" x14ac:dyDescent="0.2">
      <c r="A63" s="116"/>
      <c r="B63" s="117"/>
      <c r="C63" s="176" t="s">
        <v>226</v>
      </c>
      <c r="D63" s="177"/>
      <c r="E63" s="120">
        <v>5.9024999999999999</v>
      </c>
      <c r="F63" s="121"/>
      <c r="G63" s="122"/>
      <c r="H63" s="123"/>
      <c r="I63" s="118"/>
      <c r="K63" s="118"/>
      <c r="M63" s="124" t="s">
        <v>226</v>
      </c>
      <c r="O63" s="106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25" t="str">
        <f>C62</f>
        <v>Podezdívka PO-2:0,25*0,6*43,35</v>
      </c>
      <c r="BE63" s="115"/>
      <c r="BF63" s="115"/>
      <c r="BG63" s="115"/>
      <c r="BH63" s="115"/>
      <c r="BI63" s="115"/>
      <c r="BJ63" s="115"/>
      <c r="BK63" s="115"/>
    </row>
    <row r="64" spans="1:104" x14ac:dyDescent="0.2">
      <c r="A64" s="116"/>
      <c r="B64" s="117"/>
      <c r="C64" s="176" t="s">
        <v>227</v>
      </c>
      <c r="D64" s="177"/>
      <c r="E64" s="120">
        <v>7.1325000000000003</v>
      </c>
      <c r="F64" s="121"/>
      <c r="G64" s="122"/>
      <c r="H64" s="123"/>
      <c r="I64" s="118"/>
      <c r="K64" s="118"/>
      <c r="M64" s="124" t="s">
        <v>227</v>
      </c>
      <c r="O64" s="106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25" t="str">
        <f>C63</f>
        <v>Podezdívka PO-3:0,25*0,6*39,35</v>
      </c>
      <c r="BE64" s="115"/>
      <c r="BF64" s="115"/>
      <c r="BG64" s="115"/>
      <c r="BH64" s="115"/>
      <c r="BI64" s="115"/>
      <c r="BJ64" s="115"/>
      <c r="BK64" s="115"/>
    </row>
    <row r="65" spans="1:104" x14ac:dyDescent="0.2">
      <c r="A65" s="116"/>
      <c r="B65" s="117"/>
      <c r="C65" s="176" t="s">
        <v>228</v>
      </c>
      <c r="D65" s="177"/>
      <c r="E65" s="120">
        <v>6.4649999999999999</v>
      </c>
      <c r="F65" s="121"/>
      <c r="G65" s="122"/>
      <c r="H65" s="123"/>
      <c r="I65" s="118"/>
      <c r="K65" s="118"/>
      <c r="M65" s="124" t="s">
        <v>228</v>
      </c>
      <c r="O65" s="106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25" t="str">
        <f>C64</f>
        <v>Podezdívka PO-4:0,25*0,6*47,55</v>
      </c>
      <c r="BE65" s="115"/>
      <c r="BF65" s="115"/>
      <c r="BG65" s="115"/>
      <c r="BH65" s="115"/>
      <c r="BI65" s="115"/>
      <c r="BJ65" s="115"/>
      <c r="BK65" s="115"/>
    </row>
    <row r="66" spans="1:104" x14ac:dyDescent="0.2">
      <c r="A66" s="116"/>
      <c r="B66" s="117"/>
      <c r="C66" s="176" t="s">
        <v>229</v>
      </c>
      <c r="D66" s="177"/>
      <c r="E66" s="120">
        <v>0.95250000000000001</v>
      </c>
      <c r="F66" s="121"/>
      <c r="G66" s="122"/>
      <c r="H66" s="123"/>
      <c r="I66" s="118"/>
      <c r="K66" s="118"/>
      <c r="M66" s="124" t="s">
        <v>229</v>
      </c>
      <c r="O66" s="106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25" t="str">
        <f>C65</f>
        <v>Podezdívka PO-5:0,25*0,6*43,1</v>
      </c>
      <c r="BE66" s="115"/>
      <c r="BF66" s="115"/>
      <c r="BG66" s="115"/>
      <c r="BH66" s="115"/>
      <c r="BI66" s="115"/>
      <c r="BJ66" s="115"/>
      <c r="BK66" s="115"/>
    </row>
    <row r="67" spans="1:104" x14ac:dyDescent="0.2">
      <c r="A67" s="126" t="s">
        <v>36</v>
      </c>
      <c r="B67" s="127" t="s">
        <v>139</v>
      </c>
      <c r="C67" s="128" t="s">
        <v>140</v>
      </c>
      <c r="D67" s="129"/>
      <c r="E67" s="130"/>
      <c r="F67" s="130"/>
      <c r="G67" s="131">
        <f>SUM(G57:G66)</f>
        <v>0</v>
      </c>
      <c r="H67" s="132"/>
      <c r="I67" s="133">
        <f>SUM(I57:I66)</f>
        <v>0</v>
      </c>
      <c r="J67" s="134"/>
      <c r="K67" s="133">
        <f>SUM(K57:K66)</f>
        <v>-67.032000000040782</v>
      </c>
      <c r="O67" s="106"/>
      <c r="X67" s="135">
        <f>K67</f>
        <v>-67.032000000040782</v>
      </c>
      <c r="Y67" s="135">
        <f>I67</f>
        <v>0</v>
      </c>
      <c r="Z67" s="136">
        <f>G67</f>
        <v>0</v>
      </c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37"/>
      <c r="BB67" s="137"/>
      <c r="BC67" s="137"/>
      <c r="BD67" s="137"/>
      <c r="BE67" s="137"/>
      <c r="BF67" s="137"/>
      <c r="BG67" s="115"/>
      <c r="BH67" s="115"/>
      <c r="BI67" s="115"/>
      <c r="BJ67" s="115"/>
      <c r="BK67" s="115"/>
    </row>
    <row r="68" spans="1:104" ht="14.25" customHeight="1" x14ac:dyDescent="0.2">
      <c r="A68" s="98" t="s">
        <v>32</v>
      </c>
      <c r="B68" s="99" t="s">
        <v>146</v>
      </c>
      <c r="C68" s="100" t="s">
        <v>147</v>
      </c>
      <c r="D68" s="101"/>
      <c r="E68" s="102"/>
      <c r="F68" s="102"/>
      <c r="G68" s="103"/>
      <c r="H68" s="104"/>
      <c r="I68" s="105"/>
      <c r="J68" s="104"/>
      <c r="K68" s="105"/>
      <c r="O68" s="106"/>
    </row>
    <row r="69" spans="1:104" x14ac:dyDescent="0.2">
      <c r="A69" s="107">
        <v>13</v>
      </c>
      <c r="B69" s="108" t="s">
        <v>230</v>
      </c>
      <c r="C69" s="109" t="s">
        <v>231</v>
      </c>
      <c r="D69" s="110" t="s">
        <v>150</v>
      </c>
      <c r="E69" s="111">
        <v>123.279215000015</v>
      </c>
      <c r="F69" s="160"/>
      <c r="G69" s="112">
        <f>E69*F69</f>
        <v>0</v>
      </c>
      <c r="H69" s="113">
        <v>0</v>
      </c>
      <c r="I69" s="114">
        <f>E69*H69</f>
        <v>0</v>
      </c>
      <c r="J69" s="113"/>
      <c r="K69" s="114">
        <f>E69*J69</f>
        <v>0</v>
      </c>
      <c r="O69" s="106"/>
      <c r="Z69" s="115"/>
      <c r="AA69" s="115">
        <v>7</v>
      </c>
      <c r="AB69" s="115">
        <v>1</v>
      </c>
      <c r="AC69" s="115">
        <v>2</v>
      </c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CA69" s="115">
        <v>7</v>
      </c>
      <c r="CB69" s="115">
        <v>1</v>
      </c>
      <c r="CZ69" s="73">
        <v>1</v>
      </c>
    </row>
    <row r="70" spans="1:104" x14ac:dyDescent="0.2">
      <c r="A70" s="126" t="s">
        <v>36</v>
      </c>
      <c r="B70" s="127" t="s">
        <v>146</v>
      </c>
      <c r="C70" s="128" t="s">
        <v>147</v>
      </c>
      <c r="D70" s="129"/>
      <c r="E70" s="130"/>
      <c r="F70" s="130"/>
      <c r="G70" s="131">
        <f>SUM(G68:G69)</f>
        <v>0</v>
      </c>
      <c r="H70" s="132"/>
      <c r="I70" s="133">
        <f>SUM(I68:I69)</f>
        <v>0</v>
      </c>
      <c r="J70" s="134"/>
      <c r="K70" s="133">
        <f>SUM(K68:K69)</f>
        <v>0</v>
      </c>
      <c r="O70" s="106"/>
      <c r="X70" s="135">
        <f>K70</f>
        <v>0</v>
      </c>
      <c r="Y70" s="135">
        <f>I70</f>
        <v>0</v>
      </c>
      <c r="Z70" s="136">
        <f>G70</f>
        <v>0</v>
      </c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37"/>
      <c r="BB70" s="137"/>
      <c r="BC70" s="137"/>
      <c r="BD70" s="137"/>
      <c r="BE70" s="137"/>
      <c r="BF70" s="137"/>
      <c r="BG70" s="115"/>
      <c r="BH70" s="115"/>
      <c r="BI70" s="115"/>
      <c r="BJ70" s="115"/>
      <c r="BK70" s="115"/>
    </row>
    <row r="71" spans="1:104" ht="14.25" customHeight="1" x14ac:dyDescent="0.2">
      <c r="A71" s="98" t="s">
        <v>32</v>
      </c>
      <c r="B71" s="99" t="s">
        <v>232</v>
      </c>
      <c r="C71" s="100" t="s">
        <v>233</v>
      </c>
      <c r="D71" s="101"/>
      <c r="E71" s="102"/>
      <c r="F71" s="102"/>
      <c r="G71" s="103"/>
      <c r="H71" s="104"/>
      <c r="I71" s="105"/>
      <c r="J71" s="104"/>
      <c r="K71" s="105"/>
      <c r="O71" s="106"/>
    </row>
    <row r="72" spans="1:104" ht="22.5" x14ac:dyDescent="0.2">
      <c r="A72" s="107">
        <v>14</v>
      </c>
      <c r="B72" s="108" t="s">
        <v>234</v>
      </c>
      <c r="C72" s="109" t="s">
        <v>235</v>
      </c>
      <c r="D72" s="110" t="s">
        <v>50</v>
      </c>
      <c r="E72" s="111">
        <v>1</v>
      </c>
      <c r="F72" s="160"/>
      <c r="G72" s="112">
        <f>E72*F72</f>
        <v>0</v>
      </c>
      <c r="H72" s="113">
        <v>0.100000000000023</v>
      </c>
      <c r="I72" s="114">
        <f>E72*H72</f>
        <v>0.100000000000023</v>
      </c>
      <c r="J72" s="113">
        <v>0</v>
      </c>
      <c r="K72" s="114">
        <f>E72*J72</f>
        <v>0</v>
      </c>
      <c r="O72" s="106"/>
      <c r="Z72" s="115"/>
      <c r="AA72" s="115">
        <v>1</v>
      </c>
      <c r="AB72" s="115">
        <v>7</v>
      </c>
      <c r="AC72" s="115">
        <v>7</v>
      </c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CA72" s="115">
        <v>1</v>
      </c>
      <c r="CB72" s="115">
        <v>7</v>
      </c>
      <c r="CZ72" s="73">
        <v>2</v>
      </c>
    </row>
    <row r="73" spans="1:104" x14ac:dyDescent="0.2">
      <c r="A73" s="116"/>
      <c r="B73" s="117"/>
      <c r="C73" s="172" t="s">
        <v>236</v>
      </c>
      <c r="D73" s="173"/>
      <c r="E73" s="173"/>
      <c r="F73" s="173"/>
      <c r="G73" s="174"/>
      <c r="I73" s="118"/>
      <c r="K73" s="118"/>
      <c r="L73" s="119" t="s">
        <v>236</v>
      </c>
      <c r="O73" s="106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</row>
    <row r="74" spans="1:104" ht="22.5" x14ac:dyDescent="0.2">
      <c r="A74" s="107">
        <v>15</v>
      </c>
      <c r="B74" s="108" t="s">
        <v>237</v>
      </c>
      <c r="C74" s="109" t="s">
        <v>238</v>
      </c>
      <c r="D74" s="110" t="s">
        <v>239</v>
      </c>
      <c r="E74" s="111">
        <v>1700.4</v>
      </c>
      <c r="F74" s="160"/>
      <c r="G74" s="112">
        <f>E74*F74</f>
        <v>0</v>
      </c>
      <c r="H74" s="113">
        <v>4.99999999999945E-5</v>
      </c>
      <c r="I74" s="114">
        <f>E74*H74</f>
        <v>8.5019999999990659E-2</v>
      </c>
      <c r="J74" s="113">
        <v>-9.9999999999944599E-4</v>
      </c>
      <c r="K74" s="114">
        <f>E74*J74</f>
        <v>-1.700399999999058</v>
      </c>
      <c r="O74" s="106"/>
      <c r="Z74" s="115"/>
      <c r="AA74" s="115">
        <v>1</v>
      </c>
      <c r="AB74" s="115">
        <v>7</v>
      </c>
      <c r="AC74" s="115">
        <v>7</v>
      </c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CA74" s="115">
        <v>1</v>
      </c>
      <c r="CB74" s="115">
        <v>7</v>
      </c>
      <c r="CZ74" s="73">
        <v>2</v>
      </c>
    </row>
    <row r="75" spans="1:104" x14ac:dyDescent="0.2">
      <c r="A75" s="116"/>
      <c r="B75" s="117"/>
      <c r="C75" s="172" t="s">
        <v>240</v>
      </c>
      <c r="D75" s="173"/>
      <c r="E75" s="173"/>
      <c r="F75" s="173"/>
      <c r="G75" s="174"/>
      <c r="I75" s="118"/>
      <c r="K75" s="118"/>
      <c r="L75" s="119" t="s">
        <v>240</v>
      </c>
      <c r="O75" s="10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</row>
    <row r="76" spans="1:104" ht="25.5" x14ac:dyDescent="0.2">
      <c r="A76" s="116"/>
      <c r="B76" s="117"/>
      <c r="C76" s="176" t="s">
        <v>241</v>
      </c>
      <c r="D76" s="177"/>
      <c r="E76" s="120">
        <v>72.540000000000006</v>
      </c>
      <c r="F76" s="121"/>
      <c r="G76" s="122"/>
      <c r="H76" s="123"/>
      <c r="I76" s="118"/>
      <c r="K76" s="118"/>
      <c r="M76" s="124" t="s">
        <v>241</v>
      </c>
      <c r="O76" s="106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25" t="str">
        <f>C75</f>
        <v>stávající zábradlí bude odstraněno rozřezáním a odbouráním z podezdívek</v>
      </c>
      <c r="BE76" s="115"/>
      <c r="BF76" s="115"/>
      <c r="BG76" s="115"/>
      <c r="BH76" s="115"/>
      <c r="BI76" s="115"/>
      <c r="BJ76" s="115"/>
      <c r="BK76" s="115"/>
    </row>
    <row r="77" spans="1:104" x14ac:dyDescent="0.2">
      <c r="A77" s="116"/>
      <c r="B77" s="117"/>
      <c r="C77" s="176" t="s">
        <v>242</v>
      </c>
      <c r="D77" s="177"/>
      <c r="E77" s="120">
        <v>393.12</v>
      </c>
      <c r="F77" s="121"/>
      <c r="G77" s="122"/>
      <c r="H77" s="123"/>
      <c r="I77" s="118"/>
      <c r="K77" s="118"/>
      <c r="M77" s="124" t="s">
        <v>242</v>
      </c>
      <c r="O77" s="106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25" t="str">
        <f>C76</f>
        <v>stáv. zábradlí 1:7,8*9,3</v>
      </c>
      <c r="BE77" s="115"/>
      <c r="BF77" s="115"/>
      <c r="BG77" s="115"/>
      <c r="BH77" s="115"/>
      <c r="BI77" s="115"/>
      <c r="BJ77" s="115"/>
      <c r="BK77" s="115"/>
    </row>
    <row r="78" spans="1:104" x14ac:dyDescent="0.2">
      <c r="A78" s="116"/>
      <c r="B78" s="117"/>
      <c r="C78" s="176" t="s">
        <v>243</v>
      </c>
      <c r="D78" s="177"/>
      <c r="E78" s="120">
        <v>350.22</v>
      </c>
      <c r="F78" s="121"/>
      <c r="G78" s="122"/>
      <c r="H78" s="123"/>
      <c r="I78" s="118"/>
      <c r="K78" s="118"/>
      <c r="M78" s="124" t="s">
        <v>243</v>
      </c>
      <c r="O78" s="106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25" t="str">
        <f>C77</f>
        <v>stáv. zábradlí 2:7,8*50,4</v>
      </c>
      <c r="BE78" s="115"/>
      <c r="BF78" s="115"/>
      <c r="BG78" s="115"/>
      <c r="BH78" s="115"/>
      <c r="BI78" s="115"/>
      <c r="BJ78" s="115"/>
      <c r="BK78" s="115"/>
    </row>
    <row r="79" spans="1:104" x14ac:dyDescent="0.2">
      <c r="A79" s="116"/>
      <c r="B79" s="117"/>
      <c r="C79" s="176" t="s">
        <v>244</v>
      </c>
      <c r="D79" s="177"/>
      <c r="E79" s="120">
        <v>421.98</v>
      </c>
      <c r="F79" s="121"/>
      <c r="G79" s="122"/>
      <c r="H79" s="123"/>
      <c r="I79" s="118"/>
      <c r="K79" s="118"/>
      <c r="M79" s="124" t="s">
        <v>244</v>
      </c>
      <c r="O79" s="106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25" t="str">
        <f>C78</f>
        <v>stáv. zábradlí 3:7,8*44,9</v>
      </c>
      <c r="BE79" s="115"/>
      <c r="BF79" s="115"/>
      <c r="BG79" s="115"/>
      <c r="BH79" s="115"/>
      <c r="BI79" s="115"/>
      <c r="BJ79" s="115"/>
      <c r="BK79" s="115"/>
    </row>
    <row r="80" spans="1:104" x14ac:dyDescent="0.2">
      <c r="A80" s="116"/>
      <c r="B80" s="117"/>
      <c r="C80" s="176" t="s">
        <v>245</v>
      </c>
      <c r="D80" s="177"/>
      <c r="E80" s="120">
        <v>390.78</v>
      </c>
      <c r="F80" s="121"/>
      <c r="G80" s="122"/>
      <c r="H80" s="123"/>
      <c r="I80" s="118"/>
      <c r="K80" s="118"/>
      <c r="M80" s="124" t="s">
        <v>245</v>
      </c>
      <c r="O80" s="106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25" t="str">
        <f>C79</f>
        <v>stáv. zábradlí 4:7,8*54,1</v>
      </c>
      <c r="BE80" s="115"/>
      <c r="BF80" s="115"/>
      <c r="BG80" s="115"/>
      <c r="BH80" s="115"/>
      <c r="BI80" s="115"/>
      <c r="BJ80" s="115"/>
      <c r="BK80" s="115"/>
    </row>
    <row r="81" spans="1:104" x14ac:dyDescent="0.2">
      <c r="A81" s="116"/>
      <c r="B81" s="117"/>
      <c r="C81" s="176" t="s">
        <v>246</v>
      </c>
      <c r="D81" s="177"/>
      <c r="E81" s="120">
        <v>71.760000000000005</v>
      </c>
      <c r="F81" s="121"/>
      <c r="G81" s="122"/>
      <c r="H81" s="123"/>
      <c r="I81" s="118"/>
      <c r="K81" s="118"/>
      <c r="M81" s="124" t="s">
        <v>246</v>
      </c>
      <c r="O81" s="106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25" t="str">
        <f>C80</f>
        <v>stáv. zábradlí 5:7,8*50,1</v>
      </c>
      <c r="BE81" s="115"/>
      <c r="BF81" s="115"/>
      <c r="BG81" s="115"/>
      <c r="BH81" s="115"/>
      <c r="BI81" s="115"/>
      <c r="BJ81" s="115"/>
      <c r="BK81" s="115"/>
    </row>
    <row r="82" spans="1:104" x14ac:dyDescent="0.2">
      <c r="A82" s="116"/>
      <c r="B82" s="117"/>
      <c r="C82" s="176" t="s">
        <v>247</v>
      </c>
      <c r="D82" s="177"/>
      <c r="E82" s="120">
        <v>0</v>
      </c>
      <c r="F82" s="121"/>
      <c r="G82" s="122"/>
      <c r="H82" s="123"/>
      <c r="I82" s="118"/>
      <c r="K82" s="118"/>
      <c r="M82" s="124" t="s">
        <v>247</v>
      </c>
      <c r="O82" s="106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25" t="str">
        <f>C81</f>
        <v>stáv. zábradlí 6:7,8*9,2</v>
      </c>
      <c r="BE82" s="115"/>
      <c r="BF82" s="115"/>
      <c r="BG82" s="115"/>
      <c r="BH82" s="115"/>
      <c r="BI82" s="115"/>
      <c r="BJ82" s="115"/>
      <c r="BK82" s="115"/>
    </row>
    <row r="83" spans="1:104" ht="22.5" x14ac:dyDescent="0.2">
      <c r="A83" s="107">
        <v>16</v>
      </c>
      <c r="B83" s="108" t="s">
        <v>248</v>
      </c>
      <c r="C83" s="109" t="s">
        <v>249</v>
      </c>
      <c r="D83" s="110" t="s">
        <v>50</v>
      </c>
      <c r="E83" s="111">
        <v>8.85</v>
      </c>
      <c r="F83" s="160"/>
      <c r="G83" s="112">
        <f>E83*F83</f>
        <v>0</v>
      </c>
      <c r="H83" s="113">
        <v>7.9999999999955697E-3</v>
      </c>
      <c r="I83" s="114">
        <f>E83*H83</f>
        <v>7.0799999999960783E-2</v>
      </c>
      <c r="J83" s="113"/>
      <c r="K83" s="114">
        <f>E83*J83</f>
        <v>0</v>
      </c>
      <c r="O83" s="106"/>
      <c r="Z83" s="115"/>
      <c r="AA83" s="115">
        <v>12</v>
      </c>
      <c r="AB83" s="115">
        <v>0</v>
      </c>
      <c r="AC83" s="115">
        <v>20</v>
      </c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CA83" s="115">
        <v>12</v>
      </c>
      <c r="CB83" s="115">
        <v>0</v>
      </c>
      <c r="CZ83" s="73">
        <v>2</v>
      </c>
    </row>
    <row r="84" spans="1:104" x14ac:dyDescent="0.2">
      <c r="A84" s="116"/>
      <c r="B84" s="117"/>
      <c r="C84" s="172" t="s">
        <v>250</v>
      </c>
      <c r="D84" s="173"/>
      <c r="E84" s="173"/>
      <c r="F84" s="173"/>
      <c r="G84" s="174"/>
      <c r="I84" s="118"/>
      <c r="K84" s="118"/>
      <c r="L84" s="119" t="s">
        <v>250</v>
      </c>
      <c r="O84" s="106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</row>
    <row r="85" spans="1:104" x14ac:dyDescent="0.2">
      <c r="A85" s="116"/>
      <c r="B85" s="117"/>
      <c r="C85" s="172" t="s">
        <v>251</v>
      </c>
      <c r="D85" s="173"/>
      <c r="E85" s="173"/>
      <c r="F85" s="173"/>
      <c r="G85" s="174"/>
      <c r="I85" s="118"/>
      <c r="K85" s="118"/>
      <c r="L85" s="119" t="s">
        <v>251</v>
      </c>
      <c r="O85" s="106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</row>
    <row r="86" spans="1:104" x14ac:dyDescent="0.2">
      <c r="A86" s="116"/>
      <c r="B86" s="117"/>
      <c r="C86" s="172" t="s">
        <v>252</v>
      </c>
      <c r="D86" s="173"/>
      <c r="E86" s="173"/>
      <c r="F86" s="173"/>
      <c r="G86" s="174"/>
      <c r="I86" s="118"/>
      <c r="K86" s="118"/>
      <c r="L86" s="119" t="s">
        <v>252</v>
      </c>
      <c r="O86" s="106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</row>
    <row r="87" spans="1:104" x14ac:dyDescent="0.2">
      <c r="A87" s="116"/>
      <c r="B87" s="117"/>
      <c r="C87" s="172" t="s">
        <v>253</v>
      </c>
      <c r="D87" s="173"/>
      <c r="E87" s="173"/>
      <c r="F87" s="173"/>
      <c r="G87" s="174"/>
      <c r="I87" s="118"/>
      <c r="K87" s="118"/>
      <c r="L87" s="119" t="s">
        <v>253</v>
      </c>
      <c r="O87" s="106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</row>
    <row r="88" spans="1:104" x14ac:dyDescent="0.2">
      <c r="A88" s="116"/>
      <c r="B88" s="117"/>
      <c r="C88" s="172" t="s">
        <v>254</v>
      </c>
      <c r="D88" s="173"/>
      <c r="E88" s="173"/>
      <c r="F88" s="173"/>
      <c r="G88" s="174"/>
      <c r="I88" s="118"/>
      <c r="K88" s="118"/>
      <c r="L88" s="119" t="s">
        <v>254</v>
      </c>
      <c r="O88" s="106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</row>
    <row r="89" spans="1:104" x14ac:dyDescent="0.2">
      <c r="A89" s="116"/>
      <c r="B89" s="117"/>
      <c r="C89" s="172" t="s">
        <v>255</v>
      </c>
      <c r="D89" s="173"/>
      <c r="E89" s="173"/>
      <c r="F89" s="173"/>
      <c r="G89" s="174"/>
      <c r="I89" s="118"/>
      <c r="K89" s="118"/>
      <c r="L89" s="119" t="s">
        <v>255</v>
      </c>
      <c r="O89" s="106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</row>
    <row r="90" spans="1:104" x14ac:dyDescent="0.2">
      <c r="A90" s="116"/>
      <c r="B90" s="117"/>
      <c r="C90" s="172" t="s">
        <v>256</v>
      </c>
      <c r="D90" s="173"/>
      <c r="E90" s="173"/>
      <c r="F90" s="173"/>
      <c r="G90" s="174"/>
      <c r="I90" s="118"/>
      <c r="K90" s="118"/>
      <c r="L90" s="119" t="s">
        <v>256</v>
      </c>
      <c r="O90" s="106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</row>
    <row r="91" spans="1:104" x14ac:dyDescent="0.2">
      <c r="A91" s="116"/>
      <c r="B91" s="117"/>
      <c r="C91" s="172" t="s">
        <v>257</v>
      </c>
      <c r="D91" s="173"/>
      <c r="E91" s="173"/>
      <c r="F91" s="173"/>
      <c r="G91" s="174"/>
      <c r="I91" s="118"/>
      <c r="K91" s="118"/>
      <c r="L91" s="119" t="s">
        <v>257</v>
      </c>
      <c r="O91" s="106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</row>
    <row r="92" spans="1:104" x14ac:dyDescent="0.2">
      <c r="A92" s="116"/>
      <c r="B92" s="117"/>
      <c r="C92" s="172" t="s">
        <v>258</v>
      </c>
      <c r="D92" s="173"/>
      <c r="E92" s="173"/>
      <c r="F92" s="173"/>
      <c r="G92" s="174"/>
      <c r="I92" s="118"/>
      <c r="K92" s="118"/>
      <c r="L92" s="119" t="s">
        <v>258</v>
      </c>
      <c r="O92" s="106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</row>
    <row r="93" spans="1:104" x14ac:dyDescent="0.2">
      <c r="A93" s="116"/>
      <c r="B93" s="117"/>
      <c r="C93" s="172" t="s">
        <v>259</v>
      </c>
      <c r="D93" s="173"/>
      <c r="E93" s="173"/>
      <c r="F93" s="173"/>
      <c r="G93" s="174"/>
      <c r="I93" s="118"/>
      <c r="K93" s="118"/>
      <c r="L93" s="119" t="s">
        <v>259</v>
      </c>
      <c r="O93" s="106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</row>
    <row r="94" spans="1:104" ht="22.5" x14ac:dyDescent="0.2">
      <c r="A94" s="107">
        <v>17</v>
      </c>
      <c r="B94" s="108" t="s">
        <v>260</v>
      </c>
      <c r="C94" s="109" t="s">
        <v>261</v>
      </c>
      <c r="D94" s="110" t="s">
        <v>50</v>
      </c>
      <c r="E94" s="111">
        <v>49.95</v>
      </c>
      <c r="F94" s="160"/>
      <c r="G94" s="112">
        <f>E94*F94</f>
        <v>0</v>
      </c>
      <c r="H94" s="113">
        <v>7.9999999999955697E-3</v>
      </c>
      <c r="I94" s="114">
        <f>E94*H94</f>
        <v>0.39959999999977874</v>
      </c>
      <c r="J94" s="113"/>
      <c r="K94" s="114">
        <f>E94*J94</f>
        <v>0</v>
      </c>
      <c r="O94" s="106"/>
      <c r="Z94" s="115"/>
      <c r="AA94" s="115">
        <v>12</v>
      </c>
      <c r="AB94" s="115">
        <v>0</v>
      </c>
      <c r="AC94" s="115">
        <v>19</v>
      </c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CA94" s="115">
        <v>12</v>
      </c>
      <c r="CB94" s="115">
        <v>0</v>
      </c>
      <c r="CZ94" s="73">
        <v>2</v>
      </c>
    </row>
    <row r="95" spans="1:104" x14ac:dyDescent="0.2">
      <c r="A95" s="116"/>
      <c r="B95" s="117"/>
      <c r="C95" s="172" t="s">
        <v>250</v>
      </c>
      <c r="D95" s="173"/>
      <c r="E95" s="173"/>
      <c r="F95" s="173"/>
      <c r="G95" s="174"/>
      <c r="I95" s="118"/>
      <c r="K95" s="118"/>
      <c r="L95" s="119" t="s">
        <v>250</v>
      </c>
      <c r="O95" s="106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</row>
    <row r="96" spans="1:104" x14ac:dyDescent="0.2">
      <c r="A96" s="116"/>
      <c r="B96" s="117"/>
      <c r="C96" s="172" t="s">
        <v>251</v>
      </c>
      <c r="D96" s="173"/>
      <c r="E96" s="173"/>
      <c r="F96" s="173"/>
      <c r="G96" s="174"/>
      <c r="I96" s="118"/>
      <c r="K96" s="118"/>
      <c r="L96" s="119" t="s">
        <v>251</v>
      </c>
      <c r="O96" s="106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</row>
    <row r="97" spans="1:104" x14ac:dyDescent="0.2">
      <c r="A97" s="116"/>
      <c r="B97" s="117"/>
      <c r="C97" s="172" t="s">
        <v>252</v>
      </c>
      <c r="D97" s="173"/>
      <c r="E97" s="173"/>
      <c r="F97" s="173"/>
      <c r="G97" s="174"/>
      <c r="I97" s="118"/>
      <c r="K97" s="118"/>
      <c r="L97" s="119" t="s">
        <v>252</v>
      </c>
      <c r="O97" s="106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</row>
    <row r="98" spans="1:104" x14ac:dyDescent="0.2">
      <c r="A98" s="116"/>
      <c r="B98" s="117"/>
      <c r="C98" s="172" t="s">
        <v>262</v>
      </c>
      <c r="D98" s="173"/>
      <c r="E98" s="173"/>
      <c r="F98" s="173"/>
      <c r="G98" s="174"/>
      <c r="I98" s="118"/>
      <c r="K98" s="118"/>
      <c r="L98" s="119" t="s">
        <v>262</v>
      </c>
      <c r="O98" s="106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</row>
    <row r="99" spans="1:104" x14ac:dyDescent="0.2">
      <c r="A99" s="116"/>
      <c r="B99" s="117"/>
      <c r="C99" s="172" t="s">
        <v>254</v>
      </c>
      <c r="D99" s="173"/>
      <c r="E99" s="173"/>
      <c r="F99" s="173"/>
      <c r="G99" s="174"/>
      <c r="I99" s="118"/>
      <c r="K99" s="118"/>
      <c r="L99" s="119" t="s">
        <v>254</v>
      </c>
      <c r="O99" s="106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</row>
    <row r="100" spans="1:104" x14ac:dyDescent="0.2">
      <c r="A100" s="116"/>
      <c r="B100" s="117"/>
      <c r="C100" s="172" t="s">
        <v>255</v>
      </c>
      <c r="D100" s="173"/>
      <c r="E100" s="173"/>
      <c r="F100" s="173"/>
      <c r="G100" s="174"/>
      <c r="I100" s="118"/>
      <c r="K100" s="118"/>
      <c r="L100" s="119" t="s">
        <v>255</v>
      </c>
      <c r="O100" s="106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</row>
    <row r="101" spans="1:104" x14ac:dyDescent="0.2">
      <c r="A101" s="116"/>
      <c r="B101" s="117"/>
      <c r="C101" s="172" t="s">
        <v>256</v>
      </c>
      <c r="D101" s="173"/>
      <c r="E101" s="173"/>
      <c r="F101" s="173"/>
      <c r="G101" s="174"/>
      <c r="I101" s="118"/>
      <c r="K101" s="118"/>
      <c r="L101" s="119" t="s">
        <v>256</v>
      </c>
      <c r="O101" s="106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</row>
    <row r="102" spans="1:104" x14ac:dyDescent="0.2">
      <c r="A102" s="116"/>
      <c r="B102" s="117"/>
      <c r="C102" s="172" t="s">
        <v>257</v>
      </c>
      <c r="D102" s="173"/>
      <c r="E102" s="173"/>
      <c r="F102" s="173"/>
      <c r="G102" s="174"/>
      <c r="I102" s="118"/>
      <c r="K102" s="118"/>
      <c r="L102" s="119" t="s">
        <v>257</v>
      </c>
      <c r="O102" s="106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</row>
    <row r="103" spans="1:104" x14ac:dyDescent="0.2">
      <c r="A103" s="116"/>
      <c r="B103" s="117"/>
      <c r="C103" s="172" t="s">
        <v>263</v>
      </c>
      <c r="D103" s="173"/>
      <c r="E103" s="173"/>
      <c r="F103" s="173"/>
      <c r="G103" s="174"/>
      <c r="I103" s="118"/>
      <c r="K103" s="118"/>
      <c r="L103" s="119" t="s">
        <v>263</v>
      </c>
      <c r="O103" s="106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</row>
    <row r="104" spans="1:104" x14ac:dyDescent="0.2">
      <c r="A104" s="116"/>
      <c r="B104" s="117"/>
      <c r="C104" s="172" t="s">
        <v>259</v>
      </c>
      <c r="D104" s="173"/>
      <c r="E104" s="173"/>
      <c r="F104" s="173"/>
      <c r="G104" s="174"/>
      <c r="I104" s="118"/>
      <c r="K104" s="118"/>
      <c r="L104" s="119" t="s">
        <v>259</v>
      </c>
      <c r="O104" s="106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</row>
    <row r="105" spans="1:104" ht="22.5" x14ac:dyDescent="0.2">
      <c r="A105" s="107">
        <v>18</v>
      </c>
      <c r="B105" s="108" t="s">
        <v>264</v>
      </c>
      <c r="C105" s="109" t="s">
        <v>265</v>
      </c>
      <c r="D105" s="110" t="s">
        <v>50</v>
      </c>
      <c r="E105" s="111">
        <v>5.2</v>
      </c>
      <c r="F105" s="160"/>
      <c r="G105" s="112">
        <f>E105*F105</f>
        <v>0</v>
      </c>
      <c r="H105" s="113">
        <v>7.9999999999955697E-3</v>
      </c>
      <c r="I105" s="114">
        <f>E105*H105</f>
        <v>4.1599999999976961E-2</v>
      </c>
      <c r="J105" s="113"/>
      <c r="K105" s="114">
        <f>E105*J105</f>
        <v>0</v>
      </c>
      <c r="O105" s="106"/>
      <c r="Z105" s="115"/>
      <c r="AA105" s="115">
        <v>12</v>
      </c>
      <c r="AB105" s="115">
        <v>0</v>
      </c>
      <c r="AC105" s="115">
        <v>21</v>
      </c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CA105" s="115">
        <v>12</v>
      </c>
      <c r="CB105" s="115">
        <v>0</v>
      </c>
      <c r="CZ105" s="73">
        <v>2</v>
      </c>
    </row>
    <row r="106" spans="1:104" x14ac:dyDescent="0.2">
      <c r="A106" s="116"/>
      <c r="B106" s="117"/>
      <c r="C106" s="172" t="s">
        <v>250</v>
      </c>
      <c r="D106" s="173"/>
      <c r="E106" s="173"/>
      <c r="F106" s="173"/>
      <c r="G106" s="174"/>
      <c r="I106" s="118"/>
      <c r="K106" s="118"/>
      <c r="L106" s="119" t="s">
        <v>250</v>
      </c>
      <c r="O106" s="106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</row>
    <row r="107" spans="1:104" x14ac:dyDescent="0.2">
      <c r="A107" s="116"/>
      <c r="B107" s="117"/>
      <c r="C107" s="172" t="s">
        <v>251</v>
      </c>
      <c r="D107" s="173"/>
      <c r="E107" s="173"/>
      <c r="F107" s="173"/>
      <c r="G107" s="174"/>
      <c r="I107" s="118"/>
      <c r="K107" s="118"/>
      <c r="L107" s="119" t="s">
        <v>251</v>
      </c>
      <c r="O107" s="106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</row>
    <row r="108" spans="1:104" x14ac:dyDescent="0.2">
      <c r="A108" s="116"/>
      <c r="B108" s="117"/>
      <c r="C108" s="172" t="s">
        <v>252</v>
      </c>
      <c r="D108" s="173"/>
      <c r="E108" s="173"/>
      <c r="F108" s="173"/>
      <c r="G108" s="174"/>
      <c r="I108" s="118"/>
      <c r="K108" s="118"/>
      <c r="L108" s="119" t="s">
        <v>252</v>
      </c>
      <c r="O108" s="106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</row>
    <row r="109" spans="1:104" x14ac:dyDescent="0.2">
      <c r="A109" s="116"/>
      <c r="B109" s="117"/>
      <c r="C109" s="172" t="s">
        <v>266</v>
      </c>
      <c r="D109" s="173"/>
      <c r="E109" s="173"/>
      <c r="F109" s="173"/>
      <c r="G109" s="174"/>
      <c r="I109" s="118"/>
      <c r="K109" s="118"/>
      <c r="L109" s="119" t="s">
        <v>266</v>
      </c>
      <c r="O109" s="106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</row>
    <row r="110" spans="1:104" x14ac:dyDescent="0.2">
      <c r="A110" s="116"/>
      <c r="B110" s="117"/>
      <c r="C110" s="172" t="s">
        <v>254</v>
      </c>
      <c r="D110" s="173"/>
      <c r="E110" s="173"/>
      <c r="F110" s="173"/>
      <c r="G110" s="174"/>
      <c r="I110" s="118"/>
      <c r="K110" s="118"/>
      <c r="L110" s="119" t="s">
        <v>254</v>
      </c>
      <c r="O110" s="106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</row>
    <row r="111" spans="1:104" x14ac:dyDescent="0.2">
      <c r="A111" s="116"/>
      <c r="B111" s="117"/>
      <c r="C111" s="172" t="s">
        <v>255</v>
      </c>
      <c r="D111" s="173"/>
      <c r="E111" s="173"/>
      <c r="F111" s="173"/>
      <c r="G111" s="174"/>
      <c r="I111" s="118"/>
      <c r="K111" s="118"/>
      <c r="L111" s="119" t="s">
        <v>255</v>
      </c>
      <c r="O111" s="106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</row>
    <row r="112" spans="1:104" x14ac:dyDescent="0.2">
      <c r="A112" s="116"/>
      <c r="B112" s="117"/>
      <c r="C112" s="172" t="s">
        <v>256</v>
      </c>
      <c r="D112" s="173"/>
      <c r="E112" s="173"/>
      <c r="F112" s="173"/>
      <c r="G112" s="174"/>
      <c r="I112" s="118"/>
      <c r="K112" s="118"/>
      <c r="L112" s="119" t="s">
        <v>256</v>
      </c>
      <c r="O112" s="106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</row>
    <row r="113" spans="1:104" x14ac:dyDescent="0.2">
      <c r="A113" s="116"/>
      <c r="B113" s="117"/>
      <c r="C113" s="172" t="s">
        <v>257</v>
      </c>
      <c r="D113" s="173"/>
      <c r="E113" s="173"/>
      <c r="F113" s="173"/>
      <c r="G113" s="174"/>
      <c r="I113" s="118"/>
      <c r="K113" s="118"/>
      <c r="L113" s="119" t="s">
        <v>257</v>
      </c>
      <c r="O113" s="106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</row>
    <row r="114" spans="1:104" x14ac:dyDescent="0.2">
      <c r="A114" s="116"/>
      <c r="B114" s="117"/>
      <c r="C114" s="172" t="s">
        <v>267</v>
      </c>
      <c r="D114" s="173"/>
      <c r="E114" s="173"/>
      <c r="F114" s="173"/>
      <c r="G114" s="174"/>
      <c r="I114" s="118"/>
      <c r="K114" s="118"/>
      <c r="L114" s="119" t="s">
        <v>267</v>
      </c>
      <c r="O114" s="106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</row>
    <row r="115" spans="1:104" x14ac:dyDescent="0.2">
      <c r="A115" s="116"/>
      <c r="B115" s="117"/>
      <c r="C115" s="172" t="s">
        <v>259</v>
      </c>
      <c r="D115" s="173"/>
      <c r="E115" s="173"/>
      <c r="F115" s="173"/>
      <c r="G115" s="174"/>
      <c r="I115" s="118"/>
      <c r="K115" s="118"/>
      <c r="L115" s="119" t="s">
        <v>259</v>
      </c>
      <c r="O115" s="106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</row>
    <row r="116" spans="1:104" ht="22.5" x14ac:dyDescent="0.2">
      <c r="A116" s="107">
        <v>19</v>
      </c>
      <c r="B116" s="108" t="s">
        <v>268</v>
      </c>
      <c r="C116" s="109" t="s">
        <v>269</v>
      </c>
      <c r="D116" s="110" t="s">
        <v>50</v>
      </c>
      <c r="E116" s="111">
        <v>41.65</v>
      </c>
      <c r="F116" s="160"/>
      <c r="G116" s="112">
        <f>E116*F116</f>
        <v>0</v>
      </c>
      <c r="H116" s="113">
        <v>7.9999999999955697E-3</v>
      </c>
      <c r="I116" s="114">
        <f>E116*H116</f>
        <v>0.33319999999981548</v>
      </c>
      <c r="J116" s="113"/>
      <c r="K116" s="114">
        <f>E116*J116</f>
        <v>0</v>
      </c>
      <c r="O116" s="106"/>
      <c r="Z116" s="115"/>
      <c r="AA116" s="115">
        <v>12</v>
      </c>
      <c r="AB116" s="115">
        <v>0</v>
      </c>
      <c r="AC116" s="115">
        <v>22</v>
      </c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CA116" s="115">
        <v>12</v>
      </c>
      <c r="CB116" s="115">
        <v>0</v>
      </c>
      <c r="CZ116" s="73">
        <v>2</v>
      </c>
    </row>
    <row r="117" spans="1:104" x14ac:dyDescent="0.2">
      <c r="A117" s="116"/>
      <c r="B117" s="117"/>
      <c r="C117" s="172" t="s">
        <v>250</v>
      </c>
      <c r="D117" s="173"/>
      <c r="E117" s="173"/>
      <c r="F117" s="173"/>
      <c r="G117" s="174"/>
      <c r="I117" s="118"/>
      <c r="K117" s="118"/>
      <c r="L117" s="119" t="s">
        <v>250</v>
      </c>
      <c r="O117" s="106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</row>
    <row r="118" spans="1:104" x14ac:dyDescent="0.2">
      <c r="A118" s="116"/>
      <c r="B118" s="117"/>
      <c r="C118" s="172" t="s">
        <v>251</v>
      </c>
      <c r="D118" s="173"/>
      <c r="E118" s="173"/>
      <c r="F118" s="173"/>
      <c r="G118" s="174"/>
      <c r="I118" s="118"/>
      <c r="K118" s="118"/>
      <c r="L118" s="119" t="s">
        <v>251</v>
      </c>
      <c r="O118" s="106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</row>
    <row r="119" spans="1:104" x14ac:dyDescent="0.2">
      <c r="A119" s="116"/>
      <c r="B119" s="117"/>
      <c r="C119" s="172" t="s">
        <v>252</v>
      </c>
      <c r="D119" s="173"/>
      <c r="E119" s="173"/>
      <c r="F119" s="173"/>
      <c r="G119" s="174"/>
      <c r="I119" s="118"/>
      <c r="K119" s="118"/>
      <c r="L119" s="119" t="s">
        <v>252</v>
      </c>
      <c r="O119" s="106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</row>
    <row r="120" spans="1:104" x14ac:dyDescent="0.2">
      <c r="A120" s="116"/>
      <c r="B120" s="117"/>
      <c r="C120" s="172" t="s">
        <v>270</v>
      </c>
      <c r="D120" s="173"/>
      <c r="E120" s="173"/>
      <c r="F120" s="173"/>
      <c r="G120" s="174"/>
      <c r="I120" s="118"/>
      <c r="K120" s="118"/>
      <c r="L120" s="119" t="s">
        <v>270</v>
      </c>
      <c r="O120" s="106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</row>
    <row r="121" spans="1:104" x14ac:dyDescent="0.2">
      <c r="A121" s="116"/>
      <c r="B121" s="117"/>
      <c r="C121" s="172" t="s">
        <v>254</v>
      </c>
      <c r="D121" s="173"/>
      <c r="E121" s="173"/>
      <c r="F121" s="173"/>
      <c r="G121" s="174"/>
      <c r="I121" s="118"/>
      <c r="K121" s="118"/>
      <c r="L121" s="119" t="s">
        <v>254</v>
      </c>
      <c r="O121" s="106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</row>
    <row r="122" spans="1:104" x14ac:dyDescent="0.2">
      <c r="A122" s="116"/>
      <c r="B122" s="117"/>
      <c r="C122" s="172" t="s">
        <v>255</v>
      </c>
      <c r="D122" s="173"/>
      <c r="E122" s="173"/>
      <c r="F122" s="173"/>
      <c r="G122" s="174"/>
      <c r="I122" s="118"/>
      <c r="K122" s="118"/>
      <c r="L122" s="119" t="s">
        <v>255</v>
      </c>
      <c r="O122" s="106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</row>
    <row r="123" spans="1:104" x14ac:dyDescent="0.2">
      <c r="A123" s="116"/>
      <c r="B123" s="117"/>
      <c r="C123" s="172" t="s">
        <v>256</v>
      </c>
      <c r="D123" s="173"/>
      <c r="E123" s="173"/>
      <c r="F123" s="173"/>
      <c r="G123" s="174"/>
      <c r="I123" s="118"/>
      <c r="K123" s="118"/>
      <c r="L123" s="119" t="s">
        <v>256</v>
      </c>
      <c r="O123" s="106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</row>
    <row r="124" spans="1:104" x14ac:dyDescent="0.2">
      <c r="A124" s="116"/>
      <c r="B124" s="117"/>
      <c r="C124" s="172" t="s">
        <v>257</v>
      </c>
      <c r="D124" s="173"/>
      <c r="E124" s="173"/>
      <c r="F124" s="173"/>
      <c r="G124" s="174"/>
      <c r="I124" s="118"/>
      <c r="K124" s="118"/>
      <c r="L124" s="119" t="s">
        <v>257</v>
      </c>
      <c r="O124" s="106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</row>
    <row r="125" spans="1:104" x14ac:dyDescent="0.2">
      <c r="A125" s="116"/>
      <c r="B125" s="117"/>
      <c r="C125" s="172" t="s">
        <v>271</v>
      </c>
      <c r="D125" s="173"/>
      <c r="E125" s="173"/>
      <c r="F125" s="173"/>
      <c r="G125" s="174"/>
      <c r="I125" s="118"/>
      <c r="K125" s="118"/>
      <c r="L125" s="119" t="s">
        <v>271</v>
      </c>
      <c r="O125" s="106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</row>
    <row r="126" spans="1:104" x14ac:dyDescent="0.2">
      <c r="A126" s="116"/>
      <c r="B126" s="117"/>
      <c r="C126" s="172" t="s">
        <v>259</v>
      </c>
      <c r="D126" s="173"/>
      <c r="E126" s="173"/>
      <c r="F126" s="173"/>
      <c r="G126" s="174"/>
      <c r="I126" s="118"/>
      <c r="K126" s="118"/>
      <c r="L126" s="119" t="s">
        <v>259</v>
      </c>
      <c r="O126" s="106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</row>
    <row r="127" spans="1:104" ht="22.5" x14ac:dyDescent="0.2">
      <c r="A127" s="107">
        <v>20</v>
      </c>
      <c r="B127" s="108" t="s">
        <v>272</v>
      </c>
      <c r="C127" s="109" t="s">
        <v>273</v>
      </c>
      <c r="D127" s="110" t="s">
        <v>50</v>
      </c>
      <c r="E127" s="111">
        <v>53.23</v>
      </c>
      <c r="F127" s="160"/>
      <c r="G127" s="112">
        <f>E127*F127</f>
        <v>0</v>
      </c>
      <c r="H127" s="113">
        <v>7.9999999999955697E-3</v>
      </c>
      <c r="I127" s="114">
        <f>E127*H127</f>
        <v>0.42583999999976413</v>
      </c>
      <c r="J127" s="113"/>
      <c r="K127" s="114">
        <f>E127*J127</f>
        <v>0</v>
      </c>
      <c r="O127" s="106"/>
      <c r="Z127" s="115"/>
      <c r="AA127" s="115">
        <v>12</v>
      </c>
      <c r="AB127" s="115">
        <v>0</v>
      </c>
      <c r="AC127" s="115">
        <v>23</v>
      </c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CA127" s="115">
        <v>12</v>
      </c>
      <c r="CB127" s="115">
        <v>0</v>
      </c>
      <c r="CZ127" s="73">
        <v>2</v>
      </c>
    </row>
    <row r="128" spans="1:104" x14ac:dyDescent="0.2">
      <c r="A128" s="116"/>
      <c r="B128" s="117"/>
      <c r="C128" s="172" t="s">
        <v>250</v>
      </c>
      <c r="D128" s="173"/>
      <c r="E128" s="173"/>
      <c r="F128" s="173"/>
      <c r="G128" s="174"/>
      <c r="I128" s="118"/>
      <c r="K128" s="118"/>
      <c r="L128" s="119" t="s">
        <v>250</v>
      </c>
      <c r="O128" s="106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</row>
    <row r="129" spans="1:104" x14ac:dyDescent="0.2">
      <c r="A129" s="116"/>
      <c r="B129" s="117"/>
      <c r="C129" s="172" t="s">
        <v>251</v>
      </c>
      <c r="D129" s="173"/>
      <c r="E129" s="173"/>
      <c r="F129" s="173"/>
      <c r="G129" s="174"/>
      <c r="I129" s="118"/>
      <c r="K129" s="118"/>
      <c r="L129" s="119" t="s">
        <v>251</v>
      </c>
      <c r="O129" s="106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</row>
    <row r="130" spans="1:104" x14ac:dyDescent="0.2">
      <c r="A130" s="116"/>
      <c r="B130" s="117"/>
      <c r="C130" s="172" t="s">
        <v>252</v>
      </c>
      <c r="D130" s="173"/>
      <c r="E130" s="173"/>
      <c r="F130" s="173"/>
      <c r="G130" s="174"/>
      <c r="I130" s="118"/>
      <c r="K130" s="118"/>
      <c r="L130" s="119" t="s">
        <v>252</v>
      </c>
      <c r="O130" s="106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</row>
    <row r="131" spans="1:104" x14ac:dyDescent="0.2">
      <c r="A131" s="116"/>
      <c r="B131" s="117"/>
      <c r="C131" s="172" t="s">
        <v>274</v>
      </c>
      <c r="D131" s="173"/>
      <c r="E131" s="173"/>
      <c r="F131" s="173"/>
      <c r="G131" s="174"/>
      <c r="I131" s="118"/>
      <c r="K131" s="118"/>
      <c r="L131" s="119" t="s">
        <v>274</v>
      </c>
      <c r="O131" s="106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</row>
    <row r="132" spans="1:104" x14ac:dyDescent="0.2">
      <c r="A132" s="116"/>
      <c r="B132" s="117"/>
      <c r="C132" s="172" t="s">
        <v>254</v>
      </c>
      <c r="D132" s="173"/>
      <c r="E132" s="173"/>
      <c r="F132" s="173"/>
      <c r="G132" s="174"/>
      <c r="I132" s="118"/>
      <c r="K132" s="118"/>
      <c r="L132" s="119" t="s">
        <v>254</v>
      </c>
      <c r="O132" s="106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</row>
    <row r="133" spans="1:104" x14ac:dyDescent="0.2">
      <c r="A133" s="116"/>
      <c r="B133" s="117"/>
      <c r="C133" s="172" t="s">
        <v>255</v>
      </c>
      <c r="D133" s="173"/>
      <c r="E133" s="173"/>
      <c r="F133" s="173"/>
      <c r="G133" s="174"/>
      <c r="I133" s="118"/>
      <c r="K133" s="118"/>
      <c r="L133" s="119" t="s">
        <v>255</v>
      </c>
      <c r="O133" s="106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</row>
    <row r="134" spans="1:104" x14ac:dyDescent="0.2">
      <c r="A134" s="116"/>
      <c r="B134" s="117"/>
      <c r="C134" s="172" t="s">
        <v>256</v>
      </c>
      <c r="D134" s="173"/>
      <c r="E134" s="173"/>
      <c r="F134" s="173"/>
      <c r="G134" s="174"/>
      <c r="I134" s="118"/>
      <c r="K134" s="118"/>
      <c r="L134" s="119" t="s">
        <v>256</v>
      </c>
      <c r="O134" s="106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</row>
    <row r="135" spans="1:104" x14ac:dyDescent="0.2">
      <c r="A135" s="116"/>
      <c r="B135" s="117"/>
      <c r="C135" s="172" t="s">
        <v>257</v>
      </c>
      <c r="D135" s="173"/>
      <c r="E135" s="173"/>
      <c r="F135" s="173"/>
      <c r="G135" s="174"/>
      <c r="I135" s="118"/>
      <c r="K135" s="118"/>
      <c r="L135" s="119" t="s">
        <v>257</v>
      </c>
      <c r="O135" s="106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</row>
    <row r="136" spans="1:104" x14ac:dyDescent="0.2">
      <c r="A136" s="116"/>
      <c r="B136" s="117"/>
      <c r="C136" s="172" t="s">
        <v>275</v>
      </c>
      <c r="D136" s="173"/>
      <c r="E136" s="173"/>
      <c r="F136" s="173"/>
      <c r="G136" s="174"/>
      <c r="I136" s="118"/>
      <c r="K136" s="118"/>
      <c r="L136" s="119" t="s">
        <v>275</v>
      </c>
      <c r="O136" s="106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</row>
    <row r="137" spans="1:104" x14ac:dyDescent="0.2">
      <c r="A137" s="116"/>
      <c r="B137" s="117"/>
      <c r="C137" s="172" t="s">
        <v>259</v>
      </c>
      <c r="D137" s="173"/>
      <c r="E137" s="173"/>
      <c r="F137" s="173"/>
      <c r="G137" s="174"/>
      <c r="I137" s="118"/>
      <c r="K137" s="118"/>
      <c r="L137" s="119" t="s">
        <v>259</v>
      </c>
      <c r="O137" s="106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</row>
    <row r="138" spans="1:104" ht="22.5" x14ac:dyDescent="0.2">
      <c r="A138" s="107">
        <v>21</v>
      </c>
      <c r="B138" s="108" t="s">
        <v>276</v>
      </c>
      <c r="C138" s="109" t="s">
        <v>277</v>
      </c>
      <c r="D138" s="110" t="s">
        <v>50</v>
      </c>
      <c r="E138" s="111">
        <v>49.7</v>
      </c>
      <c r="F138" s="160"/>
      <c r="G138" s="112">
        <f>E138*F138</f>
        <v>0</v>
      </c>
      <c r="H138" s="113">
        <v>7.9999999999955697E-3</v>
      </c>
      <c r="I138" s="114">
        <f>E138*H138</f>
        <v>0.39759999999977985</v>
      </c>
      <c r="J138" s="113"/>
      <c r="K138" s="114">
        <f>E138*J138</f>
        <v>0</v>
      </c>
      <c r="O138" s="106"/>
      <c r="Z138" s="115"/>
      <c r="AA138" s="115">
        <v>12</v>
      </c>
      <c r="AB138" s="115">
        <v>0</v>
      </c>
      <c r="AC138" s="115">
        <v>24</v>
      </c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CA138" s="115">
        <v>12</v>
      </c>
      <c r="CB138" s="115">
        <v>0</v>
      </c>
      <c r="CZ138" s="73">
        <v>2</v>
      </c>
    </row>
    <row r="139" spans="1:104" x14ac:dyDescent="0.2">
      <c r="A139" s="116"/>
      <c r="B139" s="117"/>
      <c r="C139" s="172" t="s">
        <v>250</v>
      </c>
      <c r="D139" s="173"/>
      <c r="E139" s="173"/>
      <c r="F139" s="173"/>
      <c r="G139" s="174"/>
      <c r="I139" s="118"/>
      <c r="K139" s="118"/>
      <c r="L139" s="119" t="s">
        <v>250</v>
      </c>
      <c r="O139" s="106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</row>
    <row r="140" spans="1:104" x14ac:dyDescent="0.2">
      <c r="A140" s="116"/>
      <c r="B140" s="117"/>
      <c r="C140" s="172" t="s">
        <v>251</v>
      </c>
      <c r="D140" s="173"/>
      <c r="E140" s="173"/>
      <c r="F140" s="173"/>
      <c r="G140" s="174"/>
      <c r="I140" s="118"/>
      <c r="K140" s="118"/>
      <c r="L140" s="119" t="s">
        <v>251</v>
      </c>
      <c r="O140" s="106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</row>
    <row r="141" spans="1:104" x14ac:dyDescent="0.2">
      <c r="A141" s="116"/>
      <c r="B141" s="117"/>
      <c r="C141" s="172" t="s">
        <v>252</v>
      </c>
      <c r="D141" s="173"/>
      <c r="E141" s="173"/>
      <c r="F141" s="173"/>
      <c r="G141" s="174"/>
      <c r="I141" s="118"/>
      <c r="K141" s="118"/>
      <c r="L141" s="119" t="s">
        <v>252</v>
      </c>
      <c r="O141" s="106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</row>
    <row r="142" spans="1:104" x14ac:dyDescent="0.2">
      <c r="A142" s="116"/>
      <c r="B142" s="117"/>
      <c r="C142" s="172" t="s">
        <v>262</v>
      </c>
      <c r="D142" s="173"/>
      <c r="E142" s="173"/>
      <c r="F142" s="173"/>
      <c r="G142" s="174"/>
      <c r="I142" s="118"/>
      <c r="K142" s="118"/>
      <c r="L142" s="119" t="s">
        <v>262</v>
      </c>
      <c r="O142" s="106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</row>
    <row r="143" spans="1:104" x14ac:dyDescent="0.2">
      <c r="A143" s="116"/>
      <c r="B143" s="117"/>
      <c r="C143" s="172" t="s">
        <v>254</v>
      </c>
      <c r="D143" s="173"/>
      <c r="E143" s="173"/>
      <c r="F143" s="173"/>
      <c r="G143" s="174"/>
      <c r="I143" s="118"/>
      <c r="K143" s="118"/>
      <c r="L143" s="119" t="s">
        <v>254</v>
      </c>
      <c r="O143" s="106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</row>
    <row r="144" spans="1:104" x14ac:dyDescent="0.2">
      <c r="A144" s="116"/>
      <c r="B144" s="117"/>
      <c r="C144" s="172" t="s">
        <v>255</v>
      </c>
      <c r="D144" s="173"/>
      <c r="E144" s="173"/>
      <c r="F144" s="173"/>
      <c r="G144" s="174"/>
      <c r="I144" s="118"/>
      <c r="K144" s="118"/>
      <c r="L144" s="119" t="s">
        <v>255</v>
      </c>
      <c r="O144" s="106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</row>
    <row r="145" spans="1:104" x14ac:dyDescent="0.2">
      <c r="A145" s="116"/>
      <c r="B145" s="117"/>
      <c r="C145" s="172" t="s">
        <v>256</v>
      </c>
      <c r="D145" s="173"/>
      <c r="E145" s="173"/>
      <c r="F145" s="173"/>
      <c r="G145" s="174"/>
      <c r="I145" s="118"/>
      <c r="K145" s="118"/>
      <c r="L145" s="119" t="s">
        <v>256</v>
      </c>
      <c r="O145" s="106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</row>
    <row r="146" spans="1:104" x14ac:dyDescent="0.2">
      <c r="A146" s="116"/>
      <c r="B146" s="117"/>
      <c r="C146" s="172" t="s">
        <v>257</v>
      </c>
      <c r="D146" s="173"/>
      <c r="E146" s="173"/>
      <c r="F146" s="173"/>
      <c r="G146" s="174"/>
      <c r="I146" s="118"/>
      <c r="K146" s="118"/>
      <c r="L146" s="119" t="s">
        <v>257</v>
      </c>
      <c r="O146" s="106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</row>
    <row r="147" spans="1:104" x14ac:dyDescent="0.2">
      <c r="A147" s="116"/>
      <c r="B147" s="117"/>
      <c r="C147" s="172" t="s">
        <v>278</v>
      </c>
      <c r="D147" s="173"/>
      <c r="E147" s="173"/>
      <c r="F147" s="173"/>
      <c r="G147" s="174"/>
      <c r="I147" s="118"/>
      <c r="K147" s="118"/>
      <c r="L147" s="119" t="s">
        <v>278</v>
      </c>
      <c r="O147" s="106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</row>
    <row r="148" spans="1:104" x14ac:dyDescent="0.2">
      <c r="A148" s="116"/>
      <c r="B148" s="117"/>
      <c r="C148" s="172" t="s">
        <v>259</v>
      </c>
      <c r="D148" s="173"/>
      <c r="E148" s="173"/>
      <c r="F148" s="173"/>
      <c r="G148" s="174"/>
      <c r="I148" s="118"/>
      <c r="K148" s="118"/>
      <c r="L148" s="119" t="s">
        <v>259</v>
      </c>
      <c r="O148" s="106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</row>
    <row r="149" spans="1:104" ht="22.5" x14ac:dyDescent="0.2">
      <c r="A149" s="107">
        <v>22</v>
      </c>
      <c r="B149" s="108" t="s">
        <v>279</v>
      </c>
      <c r="C149" s="109" t="s">
        <v>280</v>
      </c>
      <c r="D149" s="110" t="s">
        <v>50</v>
      </c>
      <c r="E149" s="111">
        <v>8.85</v>
      </c>
      <c r="F149" s="160"/>
      <c r="G149" s="112">
        <f>E149*F149</f>
        <v>0</v>
      </c>
      <c r="H149" s="113">
        <v>7.9999999999955697E-3</v>
      </c>
      <c r="I149" s="114">
        <f>E149*H149</f>
        <v>7.0799999999960783E-2</v>
      </c>
      <c r="J149" s="113"/>
      <c r="K149" s="114">
        <f>E149*J149</f>
        <v>0</v>
      </c>
      <c r="O149" s="106"/>
      <c r="Z149" s="115"/>
      <c r="AA149" s="115">
        <v>12</v>
      </c>
      <c r="AB149" s="115">
        <v>0</v>
      </c>
      <c r="AC149" s="115">
        <v>25</v>
      </c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CA149" s="115">
        <v>12</v>
      </c>
      <c r="CB149" s="115">
        <v>0</v>
      </c>
      <c r="CZ149" s="73">
        <v>2</v>
      </c>
    </row>
    <row r="150" spans="1:104" x14ac:dyDescent="0.2">
      <c r="A150" s="116"/>
      <c r="B150" s="117"/>
      <c r="C150" s="172" t="s">
        <v>250</v>
      </c>
      <c r="D150" s="173"/>
      <c r="E150" s="173"/>
      <c r="F150" s="173"/>
      <c r="G150" s="174"/>
      <c r="I150" s="118"/>
      <c r="K150" s="118"/>
      <c r="L150" s="119" t="s">
        <v>250</v>
      </c>
      <c r="O150" s="106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</row>
    <row r="151" spans="1:104" x14ac:dyDescent="0.2">
      <c r="A151" s="116"/>
      <c r="B151" s="117"/>
      <c r="C151" s="172" t="s">
        <v>251</v>
      </c>
      <c r="D151" s="173"/>
      <c r="E151" s="173"/>
      <c r="F151" s="173"/>
      <c r="G151" s="174"/>
      <c r="I151" s="118"/>
      <c r="K151" s="118"/>
      <c r="L151" s="119" t="s">
        <v>251</v>
      </c>
      <c r="O151" s="106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</row>
    <row r="152" spans="1:104" x14ac:dyDescent="0.2">
      <c r="A152" s="116"/>
      <c r="B152" s="117"/>
      <c r="C152" s="172" t="s">
        <v>252</v>
      </c>
      <c r="D152" s="173"/>
      <c r="E152" s="173"/>
      <c r="F152" s="173"/>
      <c r="G152" s="174"/>
      <c r="I152" s="118"/>
      <c r="K152" s="118"/>
      <c r="L152" s="119" t="s">
        <v>252</v>
      </c>
      <c r="O152" s="106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</row>
    <row r="153" spans="1:104" x14ac:dyDescent="0.2">
      <c r="A153" s="116"/>
      <c r="B153" s="117"/>
      <c r="C153" s="172" t="s">
        <v>253</v>
      </c>
      <c r="D153" s="173"/>
      <c r="E153" s="173"/>
      <c r="F153" s="173"/>
      <c r="G153" s="174"/>
      <c r="I153" s="118"/>
      <c r="K153" s="118"/>
      <c r="L153" s="119" t="s">
        <v>253</v>
      </c>
      <c r="O153" s="106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</row>
    <row r="154" spans="1:104" x14ac:dyDescent="0.2">
      <c r="A154" s="116"/>
      <c r="B154" s="117"/>
      <c r="C154" s="172" t="s">
        <v>254</v>
      </c>
      <c r="D154" s="173"/>
      <c r="E154" s="173"/>
      <c r="F154" s="173"/>
      <c r="G154" s="174"/>
      <c r="I154" s="118"/>
      <c r="K154" s="118"/>
      <c r="L154" s="119" t="s">
        <v>254</v>
      </c>
      <c r="O154" s="106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</row>
    <row r="155" spans="1:104" x14ac:dyDescent="0.2">
      <c r="A155" s="116"/>
      <c r="B155" s="117"/>
      <c r="C155" s="172" t="s">
        <v>255</v>
      </c>
      <c r="D155" s="173"/>
      <c r="E155" s="173"/>
      <c r="F155" s="173"/>
      <c r="G155" s="174"/>
      <c r="I155" s="118"/>
      <c r="K155" s="118"/>
      <c r="L155" s="119" t="s">
        <v>255</v>
      </c>
      <c r="O155" s="106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</row>
    <row r="156" spans="1:104" x14ac:dyDescent="0.2">
      <c r="A156" s="116"/>
      <c r="B156" s="117"/>
      <c r="C156" s="172" t="s">
        <v>256</v>
      </c>
      <c r="D156" s="173"/>
      <c r="E156" s="173"/>
      <c r="F156" s="173"/>
      <c r="G156" s="174"/>
      <c r="I156" s="118"/>
      <c r="K156" s="118"/>
      <c r="L156" s="119" t="s">
        <v>256</v>
      </c>
      <c r="O156" s="106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</row>
    <row r="157" spans="1:104" x14ac:dyDescent="0.2">
      <c r="A157" s="116"/>
      <c r="B157" s="117"/>
      <c r="C157" s="172" t="s">
        <v>257</v>
      </c>
      <c r="D157" s="173"/>
      <c r="E157" s="173"/>
      <c r="F157" s="173"/>
      <c r="G157" s="174"/>
      <c r="I157" s="118"/>
      <c r="K157" s="118"/>
      <c r="L157" s="119" t="s">
        <v>257</v>
      </c>
      <c r="O157" s="106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</row>
    <row r="158" spans="1:104" x14ac:dyDescent="0.2">
      <c r="A158" s="116"/>
      <c r="B158" s="117"/>
      <c r="C158" s="172" t="s">
        <v>258</v>
      </c>
      <c r="D158" s="173"/>
      <c r="E158" s="173"/>
      <c r="F158" s="173"/>
      <c r="G158" s="174"/>
      <c r="I158" s="118"/>
      <c r="K158" s="118"/>
      <c r="L158" s="119" t="s">
        <v>258</v>
      </c>
      <c r="O158" s="106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</row>
    <row r="159" spans="1:104" x14ac:dyDescent="0.2">
      <c r="A159" s="116"/>
      <c r="B159" s="117"/>
      <c r="C159" s="172" t="s">
        <v>259</v>
      </c>
      <c r="D159" s="173"/>
      <c r="E159" s="173"/>
      <c r="F159" s="173"/>
      <c r="G159" s="174"/>
      <c r="I159" s="118"/>
      <c r="K159" s="118"/>
      <c r="L159" s="119" t="s">
        <v>259</v>
      </c>
      <c r="O159" s="106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</row>
    <row r="160" spans="1:104" ht="22.5" x14ac:dyDescent="0.2">
      <c r="A160" s="107">
        <v>23</v>
      </c>
      <c r="B160" s="108" t="s">
        <v>281</v>
      </c>
      <c r="C160" s="109" t="s">
        <v>282</v>
      </c>
      <c r="D160" s="110" t="s">
        <v>50</v>
      </c>
      <c r="E160" s="111">
        <v>23.5</v>
      </c>
      <c r="F160" s="160"/>
      <c r="G160" s="112">
        <f>E160*F160</f>
        <v>0</v>
      </c>
      <c r="H160" s="113">
        <v>7.9999999999955697E-3</v>
      </c>
      <c r="I160" s="114">
        <f>E160*H160</f>
        <v>0.18799999999989589</v>
      </c>
      <c r="J160" s="113"/>
      <c r="K160" s="114">
        <f>E160*J160</f>
        <v>0</v>
      </c>
      <c r="O160" s="106"/>
      <c r="Z160" s="115"/>
      <c r="AA160" s="115">
        <v>12</v>
      </c>
      <c r="AB160" s="115">
        <v>0</v>
      </c>
      <c r="AC160" s="115">
        <v>26</v>
      </c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CA160" s="115">
        <v>12</v>
      </c>
      <c r="CB160" s="115">
        <v>0</v>
      </c>
      <c r="CZ160" s="73">
        <v>2</v>
      </c>
    </row>
    <row r="161" spans="1:104" x14ac:dyDescent="0.2">
      <c r="A161" s="116"/>
      <c r="B161" s="117"/>
      <c r="C161" s="172" t="s">
        <v>250</v>
      </c>
      <c r="D161" s="173"/>
      <c r="E161" s="173"/>
      <c r="F161" s="173"/>
      <c r="G161" s="174"/>
      <c r="I161" s="118"/>
      <c r="K161" s="118"/>
      <c r="L161" s="119" t="s">
        <v>250</v>
      </c>
      <c r="O161" s="106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</row>
    <row r="162" spans="1:104" x14ac:dyDescent="0.2">
      <c r="A162" s="116"/>
      <c r="B162" s="117"/>
      <c r="C162" s="172" t="s">
        <v>251</v>
      </c>
      <c r="D162" s="173"/>
      <c r="E162" s="173"/>
      <c r="F162" s="173"/>
      <c r="G162" s="174"/>
      <c r="I162" s="118"/>
      <c r="K162" s="118"/>
      <c r="L162" s="119" t="s">
        <v>251</v>
      </c>
      <c r="O162" s="106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</row>
    <row r="163" spans="1:104" x14ac:dyDescent="0.2">
      <c r="A163" s="116"/>
      <c r="B163" s="117"/>
      <c r="C163" s="172" t="s">
        <v>252</v>
      </c>
      <c r="D163" s="173"/>
      <c r="E163" s="173"/>
      <c r="F163" s="173"/>
      <c r="G163" s="174"/>
      <c r="I163" s="118"/>
      <c r="K163" s="118"/>
      <c r="L163" s="119" t="s">
        <v>252</v>
      </c>
      <c r="O163" s="106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</row>
    <row r="164" spans="1:104" x14ac:dyDescent="0.2">
      <c r="A164" s="116"/>
      <c r="B164" s="117"/>
      <c r="C164" s="172" t="s">
        <v>283</v>
      </c>
      <c r="D164" s="173"/>
      <c r="E164" s="173"/>
      <c r="F164" s="173"/>
      <c r="G164" s="174"/>
      <c r="I164" s="118"/>
      <c r="K164" s="118"/>
      <c r="L164" s="119" t="s">
        <v>283</v>
      </c>
      <c r="O164" s="106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</row>
    <row r="165" spans="1:104" x14ac:dyDescent="0.2">
      <c r="A165" s="116"/>
      <c r="B165" s="117"/>
      <c r="C165" s="172" t="s">
        <v>254</v>
      </c>
      <c r="D165" s="173"/>
      <c r="E165" s="173"/>
      <c r="F165" s="173"/>
      <c r="G165" s="174"/>
      <c r="I165" s="118"/>
      <c r="K165" s="118"/>
      <c r="L165" s="119" t="s">
        <v>254</v>
      </c>
      <c r="O165" s="106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</row>
    <row r="166" spans="1:104" x14ac:dyDescent="0.2">
      <c r="A166" s="116"/>
      <c r="B166" s="117"/>
      <c r="C166" s="172" t="s">
        <v>255</v>
      </c>
      <c r="D166" s="173"/>
      <c r="E166" s="173"/>
      <c r="F166" s="173"/>
      <c r="G166" s="174"/>
      <c r="I166" s="118"/>
      <c r="K166" s="118"/>
      <c r="L166" s="119" t="s">
        <v>255</v>
      </c>
      <c r="O166" s="106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</row>
    <row r="167" spans="1:104" x14ac:dyDescent="0.2">
      <c r="A167" s="116"/>
      <c r="B167" s="117"/>
      <c r="C167" s="172" t="s">
        <v>256</v>
      </c>
      <c r="D167" s="173"/>
      <c r="E167" s="173"/>
      <c r="F167" s="173"/>
      <c r="G167" s="174"/>
      <c r="I167" s="118"/>
      <c r="K167" s="118"/>
      <c r="L167" s="119" t="s">
        <v>256</v>
      </c>
      <c r="O167" s="106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</row>
    <row r="168" spans="1:104" x14ac:dyDescent="0.2">
      <c r="A168" s="116"/>
      <c r="B168" s="117"/>
      <c r="C168" s="172" t="s">
        <v>284</v>
      </c>
      <c r="D168" s="173"/>
      <c r="E168" s="173"/>
      <c r="F168" s="173"/>
      <c r="G168" s="174"/>
      <c r="I168" s="118"/>
      <c r="K168" s="118"/>
      <c r="L168" s="119" t="s">
        <v>284</v>
      </c>
      <c r="O168" s="106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</row>
    <row r="169" spans="1:104" x14ac:dyDescent="0.2">
      <c r="A169" s="116"/>
      <c r="B169" s="117"/>
      <c r="C169" s="172" t="s">
        <v>285</v>
      </c>
      <c r="D169" s="173"/>
      <c r="E169" s="173"/>
      <c r="F169" s="173"/>
      <c r="G169" s="174"/>
      <c r="I169" s="118"/>
      <c r="K169" s="118"/>
      <c r="L169" s="119" t="s">
        <v>285</v>
      </c>
      <c r="O169" s="106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</row>
    <row r="170" spans="1:104" x14ac:dyDescent="0.2">
      <c r="A170" s="116"/>
      <c r="B170" s="117"/>
      <c r="C170" s="172" t="s">
        <v>259</v>
      </c>
      <c r="D170" s="173"/>
      <c r="E170" s="173"/>
      <c r="F170" s="173"/>
      <c r="G170" s="174"/>
      <c r="I170" s="118"/>
      <c r="K170" s="118"/>
      <c r="L170" s="119" t="s">
        <v>259</v>
      </c>
      <c r="O170" s="106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</row>
    <row r="171" spans="1:104" ht="22.5" x14ac:dyDescent="0.2">
      <c r="A171" s="107">
        <v>24</v>
      </c>
      <c r="B171" s="108" t="s">
        <v>286</v>
      </c>
      <c r="C171" s="109" t="s">
        <v>287</v>
      </c>
      <c r="D171" s="110" t="s">
        <v>50</v>
      </c>
      <c r="E171" s="111">
        <v>17.149999999999999</v>
      </c>
      <c r="F171" s="160"/>
      <c r="G171" s="112">
        <f>E171*F171</f>
        <v>0</v>
      </c>
      <c r="H171" s="113">
        <v>6.00000000000023E-3</v>
      </c>
      <c r="I171" s="114">
        <f>E171*H171</f>
        <v>0.10290000000000393</v>
      </c>
      <c r="J171" s="113"/>
      <c r="K171" s="114">
        <f>E171*J171</f>
        <v>0</v>
      </c>
      <c r="O171" s="106"/>
      <c r="Z171" s="115"/>
      <c r="AA171" s="115">
        <v>12</v>
      </c>
      <c r="AB171" s="115">
        <v>0</v>
      </c>
      <c r="AC171" s="115">
        <v>27</v>
      </c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CA171" s="115">
        <v>12</v>
      </c>
      <c r="CB171" s="115">
        <v>0</v>
      </c>
      <c r="CZ171" s="73">
        <v>2</v>
      </c>
    </row>
    <row r="172" spans="1:104" x14ac:dyDescent="0.2">
      <c r="A172" s="116"/>
      <c r="B172" s="117"/>
      <c r="C172" s="172" t="s">
        <v>250</v>
      </c>
      <c r="D172" s="173"/>
      <c r="E172" s="173"/>
      <c r="F172" s="173"/>
      <c r="G172" s="174"/>
      <c r="I172" s="118"/>
      <c r="K172" s="118"/>
      <c r="L172" s="119" t="s">
        <v>250</v>
      </c>
      <c r="O172" s="106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</row>
    <row r="173" spans="1:104" x14ac:dyDescent="0.2">
      <c r="A173" s="116"/>
      <c r="B173" s="117"/>
      <c r="C173" s="172" t="s">
        <v>288</v>
      </c>
      <c r="D173" s="173"/>
      <c r="E173" s="173"/>
      <c r="F173" s="173"/>
      <c r="G173" s="174"/>
      <c r="I173" s="118"/>
      <c r="K173" s="118"/>
      <c r="L173" s="119" t="s">
        <v>288</v>
      </c>
      <c r="O173" s="106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</row>
    <row r="174" spans="1:104" x14ac:dyDescent="0.2">
      <c r="A174" s="116"/>
      <c r="B174" s="117"/>
      <c r="C174" s="172" t="s">
        <v>289</v>
      </c>
      <c r="D174" s="173"/>
      <c r="E174" s="173"/>
      <c r="F174" s="173"/>
      <c r="G174" s="174"/>
      <c r="I174" s="118"/>
      <c r="K174" s="118"/>
      <c r="L174" s="119" t="s">
        <v>289</v>
      </c>
      <c r="O174" s="106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</row>
    <row r="175" spans="1:104" x14ac:dyDescent="0.2">
      <c r="A175" s="116"/>
      <c r="B175" s="117"/>
      <c r="C175" s="172" t="s">
        <v>290</v>
      </c>
      <c r="D175" s="173"/>
      <c r="E175" s="173"/>
      <c r="F175" s="173"/>
      <c r="G175" s="174"/>
      <c r="I175" s="118"/>
      <c r="K175" s="118"/>
      <c r="L175" s="119" t="s">
        <v>290</v>
      </c>
      <c r="O175" s="106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</row>
    <row r="176" spans="1:104" x14ac:dyDescent="0.2">
      <c r="A176" s="116"/>
      <c r="B176" s="117"/>
      <c r="C176" s="172" t="s">
        <v>291</v>
      </c>
      <c r="D176" s="173"/>
      <c r="E176" s="173"/>
      <c r="F176" s="173"/>
      <c r="G176" s="174"/>
      <c r="I176" s="118"/>
      <c r="K176" s="118"/>
      <c r="L176" s="119" t="s">
        <v>291</v>
      </c>
      <c r="O176" s="106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</row>
    <row r="177" spans="1:104" x14ac:dyDescent="0.2">
      <c r="A177" s="116"/>
      <c r="B177" s="117"/>
      <c r="C177" s="172" t="s">
        <v>292</v>
      </c>
      <c r="D177" s="173"/>
      <c r="E177" s="173"/>
      <c r="F177" s="173"/>
      <c r="G177" s="174"/>
      <c r="I177" s="118"/>
      <c r="K177" s="118"/>
      <c r="L177" s="119" t="s">
        <v>292</v>
      </c>
      <c r="O177" s="106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</row>
    <row r="178" spans="1:104" x14ac:dyDescent="0.2">
      <c r="A178" s="116"/>
      <c r="B178" s="117"/>
      <c r="C178" s="172" t="s">
        <v>293</v>
      </c>
      <c r="D178" s="173"/>
      <c r="E178" s="173"/>
      <c r="F178" s="173"/>
      <c r="G178" s="174"/>
      <c r="I178" s="118"/>
      <c r="K178" s="118"/>
      <c r="L178" s="119" t="s">
        <v>293</v>
      </c>
      <c r="O178" s="106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</row>
    <row r="179" spans="1:104" x14ac:dyDescent="0.2">
      <c r="A179" s="116"/>
      <c r="B179" s="117"/>
      <c r="C179" s="172" t="s">
        <v>294</v>
      </c>
      <c r="D179" s="173"/>
      <c r="E179" s="173"/>
      <c r="F179" s="173"/>
      <c r="G179" s="174"/>
      <c r="I179" s="118"/>
      <c r="K179" s="118"/>
      <c r="L179" s="119" t="s">
        <v>294</v>
      </c>
      <c r="O179" s="106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</row>
    <row r="180" spans="1:104" x14ac:dyDescent="0.2">
      <c r="A180" s="116"/>
      <c r="B180" s="117"/>
      <c r="C180" s="172" t="s">
        <v>295</v>
      </c>
      <c r="D180" s="173"/>
      <c r="E180" s="173"/>
      <c r="F180" s="173"/>
      <c r="G180" s="174"/>
      <c r="I180" s="118"/>
      <c r="K180" s="118"/>
      <c r="L180" s="119" t="s">
        <v>295</v>
      </c>
      <c r="O180" s="106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</row>
    <row r="181" spans="1:104" x14ac:dyDescent="0.2">
      <c r="A181" s="116"/>
      <c r="B181" s="117"/>
      <c r="C181" s="172" t="s">
        <v>259</v>
      </c>
      <c r="D181" s="173"/>
      <c r="E181" s="173"/>
      <c r="F181" s="173"/>
      <c r="G181" s="174"/>
      <c r="I181" s="118"/>
      <c r="K181" s="118"/>
      <c r="L181" s="119" t="s">
        <v>259</v>
      </c>
      <c r="O181" s="106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</row>
    <row r="182" spans="1:104" x14ac:dyDescent="0.2">
      <c r="A182" s="107">
        <v>25</v>
      </c>
      <c r="B182" s="108" t="s">
        <v>296</v>
      </c>
      <c r="C182" s="109" t="s">
        <v>297</v>
      </c>
      <c r="D182" s="110" t="s">
        <v>150</v>
      </c>
      <c r="E182" s="111">
        <v>2.2153599999989502</v>
      </c>
      <c r="F182" s="160"/>
      <c r="G182" s="112">
        <f>E182*F182</f>
        <v>0</v>
      </c>
      <c r="H182" s="113">
        <v>0</v>
      </c>
      <c r="I182" s="114">
        <f>E182*H182</f>
        <v>0</v>
      </c>
      <c r="J182" s="113"/>
      <c r="K182" s="114">
        <f>E182*J182</f>
        <v>0</v>
      </c>
      <c r="O182" s="106"/>
      <c r="Z182" s="115"/>
      <c r="AA182" s="115">
        <v>7</v>
      </c>
      <c r="AB182" s="115">
        <v>1001</v>
      </c>
      <c r="AC182" s="115">
        <v>5</v>
      </c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CA182" s="115">
        <v>7</v>
      </c>
      <c r="CB182" s="115">
        <v>1001</v>
      </c>
      <c r="CZ182" s="73">
        <v>2</v>
      </c>
    </row>
    <row r="183" spans="1:104" x14ac:dyDescent="0.2">
      <c r="A183" s="126" t="s">
        <v>36</v>
      </c>
      <c r="B183" s="127" t="s">
        <v>232</v>
      </c>
      <c r="C183" s="128" t="s">
        <v>233</v>
      </c>
      <c r="D183" s="129"/>
      <c r="E183" s="130"/>
      <c r="F183" s="130"/>
      <c r="G183" s="131">
        <f>SUM(G71:G182)</f>
        <v>0</v>
      </c>
      <c r="H183" s="132"/>
      <c r="I183" s="133">
        <f>SUM(I71:I182)</f>
        <v>2.2153599999989502</v>
      </c>
      <c r="J183" s="134"/>
      <c r="K183" s="133">
        <f>SUM(K71:K182)</f>
        <v>-1.700399999999058</v>
      </c>
      <c r="O183" s="106"/>
      <c r="X183" s="135">
        <f>K183</f>
        <v>-1.700399999999058</v>
      </c>
      <c r="Y183" s="135">
        <f>I183</f>
        <v>2.2153599999989502</v>
      </c>
      <c r="Z183" s="136">
        <f>G183</f>
        <v>0</v>
      </c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37"/>
      <c r="BB183" s="137"/>
      <c r="BC183" s="137"/>
      <c r="BD183" s="137"/>
      <c r="BE183" s="137"/>
      <c r="BF183" s="137"/>
      <c r="BG183" s="115"/>
      <c r="BH183" s="115"/>
      <c r="BI183" s="115"/>
      <c r="BJ183" s="115"/>
      <c r="BK183" s="115"/>
    </row>
    <row r="184" spans="1:104" ht="14.25" customHeight="1" x14ac:dyDescent="0.2">
      <c r="A184" s="98" t="s">
        <v>32</v>
      </c>
      <c r="B184" s="99" t="s">
        <v>151</v>
      </c>
      <c r="C184" s="100" t="s">
        <v>152</v>
      </c>
      <c r="D184" s="101"/>
      <c r="E184" s="102"/>
      <c r="F184" s="102"/>
      <c r="G184" s="103"/>
      <c r="H184" s="104"/>
      <c r="I184" s="105"/>
      <c r="J184" s="104"/>
      <c r="K184" s="105"/>
      <c r="O184" s="106"/>
    </row>
    <row r="185" spans="1:104" x14ac:dyDescent="0.2">
      <c r="A185" s="107">
        <v>26</v>
      </c>
      <c r="B185" s="108" t="s">
        <v>153</v>
      </c>
      <c r="C185" s="109" t="s">
        <v>154</v>
      </c>
      <c r="D185" s="110" t="s">
        <v>150</v>
      </c>
      <c r="E185" s="111">
        <v>51.889200000000002</v>
      </c>
      <c r="F185" s="160"/>
      <c r="G185" s="112">
        <f>E185*F185</f>
        <v>0</v>
      </c>
      <c r="H185" s="113">
        <v>0</v>
      </c>
      <c r="I185" s="114">
        <f>E185*H185</f>
        <v>0</v>
      </c>
      <c r="J185" s="113">
        <v>0</v>
      </c>
      <c r="K185" s="114">
        <f>E185*J185</f>
        <v>0</v>
      </c>
      <c r="O185" s="106"/>
      <c r="Z185" s="115"/>
      <c r="AA185" s="115">
        <v>1</v>
      </c>
      <c r="AB185" s="115">
        <v>3</v>
      </c>
      <c r="AC185" s="115">
        <v>3</v>
      </c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CA185" s="115">
        <v>1</v>
      </c>
      <c r="CB185" s="115">
        <v>3</v>
      </c>
      <c r="CZ185" s="73">
        <v>1</v>
      </c>
    </row>
    <row r="186" spans="1:104" x14ac:dyDescent="0.2">
      <c r="A186" s="116"/>
      <c r="B186" s="117"/>
      <c r="C186" s="172" t="s">
        <v>155</v>
      </c>
      <c r="D186" s="173"/>
      <c r="E186" s="173"/>
      <c r="F186" s="173"/>
      <c r="G186" s="174"/>
      <c r="I186" s="118"/>
      <c r="K186" s="118"/>
      <c r="L186" s="119" t="s">
        <v>155</v>
      </c>
      <c r="O186" s="106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</row>
    <row r="187" spans="1:104" x14ac:dyDescent="0.2">
      <c r="A187" s="107">
        <v>27</v>
      </c>
      <c r="B187" s="108" t="s">
        <v>157</v>
      </c>
      <c r="C187" s="109" t="s">
        <v>158</v>
      </c>
      <c r="D187" s="110" t="s">
        <v>150</v>
      </c>
      <c r="E187" s="111">
        <v>67.031999999999996</v>
      </c>
      <c r="F187" s="160"/>
      <c r="G187" s="112">
        <f>E187*F187</f>
        <v>0</v>
      </c>
      <c r="H187" s="113">
        <v>0</v>
      </c>
      <c r="I187" s="114">
        <f>E187*H187</f>
        <v>0</v>
      </c>
      <c r="J187" s="113">
        <v>0</v>
      </c>
      <c r="K187" s="114">
        <f>E187*J187</f>
        <v>0</v>
      </c>
      <c r="O187" s="106"/>
      <c r="Z187" s="115"/>
      <c r="AA187" s="115">
        <v>1</v>
      </c>
      <c r="AB187" s="115">
        <v>3</v>
      </c>
      <c r="AC187" s="115">
        <v>3</v>
      </c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CA187" s="115">
        <v>1</v>
      </c>
      <c r="CB187" s="115">
        <v>3</v>
      </c>
      <c r="CZ187" s="73">
        <v>1</v>
      </c>
    </row>
    <row r="188" spans="1:104" x14ac:dyDescent="0.2">
      <c r="A188" s="116"/>
      <c r="B188" s="117"/>
      <c r="C188" s="172" t="s">
        <v>159</v>
      </c>
      <c r="D188" s="173"/>
      <c r="E188" s="173"/>
      <c r="F188" s="173"/>
      <c r="G188" s="174"/>
      <c r="I188" s="118"/>
      <c r="K188" s="118"/>
      <c r="L188" s="119" t="s">
        <v>159</v>
      </c>
      <c r="O188" s="106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</row>
    <row r="189" spans="1:104" x14ac:dyDescent="0.2">
      <c r="A189" s="126" t="s">
        <v>36</v>
      </c>
      <c r="B189" s="127" t="s">
        <v>151</v>
      </c>
      <c r="C189" s="128" t="s">
        <v>152</v>
      </c>
      <c r="D189" s="129"/>
      <c r="E189" s="130"/>
      <c r="F189" s="130"/>
      <c r="G189" s="131">
        <f>SUM(G184:G188)</f>
        <v>0</v>
      </c>
      <c r="H189" s="132"/>
      <c r="I189" s="133">
        <f>SUM(I184:I188)</f>
        <v>0</v>
      </c>
      <c r="J189" s="134"/>
      <c r="K189" s="133">
        <f>SUM(K184:K188)</f>
        <v>0</v>
      </c>
      <c r="O189" s="106"/>
      <c r="X189" s="135">
        <f>K189</f>
        <v>0</v>
      </c>
      <c r="Y189" s="135">
        <f>I189</f>
        <v>0</v>
      </c>
      <c r="Z189" s="136">
        <f>G189</f>
        <v>0</v>
      </c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37"/>
      <c r="BB189" s="137"/>
      <c r="BC189" s="137"/>
      <c r="BD189" s="137"/>
      <c r="BE189" s="137"/>
      <c r="BF189" s="137"/>
      <c r="BG189" s="115"/>
      <c r="BH189" s="115"/>
      <c r="BI189" s="115"/>
      <c r="BJ189" s="115"/>
      <c r="BK189" s="115"/>
    </row>
    <row r="190" spans="1:104" ht="14.25" customHeight="1" x14ac:dyDescent="0.2">
      <c r="A190" s="98" t="s">
        <v>32</v>
      </c>
      <c r="B190" s="99" t="s">
        <v>161</v>
      </c>
      <c r="C190" s="100" t="s">
        <v>162</v>
      </c>
      <c r="D190" s="101"/>
      <c r="E190" s="102"/>
      <c r="F190" s="102"/>
      <c r="G190" s="103"/>
      <c r="H190" s="104"/>
      <c r="I190" s="105"/>
      <c r="J190" s="104"/>
      <c r="K190" s="105"/>
      <c r="O190" s="106"/>
    </row>
    <row r="191" spans="1:104" x14ac:dyDescent="0.2">
      <c r="A191" s="107">
        <v>28</v>
      </c>
      <c r="B191" s="108" t="s">
        <v>163</v>
      </c>
      <c r="C191" s="109" t="s">
        <v>164</v>
      </c>
      <c r="D191" s="110" t="s">
        <v>150</v>
      </c>
      <c r="E191" s="111">
        <v>120.62520000000001</v>
      </c>
      <c r="F191" s="160"/>
      <c r="G191" s="112">
        <f>E191*F191</f>
        <v>0</v>
      </c>
      <c r="H191" s="113">
        <v>0</v>
      </c>
      <c r="I191" s="114">
        <f>E191*H191</f>
        <v>0</v>
      </c>
      <c r="J191" s="113">
        <v>0</v>
      </c>
      <c r="K191" s="114">
        <f>E191*J191</f>
        <v>0</v>
      </c>
      <c r="O191" s="106"/>
      <c r="Z191" s="115"/>
      <c r="AA191" s="115">
        <v>1</v>
      </c>
      <c r="AB191" s="115">
        <v>3</v>
      </c>
      <c r="AC191" s="115">
        <v>3</v>
      </c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CA191" s="115">
        <v>1</v>
      </c>
      <c r="CB191" s="115">
        <v>3</v>
      </c>
      <c r="CZ191" s="73">
        <v>1</v>
      </c>
    </row>
    <row r="192" spans="1:104" x14ac:dyDescent="0.2">
      <c r="A192" s="107">
        <v>29</v>
      </c>
      <c r="B192" s="108" t="s">
        <v>165</v>
      </c>
      <c r="C192" s="109" t="s">
        <v>166</v>
      </c>
      <c r="D192" s="110" t="s">
        <v>150</v>
      </c>
      <c r="E192" s="111">
        <v>1085.6268</v>
      </c>
      <c r="F192" s="160"/>
      <c r="G192" s="112">
        <f>E192*F192</f>
        <v>0</v>
      </c>
      <c r="H192" s="113">
        <v>0</v>
      </c>
      <c r="I192" s="114">
        <f>E192*H192</f>
        <v>0</v>
      </c>
      <c r="J192" s="113">
        <v>0</v>
      </c>
      <c r="K192" s="114">
        <f>E192*J192</f>
        <v>0</v>
      </c>
      <c r="O192" s="106"/>
      <c r="Z192" s="115"/>
      <c r="AA192" s="115">
        <v>1</v>
      </c>
      <c r="AB192" s="115">
        <v>3</v>
      </c>
      <c r="AC192" s="115">
        <v>3</v>
      </c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CA192" s="115">
        <v>1</v>
      </c>
      <c r="CB192" s="115">
        <v>3</v>
      </c>
      <c r="CZ192" s="73">
        <v>1</v>
      </c>
    </row>
    <row r="193" spans="1:104" x14ac:dyDescent="0.2">
      <c r="A193" s="116"/>
      <c r="B193" s="117"/>
      <c r="C193" s="176" t="s">
        <v>471</v>
      </c>
      <c r="D193" s="177"/>
      <c r="E193" s="120">
        <v>1085.6268</v>
      </c>
      <c r="F193" s="121"/>
      <c r="G193" s="122"/>
      <c r="H193" s="123"/>
      <c r="I193" s="118"/>
      <c r="K193" s="118"/>
      <c r="M193" s="124" t="s">
        <v>471</v>
      </c>
      <c r="O193" s="106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25" t="str">
        <f>C192</f>
        <v>Příplatek za dopravu suti po suchu za další 1 km</v>
      </c>
      <c r="BE193" s="115"/>
      <c r="BF193" s="115"/>
      <c r="BG193" s="115"/>
      <c r="BH193" s="115"/>
      <c r="BI193" s="115"/>
      <c r="BJ193" s="115"/>
      <c r="BK193" s="115"/>
    </row>
    <row r="194" spans="1:104" x14ac:dyDescent="0.2">
      <c r="A194" s="107">
        <v>30</v>
      </c>
      <c r="B194" s="108" t="s">
        <v>168</v>
      </c>
      <c r="C194" s="109" t="s">
        <v>169</v>
      </c>
      <c r="D194" s="110" t="s">
        <v>150</v>
      </c>
      <c r="E194" s="111">
        <v>120.62520000000001</v>
      </c>
      <c r="F194" s="160"/>
      <c r="G194" s="112">
        <f>E194*F194</f>
        <v>0</v>
      </c>
      <c r="H194" s="113">
        <v>0</v>
      </c>
      <c r="I194" s="114">
        <f>E194*H194</f>
        <v>0</v>
      </c>
      <c r="J194" s="113">
        <v>0</v>
      </c>
      <c r="K194" s="114">
        <f>E194*J194</f>
        <v>0</v>
      </c>
      <c r="O194" s="106"/>
      <c r="Z194" s="115"/>
      <c r="AA194" s="115">
        <v>1</v>
      </c>
      <c r="AB194" s="115">
        <v>3</v>
      </c>
      <c r="AC194" s="115">
        <v>3</v>
      </c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CA194" s="115">
        <v>1</v>
      </c>
      <c r="CB194" s="115">
        <v>3</v>
      </c>
      <c r="CZ194" s="73">
        <v>1</v>
      </c>
    </row>
    <row r="195" spans="1:104" x14ac:dyDescent="0.2">
      <c r="A195" s="116"/>
      <c r="B195" s="117"/>
      <c r="C195" s="176" t="s">
        <v>472</v>
      </c>
      <c r="D195" s="177"/>
      <c r="E195" s="120">
        <v>120.62520000000001</v>
      </c>
      <c r="F195" s="121"/>
      <c r="G195" s="122"/>
      <c r="H195" s="123"/>
      <c r="I195" s="118"/>
      <c r="K195" s="118"/>
      <c r="M195" s="124" t="s">
        <v>472</v>
      </c>
      <c r="O195" s="106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25" t="str">
        <f>C194</f>
        <v>Nakládání suti na dopravní prostředky - komunikace</v>
      </c>
      <c r="BE195" s="115"/>
      <c r="BF195" s="115"/>
      <c r="BG195" s="115"/>
      <c r="BH195" s="115"/>
      <c r="BI195" s="115"/>
      <c r="BJ195" s="115"/>
      <c r="BK195" s="115"/>
    </row>
    <row r="196" spans="1:104" x14ac:dyDescent="0.2">
      <c r="A196" s="126" t="s">
        <v>36</v>
      </c>
      <c r="B196" s="127" t="s">
        <v>161</v>
      </c>
      <c r="C196" s="128" t="s">
        <v>162</v>
      </c>
      <c r="D196" s="129"/>
      <c r="E196" s="130"/>
      <c r="F196" s="130"/>
      <c r="G196" s="131">
        <f>SUM(G190:G195)</f>
        <v>0</v>
      </c>
      <c r="H196" s="132"/>
      <c r="I196" s="133">
        <f>SUM(I190:I195)</f>
        <v>0</v>
      </c>
      <c r="J196" s="134"/>
      <c r="K196" s="133">
        <f>SUM(K190:K195)</f>
        <v>0</v>
      </c>
      <c r="O196" s="106"/>
      <c r="X196" s="135">
        <f>K196</f>
        <v>0</v>
      </c>
      <c r="Y196" s="135">
        <f>I196</f>
        <v>0</v>
      </c>
      <c r="Z196" s="136">
        <f>G196</f>
        <v>0</v>
      </c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37"/>
      <c r="BB196" s="137"/>
      <c r="BC196" s="137"/>
      <c r="BD196" s="137"/>
      <c r="BE196" s="137"/>
      <c r="BF196" s="137"/>
      <c r="BG196" s="115"/>
      <c r="BH196" s="115"/>
      <c r="BI196" s="115"/>
      <c r="BJ196" s="115"/>
      <c r="BK196" s="115"/>
    </row>
    <row r="197" spans="1:104" x14ac:dyDescent="0.2">
      <c r="A197" s="138" t="s">
        <v>37</v>
      </c>
      <c r="B197" s="139" t="s">
        <v>38</v>
      </c>
      <c r="C197" s="140"/>
      <c r="D197" s="141"/>
      <c r="E197" s="142"/>
      <c r="F197" s="142"/>
      <c r="G197" s="143">
        <f>SUM(Z7:Z197)</f>
        <v>0</v>
      </c>
      <c r="H197" s="144"/>
      <c r="I197" s="145">
        <f>SUM(Y7:Y197)</f>
        <v>125.49457500001355</v>
      </c>
      <c r="J197" s="144"/>
      <c r="K197" s="145">
        <f>SUM(X7:X197)</f>
        <v>-120.62160000004633</v>
      </c>
      <c r="O197" s="106"/>
      <c r="BA197" s="146"/>
      <c r="BB197" s="146"/>
      <c r="BC197" s="146"/>
      <c r="BD197" s="146"/>
      <c r="BE197" s="146"/>
      <c r="BF197" s="146"/>
    </row>
    <row r="198" spans="1:104" x14ac:dyDescent="0.2">
      <c r="E198" s="73"/>
    </row>
    <row r="199" spans="1:104" x14ac:dyDescent="0.2">
      <c r="A199" s="147"/>
      <c r="E199" s="73"/>
    </row>
    <row r="200" spans="1:104" x14ac:dyDescent="0.2">
      <c r="E200" s="73"/>
    </row>
    <row r="201" spans="1:104" x14ac:dyDescent="0.2">
      <c r="E201" s="73"/>
    </row>
    <row r="202" spans="1:104" x14ac:dyDescent="0.2">
      <c r="E202" s="73"/>
    </row>
    <row r="203" spans="1:104" x14ac:dyDescent="0.2">
      <c r="E203" s="73"/>
    </row>
    <row r="204" spans="1:104" x14ac:dyDescent="0.2">
      <c r="E204" s="73"/>
    </row>
    <row r="205" spans="1:104" x14ac:dyDescent="0.2">
      <c r="E205" s="73"/>
    </row>
    <row r="206" spans="1:104" x14ac:dyDescent="0.2">
      <c r="E206" s="73"/>
    </row>
    <row r="207" spans="1:104" x14ac:dyDescent="0.2">
      <c r="E207" s="73"/>
    </row>
    <row r="208" spans="1:104" x14ac:dyDescent="0.2">
      <c r="E208" s="73"/>
    </row>
    <row r="209" spans="5:5" x14ac:dyDescent="0.2">
      <c r="E209" s="73"/>
    </row>
    <row r="210" spans="5:5" x14ac:dyDescent="0.2">
      <c r="E210" s="73"/>
    </row>
    <row r="211" spans="5:5" x14ac:dyDescent="0.2">
      <c r="E211" s="73"/>
    </row>
    <row r="212" spans="5:5" x14ac:dyDescent="0.2">
      <c r="E212" s="73"/>
    </row>
    <row r="213" spans="5:5" x14ac:dyDescent="0.2">
      <c r="E213" s="73"/>
    </row>
    <row r="214" spans="5:5" x14ac:dyDescent="0.2">
      <c r="E214" s="73"/>
    </row>
    <row r="215" spans="5:5" x14ac:dyDescent="0.2">
      <c r="E215" s="73"/>
    </row>
    <row r="216" spans="5:5" x14ac:dyDescent="0.2">
      <c r="E216" s="73"/>
    </row>
    <row r="217" spans="5:5" x14ac:dyDescent="0.2">
      <c r="E217" s="73"/>
    </row>
    <row r="218" spans="5:5" x14ac:dyDescent="0.2">
      <c r="E218" s="73"/>
    </row>
    <row r="219" spans="5:5" x14ac:dyDescent="0.2">
      <c r="E219" s="73"/>
    </row>
    <row r="220" spans="5:5" x14ac:dyDescent="0.2">
      <c r="E220" s="73"/>
    </row>
    <row r="221" spans="5:5" x14ac:dyDescent="0.2">
      <c r="E221" s="73"/>
    </row>
    <row r="222" spans="5:5" x14ac:dyDescent="0.2">
      <c r="E222" s="73"/>
    </row>
    <row r="223" spans="5:5" x14ac:dyDescent="0.2">
      <c r="E223" s="73"/>
    </row>
    <row r="224" spans="5:5" x14ac:dyDescent="0.2">
      <c r="E224" s="73"/>
    </row>
    <row r="225" spans="5:5" x14ac:dyDescent="0.2">
      <c r="E225" s="73"/>
    </row>
    <row r="226" spans="5:5" x14ac:dyDescent="0.2">
      <c r="E226" s="73"/>
    </row>
    <row r="227" spans="5:5" x14ac:dyDescent="0.2">
      <c r="E227" s="73"/>
    </row>
    <row r="228" spans="5:5" x14ac:dyDescent="0.2">
      <c r="E228" s="73"/>
    </row>
    <row r="229" spans="5:5" x14ac:dyDescent="0.2">
      <c r="E229" s="73"/>
    </row>
    <row r="230" spans="5:5" x14ac:dyDescent="0.2">
      <c r="E230" s="73"/>
    </row>
    <row r="231" spans="5:5" x14ac:dyDescent="0.2">
      <c r="E231" s="73"/>
    </row>
    <row r="232" spans="5:5" x14ac:dyDescent="0.2">
      <c r="E232" s="73"/>
    </row>
    <row r="233" spans="5:5" x14ac:dyDescent="0.2">
      <c r="E233" s="73"/>
    </row>
    <row r="234" spans="5:5" x14ac:dyDescent="0.2">
      <c r="E234" s="73"/>
    </row>
    <row r="235" spans="5:5" x14ac:dyDescent="0.2">
      <c r="E235" s="73"/>
    </row>
    <row r="236" spans="5:5" x14ac:dyDescent="0.2">
      <c r="E236" s="73"/>
    </row>
    <row r="237" spans="5:5" x14ac:dyDescent="0.2">
      <c r="E237" s="73"/>
    </row>
    <row r="238" spans="5:5" x14ac:dyDescent="0.2">
      <c r="E238" s="73"/>
    </row>
    <row r="239" spans="5:5" x14ac:dyDescent="0.2">
      <c r="E239" s="73"/>
    </row>
    <row r="240" spans="5:5" x14ac:dyDescent="0.2">
      <c r="E240" s="73"/>
    </row>
    <row r="241" spans="1:7" x14ac:dyDescent="0.2">
      <c r="E241" s="73"/>
    </row>
    <row r="242" spans="1:7" x14ac:dyDescent="0.2">
      <c r="E242" s="73"/>
    </row>
    <row r="243" spans="1:7" x14ac:dyDescent="0.2">
      <c r="E243" s="73"/>
    </row>
    <row r="244" spans="1:7" x14ac:dyDescent="0.2">
      <c r="E244" s="73"/>
    </row>
    <row r="245" spans="1:7" x14ac:dyDescent="0.2">
      <c r="E245" s="73"/>
    </row>
    <row r="246" spans="1:7" x14ac:dyDescent="0.2">
      <c r="E246" s="73"/>
    </row>
    <row r="247" spans="1:7" x14ac:dyDescent="0.2">
      <c r="E247" s="73"/>
    </row>
    <row r="248" spans="1:7" x14ac:dyDescent="0.2">
      <c r="E248" s="73"/>
    </row>
    <row r="249" spans="1:7" x14ac:dyDescent="0.2">
      <c r="E249" s="73"/>
    </row>
    <row r="250" spans="1:7" x14ac:dyDescent="0.2">
      <c r="E250" s="73"/>
    </row>
    <row r="251" spans="1:7" x14ac:dyDescent="0.2">
      <c r="E251" s="73"/>
    </row>
    <row r="252" spans="1:7" x14ac:dyDescent="0.2">
      <c r="A252" s="148"/>
      <c r="B252" s="148"/>
    </row>
    <row r="253" spans="1:7" x14ac:dyDescent="0.2">
      <c r="C253" s="149"/>
      <c r="D253" s="149"/>
      <c r="E253" s="150"/>
      <c r="F253" s="149"/>
      <c r="G253" s="151"/>
    </row>
    <row r="254" spans="1:7" x14ac:dyDescent="0.2">
      <c r="A254" s="148"/>
      <c r="B254" s="148"/>
    </row>
    <row r="1171" spans="1:7" x14ac:dyDescent="0.2">
      <c r="A1171" s="152"/>
      <c r="B1171" s="153"/>
      <c r="C1171" s="154" t="s">
        <v>40</v>
      </c>
      <c r="D1171" s="155"/>
      <c r="F1171" s="92"/>
      <c r="G1171" s="118">
        <v>100000</v>
      </c>
    </row>
    <row r="1172" spans="1:7" x14ac:dyDescent="0.2">
      <c r="A1172" s="152"/>
      <c r="B1172" s="153"/>
      <c r="C1172" s="154" t="s">
        <v>41</v>
      </c>
      <c r="D1172" s="155"/>
      <c r="F1172" s="92"/>
      <c r="G1172" s="118">
        <v>100000</v>
      </c>
    </row>
    <row r="1173" spans="1:7" x14ac:dyDescent="0.2">
      <c r="A1173" s="152"/>
      <c r="B1173" s="153"/>
      <c r="C1173" s="154" t="s">
        <v>42</v>
      </c>
      <c r="D1173" s="155"/>
      <c r="F1173" s="92"/>
      <c r="G1173" s="118">
        <v>100000</v>
      </c>
    </row>
    <row r="1174" spans="1:7" x14ac:dyDescent="0.2">
      <c r="A1174" s="152"/>
      <c r="B1174" s="153"/>
      <c r="C1174" s="154" t="s">
        <v>43</v>
      </c>
      <c r="D1174" s="155"/>
      <c r="F1174" s="92"/>
      <c r="G1174" s="118">
        <v>100000</v>
      </c>
    </row>
    <row r="1175" spans="1:7" x14ac:dyDescent="0.2">
      <c r="A1175" s="152"/>
      <c r="B1175" s="153"/>
      <c r="C1175" s="154" t="s">
        <v>44</v>
      </c>
      <c r="D1175" s="155"/>
      <c r="F1175" s="92"/>
      <c r="G1175" s="118">
        <v>100000</v>
      </c>
    </row>
    <row r="1176" spans="1:7" x14ac:dyDescent="0.2">
      <c r="A1176" s="152"/>
      <c r="B1176" s="153"/>
      <c r="C1176" s="154" t="s">
        <v>45</v>
      </c>
      <c r="D1176" s="155"/>
      <c r="F1176" s="92"/>
      <c r="G1176" s="118">
        <v>100000</v>
      </c>
    </row>
    <row r="1177" spans="1:7" x14ac:dyDescent="0.2">
      <c r="A1177" s="152"/>
      <c r="B1177" s="153"/>
      <c r="C1177" s="154" t="s">
        <v>46</v>
      </c>
      <c r="D1177" s="155"/>
      <c r="F1177" s="92"/>
      <c r="G1177" s="118">
        <v>100000</v>
      </c>
    </row>
  </sheetData>
  <mergeCells count="147">
    <mergeCell ref="C193:D193"/>
    <mergeCell ref="C195:D195"/>
    <mergeCell ref="C53:G53"/>
    <mergeCell ref="C59:G59"/>
    <mergeCell ref="C60:G60"/>
    <mergeCell ref="C63:D63"/>
    <mergeCell ref="C64:D64"/>
    <mergeCell ref="C65:D65"/>
    <mergeCell ref="C66:D66"/>
    <mergeCell ref="C73:G73"/>
    <mergeCell ref="C75:G75"/>
    <mergeCell ref="A1:G1"/>
    <mergeCell ref="C9:G9"/>
    <mergeCell ref="C11:G11"/>
    <mergeCell ref="C12:G12"/>
    <mergeCell ref="C13:D13"/>
    <mergeCell ref="C15:G15"/>
    <mergeCell ref="C16:G16"/>
    <mergeCell ref="C17:D17"/>
    <mergeCell ref="C29:D29"/>
    <mergeCell ref="C31:D31"/>
    <mergeCell ref="C32:D32"/>
    <mergeCell ref="C33:D33"/>
    <mergeCell ref="C35:D35"/>
    <mergeCell ref="C20:D20"/>
    <mergeCell ref="C24:D24"/>
    <mergeCell ref="C28:D28"/>
    <mergeCell ref="C19:G19"/>
    <mergeCell ref="C21:D21"/>
    <mergeCell ref="C22:D22"/>
    <mergeCell ref="C30:D30"/>
    <mergeCell ref="C44:D44"/>
    <mergeCell ref="C45:D45"/>
    <mergeCell ref="C51:G51"/>
    <mergeCell ref="C36:D36"/>
    <mergeCell ref="C40:D40"/>
    <mergeCell ref="C37:D37"/>
    <mergeCell ref="C38:D38"/>
    <mergeCell ref="C39:D39"/>
    <mergeCell ref="C42:G42"/>
    <mergeCell ref="C43:G43"/>
    <mergeCell ref="C46:D46"/>
    <mergeCell ref="C47:D47"/>
    <mergeCell ref="C48:D48"/>
    <mergeCell ref="C49:D49"/>
    <mergeCell ref="C55:G55"/>
    <mergeCell ref="C61:D61"/>
    <mergeCell ref="C62:D62"/>
    <mergeCell ref="C84:G84"/>
    <mergeCell ref="C85:G85"/>
    <mergeCell ref="C86:G86"/>
    <mergeCell ref="C87:G87"/>
    <mergeCell ref="C88:G88"/>
    <mergeCell ref="C76:D76"/>
    <mergeCell ref="C77:D77"/>
    <mergeCell ref="C78:D78"/>
    <mergeCell ref="C79:D79"/>
    <mergeCell ref="C80:D80"/>
    <mergeCell ref="C81:D81"/>
    <mergeCell ref="C82:D82"/>
    <mergeCell ref="C96:G96"/>
    <mergeCell ref="C97:G97"/>
    <mergeCell ref="C98:G98"/>
    <mergeCell ref="C99:G99"/>
    <mergeCell ref="C100:G100"/>
    <mergeCell ref="C102:G102"/>
    <mergeCell ref="C89:G89"/>
    <mergeCell ref="C91:G91"/>
    <mergeCell ref="C92:G92"/>
    <mergeCell ref="C93:G93"/>
    <mergeCell ref="C95:G95"/>
    <mergeCell ref="C90:G90"/>
    <mergeCell ref="C101:G101"/>
    <mergeCell ref="C109:G109"/>
    <mergeCell ref="C110:G110"/>
    <mergeCell ref="C111:G111"/>
    <mergeCell ref="C113:G113"/>
    <mergeCell ref="C114:G114"/>
    <mergeCell ref="C115:G115"/>
    <mergeCell ref="C103:G103"/>
    <mergeCell ref="C104:G104"/>
    <mergeCell ref="C106:G106"/>
    <mergeCell ref="C107:G107"/>
    <mergeCell ref="C108:G108"/>
    <mergeCell ref="C112:G112"/>
    <mergeCell ref="C122:G122"/>
    <mergeCell ref="C124:G124"/>
    <mergeCell ref="C125:G125"/>
    <mergeCell ref="C126:G126"/>
    <mergeCell ref="C128:G128"/>
    <mergeCell ref="C117:G117"/>
    <mergeCell ref="C118:G118"/>
    <mergeCell ref="C119:G119"/>
    <mergeCell ref="C120:G120"/>
    <mergeCell ref="C121:G121"/>
    <mergeCell ref="C123:G123"/>
    <mergeCell ref="C136:G136"/>
    <mergeCell ref="C137:G137"/>
    <mergeCell ref="C139:G139"/>
    <mergeCell ref="C140:G140"/>
    <mergeCell ref="C141:G141"/>
    <mergeCell ref="C129:G129"/>
    <mergeCell ref="C130:G130"/>
    <mergeCell ref="C131:G131"/>
    <mergeCell ref="C132:G132"/>
    <mergeCell ref="C133:G133"/>
    <mergeCell ref="C135:G135"/>
    <mergeCell ref="C134:G134"/>
    <mergeCell ref="C150:G150"/>
    <mergeCell ref="C151:G151"/>
    <mergeCell ref="C152:G152"/>
    <mergeCell ref="C153:G153"/>
    <mergeCell ref="C154:G154"/>
    <mergeCell ref="C142:G142"/>
    <mergeCell ref="C143:G143"/>
    <mergeCell ref="C144:G144"/>
    <mergeCell ref="C146:G146"/>
    <mergeCell ref="C147:G147"/>
    <mergeCell ref="C148:G148"/>
    <mergeCell ref="C145:G145"/>
    <mergeCell ref="C162:G162"/>
    <mergeCell ref="C163:G163"/>
    <mergeCell ref="C164:G164"/>
    <mergeCell ref="C165:G165"/>
    <mergeCell ref="C166:G166"/>
    <mergeCell ref="C168:G168"/>
    <mergeCell ref="C155:G155"/>
    <mergeCell ref="C157:G157"/>
    <mergeCell ref="C158:G158"/>
    <mergeCell ref="C159:G159"/>
    <mergeCell ref="C161:G161"/>
    <mergeCell ref="C156:G156"/>
    <mergeCell ref="C167:G167"/>
    <mergeCell ref="C175:G175"/>
    <mergeCell ref="C176:G176"/>
    <mergeCell ref="C177:G177"/>
    <mergeCell ref="C169:G169"/>
    <mergeCell ref="C170:G170"/>
    <mergeCell ref="C172:G172"/>
    <mergeCell ref="C173:G173"/>
    <mergeCell ref="C174:G174"/>
    <mergeCell ref="C178:G178"/>
    <mergeCell ref="C179:G179"/>
    <mergeCell ref="C180:G180"/>
    <mergeCell ref="C181:G181"/>
    <mergeCell ref="C186:G186"/>
    <mergeCell ref="C188:G188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4F34-8498-456E-800C-8836BFA23363}">
  <sheetPr codeName="List5"/>
  <dimension ref="A1:CZ1054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341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87" t="s">
        <v>466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33</v>
      </c>
      <c r="C7" s="100" t="s">
        <v>34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x14ac:dyDescent="0.2">
      <c r="A8" s="107">
        <v>1</v>
      </c>
      <c r="B8" s="108" t="s">
        <v>302</v>
      </c>
      <c r="C8" s="109" t="s">
        <v>303</v>
      </c>
      <c r="D8" s="110" t="s">
        <v>83</v>
      </c>
      <c r="E8" s="111">
        <v>25.35</v>
      </c>
      <c r="F8" s="160"/>
      <c r="G8" s="112">
        <f>E8*F8</f>
        <v>0</v>
      </c>
      <c r="H8" s="113">
        <v>0</v>
      </c>
      <c r="I8" s="114">
        <f>E8*H8</f>
        <v>0</v>
      </c>
      <c r="J8" s="113">
        <v>0</v>
      </c>
      <c r="K8" s="114">
        <f>E8*J8</f>
        <v>0</v>
      </c>
      <c r="O8" s="106"/>
      <c r="Z8" s="115"/>
      <c r="AA8" s="115">
        <v>1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</v>
      </c>
      <c r="CB8" s="115">
        <v>1</v>
      </c>
      <c r="CZ8" s="73">
        <v>1</v>
      </c>
    </row>
    <row r="9" spans="1:104" x14ac:dyDescent="0.2">
      <c r="A9" s="116"/>
      <c r="B9" s="117"/>
      <c r="C9" s="176" t="s">
        <v>304</v>
      </c>
      <c r="D9" s="177"/>
      <c r="E9" s="120">
        <v>19.45</v>
      </c>
      <c r="F9" s="121"/>
      <c r="G9" s="122"/>
      <c r="H9" s="123"/>
      <c r="I9" s="118"/>
      <c r="K9" s="118"/>
      <c r="M9" s="124" t="s">
        <v>304</v>
      </c>
      <c r="O9" s="106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25" t="str">
        <f>C8</f>
        <v>Odkopávky pro silnice v hor. 3 do 100 m3</v>
      </c>
      <c r="BE9" s="115"/>
      <c r="BF9" s="115"/>
      <c r="BG9" s="115"/>
      <c r="BH9" s="115"/>
      <c r="BI9" s="115"/>
      <c r="BJ9" s="115"/>
      <c r="BK9" s="115"/>
    </row>
    <row r="10" spans="1:104" x14ac:dyDescent="0.2">
      <c r="A10" s="116"/>
      <c r="B10" s="117"/>
      <c r="C10" s="176" t="s">
        <v>305</v>
      </c>
      <c r="D10" s="177"/>
      <c r="E10" s="120">
        <v>5.9</v>
      </c>
      <c r="F10" s="121"/>
      <c r="G10" s="122"/>
      <c r="H10" s="123"/>
      <c r="I10" s="118"/>
      <c r="K10" s="118"/>
      <c r="M10" s="124" t="s">
        <v>305</v>
      </c>
      <c r="O10" s="106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25" t="str">
        <f>C9</f>
        <v>dlážděné plochy:19,45</v>
      </c>
      <c r="BE10" s="115"/>
      <c r="BF10" s="115"/>
      <c r="BG10" s="115"/>
      <c r="BH10" s="115"/>
      <c r="BI10" s="115"/>
      <c r="BJ10" s="115"/>
      <c r="BK10" s="115"/>
    </row>
    <row r="11" spans="1:104" x14ac:dyDescent="0.2">
      <c r="A11" s="107">
        <v>2</v>
      </c>
      <c r="B11" s="108" t="s">
        <v>306</v>
      </c>
      <c r="C11" s="109" t="s">
        <v>307</v>
      </c>
      <c r="D11" s="110" t="s">
        <v>83</v>
      </c>
      <c r="E11" s="111">
        <v>25.35</v>
      </c>
      <c r="F11" s="160"/>
      <c r="G11" s="112">
        <f>E11*F11</f>
        <v>0</v>
      </c>
      <c r="H11" s="113">
        <v>0</v>
      </c>
      <c r="I11" s="114">
        <f>E11*H11</f>
        <v>0</v>
      </c>
      <c r="J11" s="113">
        <v>0</v>
      </c>
      <c r="K11" s="114">
        <f>E11*J11</f>
        <v>0</v>
      </c>
      <c r="O11" s="106"/>
      <c r="Z11" s="115"/>
      <c r="AA11" s="115">
        <v>1</v>
      </c>
      <c r="AB11" s="115">
        <v>1</v>
      </c>
      <c r="AC11" s="115">
        <v>1</v>
      </c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CA11" s="115">
        <v>1</v>
      </c>
      <c r="CB11" s="115">
        <v>1</v>
      </c>
      <c r="CZ11" s="73">
        <v>1</v>
      </c>
    </row>
    <row r="12" spans="1:104" x14ac:dyDescent="0.2">
      <c r="A12" s="107">
        <v>3</v>
      </c>
      <c r="B12" s="108" t="s">
        <v>308</v>
      </c>
      <c r="C12" s="109" t="s">
        <v>309</v>
      </c>
      <c r="D12" s="110" t="s">
        <v>83</v>
      </c>
      <c r="E12" s="111">
        <v>25.35</v>
      </c>
      <c r="F12" s="160"/>
      <c r="G12" s="112">
        <f>E12*F12</f>
        <v>0</v>
      </c>
      <c r="H12" s="113">
        <v>0</v>
      </c>
      <c r="I12" s="114">
        <f>E12*H12</f>
        <v>0</v>
      </c>
      <c r="J12" s="113">
        <v>0</v>
      </c>
      <c r="K12" s="114">
        <f>E12*J12</f>
        <v>0</v>
      </c>
      <c r="O12" s="106"/>
      <c r="Z12" s="115"/>
      <c r="AA12" s="115">
        <v>1</v>
      </c>
      <c r="AB12" s="115">
        <v>1</v>
      </c>
      <c r="AC12" s="115">
        <v>1</v>
      </c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CA12" s="115">
        <v>1</v>
      </c>
      <c r="CB12" s="115">
        <v>1</v>
      </c>
      <c r="CZ12" s="73">
        <v>1</v>
      </c>
    </row>
    <row r="13" spans="1:104" x14ac:dyDescent="0.2">
      <c r="A13" s="107">
        <v>4</v>
      </c>
      <c r="B13" s="108" t="s">
        <v>310</v>
      </c>
      <c r="C13" s="109" t="s">
        <v>311</v>
      </c>
      <c r="D13" s="110" t="s">
        <v>83</v>
      </c>
      <c r="E13" s="111">
        <v>30.85</v>
      </c>
      <c r="F13" s="160"/>
      <c r="G13" s="112">
        <f>E13*F13</f>
        <v>0</v>
      </c>
      <c r="H13" s="113">
        <v>0</v>
      </c>
      <c r="I13" s="114">
        <f>E13*H13</f>
        <v>0</v>
      </c>
      <c r="J13" s="113">
        <v>0</v>
      </c>
      <c r="K13" s="114">
        <f>E13*J13</f>
        <v>0</v>
      </c>
      <c r="O13" s="106"/>
      <c r="Z13" s="115"/>
      <c r="AA13" s="115">
        <v>1</v>
      </c>
      <c r="AB13" s="115">
        <v>1</v>
      </c>
      <c r="AC13" s="115">
        <v>1</v>
      </c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CA13" s="115">
        <v>1</v>
      </c>
      <c r="CB13" s="115">
        <v>1</v>
      </c>
      <c r="CZ13" s="73">
        <v>1</v>
      </c>
    </row>
    <row r="14" spans="1:104" x14ac:dyDescent="0.2">
      <c r="A14" s="116"/>
      <c r="B14" s="117"/>
      <c r="C14" s="176" t="s">
        <v>312</v>
      </c>
      <c r="D14" s="177"/>
      <c r="E14" s="120">
        <v>25.35</v>
      </c>
      <c r="F14" s="121"/>
      <c r="G14" s="122"/>
      <c r="H14" s="123"/>
      <c r="I14" s="118"/>
      <c r="K14" s="118"/>
      <c r="M14" s="124" t="s">
        <v>312</v>
      </c>
      <c r="O14" s="106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25" t="str">
        <f>C13</f>
        <v>Nakládání výkopku z hor.1-4 v množství do 100 m3</v>
      </c>
      <c r="BE14" s="115"/>
      <c r="BF14" s="115"/>
      <c r="BG14" s="115"/>
      <c r="BH14" s="115"/>
      <c r="BI14" s="115"/>
      <c r="BJ14" s="115"/>
      <c r="BK14" s="115"/>
    </row>
    <row r="15" spans="1:104" x14ac:dyDescent="0.2">
      <c r="A15" s="116"/>
      <c r="B15" s="117"/>
      <c r="C15" s="176" t="s">
        <v>313</v>
      </c>
      <c r="D15" s="177"/>
      <c r="E15" s="120">
        <v>5.5</v>
      </c>
      <c r="F15" s="121"/>
      <c r="G15" s="122"/>
      <c r="H15" s="123"/>
      <c r="I15" s="118"/>
      <c r="K15" s="118"/>
      <c r="M15" s="124" t="s">
        <v>313</v>
      </c>
      <c r="O15" s="106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25" t="str">
        <f>C14</f>
        <v>Odkop:25,35</v>
      </c>
      <c r="BE15" s="115"/>
      <c r="BF15" s="115"/>
      <c r="BG15" s="115"/>
      <c r="BH15" s="115"/>
      <c r="BI15" s="115"/>
      <c r="BJ15" s="115"/>
      <c r="BK15" s="115"/>
    </row>
    <row r="16" spans="1:104" x14ac:dyDescent="0.2">
      <c r="A16" s="107">
        <v>5</v>
      </c>
      <c r="B16" s="108" t="s">
        <v>314</v>
      </c>
      <c r="C16" s="109" t="s">
        <v>315</v>
      </c>
      <c r="D16" s="110" t="s">
        <v>83</v>
      </c>
      <c r="E16" s="111">
        <v>19.850000000000001</v>
      </c>
      <c r="F16" s="160"/>
      <c r="G16" s="112">
        <f>E16*F16</f>
        <v>0</v>
      </c>
      <c r="H16" s="113">
        <v>0</v>
      </c>
      <c r="I16" s="114">
        <f>E16*H16</f>
        <v>0</v>
      </c>
      <c r="J16" s="113">
        <v>0</v>
      </c>
      <c r="K16" s="114">
        <f>E16*J16</f>
        <v>0</v>
      </c>
      <c r="O16" s="106"/>
      <c r="Z16" s="115"/>
      <c r="AA16" s="115">
        <v>1</v>
      </c>
      <c r="AB16" s="115">
        <v>1</v>
      </c>
      <c r="AC16" s="115">
        <v>1</v>
      </c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CA16" s="115">
        <v>1</v>
      </c>
      <c r="CB16" s="115">
        <v>1</v>
      </c>
      <c r="CZ16" s="73">
        <v>1</v>
      </c>
    </row>
    <row r="17" spans="1:104" x14ac:dyDescent="0.2">
      <c r="A17" s="116"/>
      <c r="B17" s="117"/>
      <c r="C17" s="176" t="s">
        <v>316</v>
      </c>
      <c r="D17" s="177"/>
      <c r="E17" s="120">
        <v>19.850000000000001</v>
      </c>
      <c r="F17" s="121"/>
      <c r="G17" s="122"/>
      <c r="H17" s="123"/>
      <c r="I17" s="118"/>
      <c r="K17" s="118"/>
      <c r="M17" s="124" t="s">
        <v>316</v>
      </c>
      <c r="O17" s="106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25" t="str">
        <f>C16</f>
        <v>Uložení sypaniny na skl.-sypanina na výšku přes 2m</v>
      </c>
      <c r="BE17" s="115"/>
      <c r="BF17" s="115"/>
      <c r="BG17" s="115"/>
      <c r="BH17" s="115"/>
      <c r="BI17" s="115"/>
      <c r="BJ17" s="115"/>
      <c r="BK17" s="115"/>
    </row>
    <row r="18" spans="1:104" x14ac:dyDescent="0.2">
      <c r="A18" s="107">
        <v>6</v>
      </c>
      <c r="B18" s="108" t="s">
        <v>183</v>
      </c>
      <c r="C18" s="109" t="s">
        <v>184</v>
      </c>
      <c r="D18" s="110" t="s">
        <v>83</v>
      </c>
      <c r="E18" s="111">
        <v>5.5</v>
      </c>
      <c r="F18" s="160"/>
      <c r="G18" s="112">
        <f>E18*F18</f>
        <v>0</v>
      </c>
      <c r="H18" s="113">
        <v>0</v>
      </c>
      <c r="I18" s="114">
        <f>E18*H18</f>
        <v>0</v>
      </c>
      <c r="J18" s="113">
        <v>0</v>
      </c>
      <c r="K18" s="114">
        <f>E18*J18</f>
        <v>0</v>
      </c>
      <c r="O18" s="106"/>
      <c r="Z18" s="115"/>
      <c r="AA18" s="115">
        <v>1</v>
      </c>
      <c r="AB18" s="115">
        <v>1</v>
      </c>
      <c r="AC18" s="115">
        <v>1</v>
      </c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CA18" s="115">
        <v>1</v>
      </c>
      <c r="CB18" s="115">
        <v>1</v>
      </c>
      <c r="CZ18" s="73">
        <v>1</v>
      </c>
    </row>
    <row r="19" spans="1:104" x14ac:dyDescent="0.2">
      <c r="A19" s="116"/>
      <c r="B19" s="117"/>
      <c r="C19" s="172" t="s">
        <v>317</v>
      </c>
      <c r="D19" s="173"/>
      <c r="E19" s="173"/>
      <c r="F19" s="173"/>
      <c r="G19" s="174"/>
      <c r="I19" s="118"/>
      <c r="K19" s="118"/>
      <c r="L19" s="119" t="s">
        <v>317</v>
      </c>
      <c r="O19" s="106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</row>
    <row r="20" spans="1:104" x14ac:dyDescent="0.2">
      <c r="A20" s="107">
        <v>7</v>
      </c>
      <c r="B20" s="108" t="s">
        <v>318</v>
      </c>
      <c r="C20" s="109" t="s">
        <v>319</v>
      </c>
      <c r="D20" s="110" t="s">
        <v>35</v>
      </c>
      <c r="E20" s="111">
        <v>135.9</v>
      </c>
      <c r="F20" s="160"/>
      <c r="G20" s="112">
        <f>E20*F20</f>
        <v>0</v>
      </c>
      <c r="H20" s="113">
        <v>0</v>
      </c>
      <c r="I20" s="114">
        <f>E20*H20</f>
        <v>0</v>
      </c>
      <c r="J20" s="113">
        <v>0</v>
      </c>
      <c r="K20" s="114">
        <f>E20*J20</f>
        <v>0</v>
      </c>
      <c r="O20" s="106"/>
      <c r="Z20" s="115"/>
      <c r="AA20" s="115">
        <v>1</v>
      </c>
      <c r="AB20" s="115">
        <v>1</v>
      </c>
      <c r="AC20" s="115">
        <v>1</v>
      </c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CA20" s="115">
        <v>1</v>
      </c>
      <c r="CB20" s="115">
        <v>1</v>
      </c>
      <c r="CZ20" s="73">
        <v>1</v>
      </c>
    </row>
    <row r="21" spans="1:104" x14ac:dyDescent="0.2">
      <c r="A21" s="116"/>
      <c r="B21" s="117"/>
      <c r="C21" s="176" t="s">
        <v>320</v>
      </c>
      <c r="D21" s="177"/>
      <c r="E21" s="120">
        <v>96.3</v>
      </c>
      <c r="F21" s="121"/>
      <c r="G21" s="122"/>
      <c r="H21" s="123"/>
      <c r="I21" s="118"/>
      <c r="K21" s="118"/>
      <c r="M21" s="124" t="s">
        <v>320</v>
      </c>
      <c r="O21" s="10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25" t="str">
        <f>C20</f>
        <v>Úprava pláně v zářezech v hor. 1-4, se zhutněním</v>
      </c>
      <c r="BE21" s="115"/>
      <c r="BF21" s="115"/>
      <c r="BG21" s="115"/>
      <c r="BH21" s="115"/>
      <c r="BI21" s="115"/>
      <c r="BJ21" s="115"/>
      <c r="BK21" s="115"/>
    </row>
    <row r="22" spans="1:104" x14ac:dyDescent="0.2">
      <c r="A22" s="116"/>
      <c r="B22" s="117"/>
      <c r="C22" s="176" t="s">
        <v>321</v>
      </c>
      <c r="D22" s="177"/>
      <c r="E22" s="120">
        <v>39.6</v>
      </c>
      <c r="F22" s="121"/>
      <c r="G22" s="122"/>
      <c r="H22" s="123"/>
      <c r="I22" s="118"/>
      <c r="K22" s="118"/>
      <c r="M22" s="124" t="s">
        <v>321</v>
      </c>
      <c r="O22" s="106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25" t="str">
        <f>C21</f>
        <v>dlážděné plochy:96,3000</v>
      </c>
      <c r="BE22" s="115"/>
      <c r="BF22" s="115"/>
      <c r="BG22" s="115"/>
      <c r="BH22" s="115"/>
      <c r="BI22" s="115"/>
      <c r="BJ22" s="115"/>
      <c r="BK22" s="115"/>
    </row>
    <row r="23" spans="1:104" x14ac:dyDescent="0.2">
      <c r="A23" s="126" t="s">
        <v>36</v>
      </c>
      <c r="B23" s="127" t="s">
        <v>33</v>
      </c>
      <c r="C23" s="128" t="s">
        <v>34</v>
      </c>
      <c r="D23" s="129"/>
      <c r="E23" s="130"/>
      <c r="F23" s="130"/>
      <c r="G23" s="131">
        <f>SUM(G7:G22)</f>
        <v>0</v>
      </c>
      <c r="H23" s="132"/>
      <c r="I23" s="133">
        <f>SUM(I7:I22)</f>
        <v>0</v>
      </c>
      <c r="J23" s="134"/>
      <c r="K23" s="133">
        <f>SUM(K7:K22)</f>
        <v>0</v>
      </c>
      <c r="O23" s="106"/>
      <c r="X23" s="135">
        <f>K23</f>
        <v>0</v>
      </c>
      <c r="Y23" s="135">
        <f>I23</f>
        <v>0</v>
      </c>
      <c r="Z23" s="136">
        <f>G23</f>
        <v>0</v>
      </c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37"/>
      <c r="BB23" s="137"/>
      <c r="BC23" s="137"/>
      <c r="BD23" s="137"/>
      <c r="BE23" s="137"/>
      <c r="BF23" s="137"/>
      <c r="BG23" s="115"/>
      <c r="BH23" s="115"/>
      <c r="BI23" s="115"/>
      <c r="BJ23" s="115"/>
      <c r="BK23" s="115"/>
    </row>
    <row r="24" spans="1:104" ht="14.25" customHeight="1" x14ac:dyDescent="0.2">
      <c r="A24" s="98" t="s">
        <v>32</v>
      </c>
      <c r="B24" s="99" t="s">
        <v>79</v>
      </c>
      <c r="C24" s="100" t="s">
        <v>80</v>
      </c>
      <c r="D24" s="101"/>
      <c r="E24" s="102"/>
      <c r="F24" s="102"/>
      <c r="G24" s="103"/>
      <c r="H24" s="104"/>
      <c r="I24" s="105"/>
      <c r="J24" s="104"/>
      <c r="K24" s="105"/>
      <c r="O24" s="106"/>
    </row>
    <row r="25" spans="1:104" ht="22.5" x14ac:dyDescent="0.2">
      <c r="A25" s="107">
        <v>8</v>
      </c>
      <c r="B25" s="108" t="s">
        <v>81</v>
      </c>
      <c r="C25" s="109" t="s">
        <v>82</v>
      </c>
      <c r="D25" s="110" t="s">
        <v>83</v>
      </c>
      <c r="E25" s="111">
        <v>7.92</v>
      </c>
      <c r="F25" s="160"/>
      <c r="G25" s="112">
        <f>E25*F25</f>
        <v>0</v>
      </c>
      <c r="H25" s="113">
        <v>0</v>
      </c>
      <c r="I25" s="114">
        <f>E25*H25</f>
        <v>0</v>
      </c>
      <c r="J25" s="113">
        <v>0</v>
      </c>
      <c r="K25" s="114">
        <f>E25*J25</f>
        <v>0</v>
      </c>
      <c r="O25" s="106"/>
      <c r="Z25" s="115"/>
      <c r="AA25" s="115">
        <v>1</v>
      </c>
      <c r="AB25" s="115">
        <v>1</v>
      </c>
      <c r="AC25" s="115">
        <v>1</v>
      </c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CA25" s="115">
        <v>1</v>
      </c>
      <c r="CB25" s="115">
        <v>1</v>
      </c>
      <c r="CZ25" s="73">
        <v>1</v>
      </c>
    </row>
    <row r="26" spans="1:104" ht="22.5" x14ac:dyDescent="0.2">
      <c r="A26" s="107">
        <v>9</v>
      </c>
      <c r="B26" s="108" t="s">
        <v>84</v>
      </c>
      <c r="C26" s="109" t="s">
        <v>85</v>
      </c>
      <c r="D26" s="110" t="s">
        <v>35</v>
      </c>
      <c r="E26" s="111">
        <v>75.5</v>
      </c>
      <c r="F26" s="160"/>
      <c r="G26" s="112">
        <f>E26*F26</f>
        <v>0</v>
      </c>
      <c r="H26" s="113">
        <v>0.37800000000015599</v>
      </c>
      <c r="I26" s="114">
        <f>E26*H26</f>
        <v>28.539000000011779</v>
      </c>
      <c r="J26" s="113">
        <v>0</v>
      </c>
      <c r="K26" s="114">
        <f>E26*J26</f>
        <v>0</v>
      </c>
      <c r="O26" s="106"/>
      <c r="Z26" s="115"/>
      <c r="AA26" s="115">
        <v>1</v>
      </c>
      <c r="AB26" s="115">
        <v>1</v>
      </c>
      <c r="AC26" s="115">
        <v>1</v>
      </c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CA26" s="115">
        <v>1</v>
      </c>
      <c r="CB26" s="115">
        <v>1</v>
      </c>
      <c r="CZ26" s="73">
        <v>1</v>
      </c>
    </row>
    <row r="27" spans="1:104" x14ac:dyDescent="0.2">
      <c r="A27" s="116"/>
      <c r="B27" s="117"/>
      <c r="C27" s="172"/>
      <c r="D27" s="173"/>
      <c r="E27" s="173"/>
      <c r="F27" s="173"/>
      <c r="G27" s="174"/>
      <c r="I27" s="118"/>
      <c r="K27" s="118"/>
      <c r="L27" s="119"/>
      <c r="O27" s="106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</row>
    <row r="28" spans="1:104" x14ac:dyDescent="0.2">
      <c r="A28" s="107">
        <v>10</v>
      </c>
      <c r="B28" s="108" t="s">
        <v>88</v>
      </c>
      <c r="C28" s="109" t="s">
        <v>89</v>
      </c>
      <c r="D28" s="110" t="s">
        <v>35</v>
      </c>
      <c r="E28" s="111">
        <v>135.9</v>
      </c>
      <c r="F28" s="160"/>
      <c r="G28" s="112">
        <f>E28*F28</f>
        <v>0</v>
      </c>
      <c r="H28" s="113">
        <v>0</v>
      </c>
      <c r="I28" s="114">
        <f>E28*H28</f>
        <v>0</v>
      </c>
      <c r="J28" s="113">
        <v>0</v>
      </c>
      <c r="K28" s="114">
        <f>E28*J28</f>
        <v>0</v>
      </c>
      <c r="O28" s="106"/>
      <c r="Z28" s="115"/>
      <c r="AA28" s="115">
        <v>1</v>
      </c>
      <c r="AB28" s="115">
        <v>1</v>
      </c>
      <c r="AC28" s="115">
        <v>1</v>
      </c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CA28" s="115">
        <v>1</v>
      </c>
      <c r="CB28" s="115">
        <v>1</v>
      </c>
      <c r="CZ28" s="73">
        <v>1</v>
      </c>
    </row>
    <row r="29" spans="1:104" x14ac:dyDescent="0.2">
      <c r="A29" s="116"/>
      <c r="B29" s="117"/>
      <c r="C29" s="176" t="s">
        <v>320</v>
      </c>
      <c r="D29" s="177"/>
      <c r="E29" s="120">
        <v>96.3</v>
      </c>
      <c r="F29" s="121"/>
      <c r="G29" s="122"/>
      <c r="H29" s="123"/>
      <c r="I29" s="118"/>
      <c r="K29" s="118"/>
      <c r="M29" s="124" t="s">
        <v>320</v>
      </c>
      <c r="O29" s="106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25" t="str">
        <f>C28</f>
        <v>Zřízení vrstvy z geotextilie skl.do 1:5, š.do 3 m</v>
      </c>
      <c r="BE29" s="115"/>
      <c r="BF29" s="115"/>
      <c r="BG29" s="115"/>
      <c r="BH29" s="115"/>
      <c r="BI29" s="115"/>
      <c r="BJ29" s="115"/>
      <c r="BK29" s="115"/>
    </row>
    <row r="30" spans="1:104" x14ac:dyDescent="0.2">
      <c r="A30" s="116"/>
      <c r="B30" s="117"/>
      <c r="C30" s="176" t="s">
        <v>321</v>
      </c>
      <c r="D30" s="177"/>
      <c r="E30" s="120">
        <v>39.6</v>
      </c>
      <c r="F30" s="121"/>
      <c r="G30" s="122"/>
      <c r="H30" s="123"/>
      <c r="I30" s="118"/>
      <c r="K30" s="118"/>
      <c r="M30" s="124" t="s">
        <v>321</v>
      </c>
      <c r="O30" s="106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25" t="str">
        <f>C29</f>
        <v>dlážděné plochy:96,3000</v>
      </c>
      <c r="BE30" s="115"/>
      <c r="BF30" s="115"/>
      <c r="BG30" s="115"/>
      <c r="BH30" s="115"/>
      <c r="BI30" s="115"/>
      <c r="BJ30" s="115"/>
      <c r="BK30" s="115"/>
    </row>
    <row r="31" spans="1:104" x14ac:dyDescent="0.2">
      <c r="A31" s="107">
        <v>11</v>
      </c>
      <c r="B31" s="108" t="s">
        <v>92</v>
      </c>
      <c r="C31" s="109" t="s">
        <v>93</v>
      </c>
      <c r="D31" s="110" t="s">
        <v>83</v>
      </c>
      <c r="E31" s="111">
        <v>7.92</v>
      </c>
      <c r="F31" s="160"/>
      <c r="G31" s="112">
        <f>E31*F31</f>
        <v>0</v>
      </c>
      <c r="H31" s="113">
        <v>1.60000000000036</v>
      </c>
      <c r="I31" s="114">
        <f>E31*H31</f>
        <v>12.672000000002852</v>
      </c>
      <c r="J31" s="113"/>
      <c r="K31" s="114">
        <f>E31*J31</f>
        <v>0</v>
      </c>
      <c r="O31" s="106"/>
      <c r="Z31" s="115"/>
      <c r="AA31" s="115">
        <v>3</v>
      </c>
      <c r="AB31" s="115">
        <v>1</v>
      </c>
      <c r="AC31" s="115" t="s">
        <v>92</v>
      </c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CA31" s="115">
        <v>3</v>
      </c>
      <c r="CB31" s="115">
        <v>1</v>
      </c>
      <c r="CZ31" s="73">
        <v>1</v>
      </c>
    </row>
    <row r="32" spans="1:104" x14ac:dyDescent="0.2">
      <c r="A32" s="116"/>
      <c r="B32" s="117"/>
      <c r="C32" s="176" t="s">
        <v>322</v>
      </c>
      <c r="D32" s="177"/>
      <c r="E32" s="120">
        <v>7.92</v>
      </c>
      <c r="F32" s="121"/>
      <c r="G32" s="122"/>
      <c r="H32" s="123"/>
      <c r="I32" s="118"/>
      <c r="K32" s="118"/>
      <c r="M32" s="124" t="s">
        <v>322</v>
      </c>
      <c r="O32" s="106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25" t="str">
        <f>C31</f>
        <v>Kačírek praný 16/32 mm, VL</v>
      </c>
      <c r="BE32" s="115"/>
      <c r="BF32" s="115"/>
      <c r="BG32" s="115"/>
      <c r="BH32" s="115"/>
      <c r="BI32" s="115"/>
      <c r="BJ32" s="115"/>
      <c r="BK32" s="115"/>
    </row>
    <row r="33" spans="1:104" x14ac:dyDescent="0.2">
      <c r="A33" s="107">
        <v>12</v>
      </c>
      <c r="B33" s="108" t="s">
        <v>95</v>
      </c>
      <c r="C33" s="109" t="s">
        <v>323</v>
      </c>
      <c r="D33" s="110" t="s">
        <v>35</v>
      </c>
      <c r="E33" s="111">
        <v>149.49</v>
      </c>
      <c r="F33" s="160"/>
      <c r="G33" s="112">
        <f>E33*F33</f>
        <v>0</v>
      </c>
      <c r="H33" s="113">
        <v>3.00000000000189E-4</v>
      </c>
      <c r="I33" s="114">
        <f>E33*H33</f>
        <v>4.484700000002826E-2</v>
      </c>
      <c r="J33" s="113"/>
      <c r="K33" s="114">
        <f>E33*J33</f>
        <v>0</v>
      </c>
      <c r="O33" s="106"/>
      <c r="Z33" s="115"/>
      <c r="AA33" s="115">
        <v>3</v>
      </c>
      <c r="AB33" s="115">
        <v>1</v>
      </c>
      <c r="AC33" s="115" t="s">
        <v>95</v>
      </c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CA33" s="115">
        <v>3</v>
      </c>
      <c r="CB33" s="115">
        <v>1</v>
      </c>
      <c r="CZ33" s="73">
        <v>1</v>
      </c>
    </row>
    <row r="34" spans="1:104" x14ac:dyDescent="0.2">
      <c r="A34" s="116"/>
      <c r="B34" s="117"/>
      <c r="C34" s="176" t="s">
        <v>324</v>
      </c>
      <c r="D34" s="177"/>
      <c r="E34" s="120">
        <v>105.93</v>
      </c>
      <c r="F34" s="121"/>
      <c r="G34" s="122"/>
      <c r="H34" s="123"/>
      <c r="I34" s="118"/>
      <c r="K34" s="118"/>
      <c r="M34" s="124" t="s">
        <v>324</v>
      </c>
      <c r="O34" s="106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25" t="str">
        <f>C33</f>
        <v>Geotextilie netkaná - 200 g/m2</v>
      </c>
      <c r="BE34" s="115"/>
      <c r="BF34" s="115"/>
      <c r="BG34" s="115"/>
      <c r="BH34" s="115"/>
      <c r="BI34" s="115"/>
      <c r="BJ34" s="115"/>
      <c r="BK34" s="115"/>
    </row>
    <row r="35" spans="1:104" x14ac:dyDescent="0.2">
      <c r="A35" s="116"/>
      <c r="B35" s="117"/>
      <c r="C35" s="176" t="s">
        <v>325</v>
      </c>
      <c r="D35" s="177"/>
      <c r="E35" s="120">
        <v>43.56</v>
      </c>
      <c r="F35" s="121"/>
      <c r="G35" s="122"/>
      <c r="H35" s="123"/>
      <c r="I35" s="118"/>
      <c r="K35" s="118"/>
      <c r="M35" s="124" t="s">
        <v>325</v>
      </c>
      <c r="O35" s="106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25" t="str">
        <f>C34</f>
        <v>dlážděné plochy:96,3*1,1</v>
      </c>
      <c r="BE35" s="115"/>
      <c r="BF35" s="115"/>
      <c r="BG35" s="115"/>
      <c r="BH35" s="115"/>
      <c r="BI35" s="115"/>
      <c r="BJ35" s="115"/>
      <c r="BK35" s="115"/>
    </row>
    <row r="36" spans="1:104" x14ac:dyDescent="0.2">
      <c r="A36" s="126" t="s">
        <v>36</v>
      </c>
      <c r="B36" s="127" t="s">
        <v>79</v>
      </c>
      <c r="C36" s="128" t="s">
        <v>80</v>
      </c>
      <c r="D36" s="129"/>
      <c r="E36" s="130"/>
      <c r="F36" s="130"/>
      <c r="G36" s="131">
        <f>SUM(G24:G35)</f>
        <v>0</v>
      </c>
      <c r="H36" s="132"/>
      <c r="I36" s="133">
        <f>SUM(I24:I35)</f>
        <v>41.255847000014654</v>
      </c>
      <c r="J36" s="134"/>
      <c r="K36" s="133">
        <f>SUM(K24:K35)</f>
        <v>0</v>
      </c>
      <c r="O36" s="106"/>
      <c r="X36" s="135">
        <f>K36</f>
        <v>0</v>
      </c>
      <c r="Y36" s="135">
        <f>I36</f>
        <v>41.255847000014654</v>
      </c>
      <c r="Z36" s="136">
        <f>G36</f>
        <v>0</v>
      </c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37"/>
      <c r="BB36" s="137"/>
      <c r="BC36" s="137"/>
      <c r="BD36" s="137"/>
      <c r="BE36" s="137"/>
      <c r="BF36" s="137"/>
      <c r="BG36" s="115"/>
      <c r="BH36" s="115"/>
      <c r="BI36" s="115"/>
      <c r="BJ36" s="115"/>
      <c r="BK36" s="115"/>
    </row>
    <row r="37" spans="1:104" ht="14.25" customHeight="1" x14ac:dyDescent="0.2">
      <c r="A37" s="98" t="s">
        <v>32</v>
      </c>
      <c r="B37" s="99" t="s">
        <v>99</v>
      </c>
      <c r="C37" s="100" t="s">
        <v>100</v>
      </c>
      <c r="D37" s="101"/>
      <c r="E37" s="102"/>
      <c r="F37" s="102"/>
      <c r="G37" s="103"/>
      <c r="H37" s="104"/>
      <c r="I37" s="105"/>
      <c r="J37" s="104"/>
      <c r="K37" s="105"/>
      <c r="O37" s="106"/>
    </row>
    <row r="38" spans="1:104" x14ac:dyDescent="0.2">
      <c r="A38" s="107">
        <v>13</v>
      </c>
      <c r="B38" s="108" t="s">
        <v>101</v>
      </c>
      <c r="C38" s="109" t="s">
        <v>102</v>
      </c>
      <c r="D38" s="110" t="s">
        <v>35</v>
      </c>
      <c r="E38" s="111">
        <v>75.5</v>
      </c>
      <c r="F38" s="160"/>
      <c r="G38" s="112">
        <f>E38*F38</f>
        <v>0</v>
      </c>
      <c r="H38" s="113">
        <v>7.3899999999980495E-2</v>
      </c>
      <c r="I38" s="114">
        <f>E38*H38</f>
        <v>5.579449999998527</v>
      </c>
      <c r="J38" s="113">
        <v>0</v>
      </c>
      <c r="K38" s="114">
        <f>E38*J38</f>
        <v>0</v>
      </c>
      <c r="O38" s="106"/>
      <c r="Z38" s="115"/>
      <c r="AA38" s="115">
        <v>1</v>
      </c>
      <c r="AB38" s="115">
        <v>1</v>
      </c>
      <c r="AC38" s="115">
        <v>1</v>
      </c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CA38" s="115">
        <v>1</v>
      </c>
      <c r="CB38" s="115">
        <v>1</v>
      </c>
      <c r="CZ38" s="73">
        <v>1</v>
      </c>
    </row>
    <row r="39" spans="1:104" ht="22.5" x14ac:dyDescent="0.2">
      <c r="A39" s="116"/>
      <c r="B39" s="117"/>
      <c r="C39" s="172" t="s">
        <v>103</v>
      </c>
      <c r="D39" s="173"/>
      <c r="E39" s="173"/>
      <c r="F39" s="173"/>
      <c r="G39" s="174"/>
      <c r="I39" s="118"/>
      <c r="K39" s="118"/>
      <c r="L39" s="119" t="s">
        <v>103</v>
      </c>
      <c r="O39" s="106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</row>
    <row r="40" spans="1:104" x14ac:dyDescent="0.2">
      <c r="A40" s="116"/>
      <c r="B40" s="117"/>
      <c r="C40" s="172" t="s">
        <v>104</v>
      </c>
      <c r="D40" s="173"/>
      <c r="E40" s="173"/>
      <c r="F40" s="173"/>
      <c r="G40" s="174"/>
      <c r="I40" s="118"/>
      <c r="K40" s="118"/>
      <c r="L40" s="119" t="s">
        <v>104</v>
      </c>
      <c r="O40" s="106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</row>
    <row r="41" spans="1:104" x14ac:dyDescent="0.2">
      <c r="A41" s="107">
        <v>14</v>
      </c>
      <c r="B41" s="108" t="s">
        <v>105</v>
      </c>
      <c r="C41" s="109" t="s">
        <v>106</v>
      </c>
      <c r="D41" s="110" t="s">
        <v>107</v>
      </c>
      <c r="E41" s="111">
        <v>34.200000000000003</v>
      </c>
      <c r="F41" s="160"/>
      <c r="G41" s="112">
        <f>E41*F41</f>
        <v>0</v>
      </c>
      <c r="H41" s="113">
        <v>3.2999999999994102E-4</v>
      </c>
      <c r="I41" s="114">
        <f>E41*H41</f>
        <v>1.1285999999997983E-2</v>
      </c>
      <c r="J41" s="113">
        <v>0</v>
      </c>
      <c r="K41" s="114">
        <f>E41*J41</f>
        <v>0</v>
      </c>
      <c r="O41" s="106"/>
      <c r="Z41" s="115"/>
      <c r="AA41" s="115">
        <v>1</v>
      </c>
      <c r="AB41" s="115">
        <v>1</v>
      </c>
      <c r="AC41" s="115">
        <v>1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CA41" s="115">
        <v>1</v>
      </c>
      <c r="CB41" s="115">
        <v>1</v>
      </c>
      <c r="CZ41" s="73">
        <v>1</v>
      </c>
    </row>
    <row r="42" spans="1:104" x14ac:dyDescent="0.2">
      <c r="A42" s="107">
        <v>15</v>
      </c>
      <c r="B42" s="108" t="s">
        <v>108</v>
      </c>
      <c r="C42" s="109" t="s">
        <v>109</v>
      </c>
      <c r="D42" s="110" t="s">
        <v>107</v>
      </c>
      <c r="E42" s="111">
        <v>104</v>
      </c>
      <c r="F42" s="160"/>
      <c r="G42" s="112">
        <f>E42*F42</f>
        <v>0</v>
      </c>
      <c r="H42" s="113">
        <v>0.148740000000089</v>
      </c>
      <c r="I42" s="114">
        <f>E42*H42</f>
        <v>15.468960000009256</v>
      </c>
      <c r="J42" s="113">
        <v>0</v>
      </c>
      <c r="K42" s="114">
        <f>E42*J42</f>
        <v>0</v>
      </c>
      <c r="O42" s="106"/>
      <c r="Z42" s="115"/>
      <c r="AA42" s="115">
        <v>1</v>
      </c>
      <c r="AB42" s="115">
        <v>1</v>
      </c>
      <c r="AC42" s="115">
        <v>1</v>
      </c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CA42" s="115">
        <v>1</v>
      </c>
      <c r="CB42" s="115">
        <v>1</v>
      </c>
      <c r="CZ42" s="73">
        <v>1</v>
      </c>
    </row>
    <row r="43" spans="1:104" x14ac:dyDescent="0.2">
      <c r="A43" s="116"/>
      <c r="B43" s="117"/>
      <c r="C43" s="176" t="s">
        <v>326</v>
      </c>
      <c r="D43" s="177"/>
      <c r="E43" s="120">
        <v>104</v>
      </c>
      <c r="F43" s="121"/>
      <c r="G43" s="122"/>
      <c r="H43" s="123"/>
      <c r="I43" s="118"/>
      <c r="K43" s="118"/>
      <c r="M43" s="124" t="s">
        <v>326</v>
      </c>
      <c r="O43" s="106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25" t="str">
        <f>C42</f>
        <v>Osazení obrub.bet. s opěrou,lože z C 16/20</v>
      </c>
      <c r="BE43" s="115"/>
      <c r="BF43" s="115"/>
      <c r="BG43" s="115"/>
      <c r="BH43" s="115"/>
      <c r="BI43" s="115"/>
      <c r="BJ43" s="115"/>
      <c r="BK43" s="115"/>
    </row>
    <row r="44" spans="1:104" x14ac:dyDescent="0.2">
      <c r="A44" s="107">
        <v>16</v>
      </c>
      <c r="B44" s="108" t="s">
        <v>111</v>
      </c>
      <c r="C44" s="109" t="s">
        <v>112</v>
      </c>
      <c r="D44" s="110" t="s">
        <v>113</v>
      </c>
      <c r="E44" s="111">
        <v>112</v>
      </c>
      <c r="F44" s="160"/>
      <c r="G44" s="112">
        <f>E44*F44</f>
        <v>0</v>
      </c>
      <c r="H44" s="113">
        <v>6.0000000000002301E-2</v>
      </c>
      <c r="I44" s="114">
        <f>E44*H44</f>
        <v>6.7200000000002582</v>
      </c>
      <c r="J44" s="113"/>
      <c r="K44" s="114">
        <f>E44*J44</f>
        <v>0</v>
      </c>
      <c r="O44" s="106"/>
      <c r="Z44" s="115"/>
      <c r="AA44" s="115">
        <v>3</v>
      </c>
      <c r="AB44" s="115">
        <v>1</v>
      </c>
      <c r="AC44" s="115">
        <v>59217421</v>
      </c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CA44" s="115">
        <v>3</v>
      </c>
      <c r="CB44" s="115">
        <v>1</v>
      </c>
      <c r="CZ44" s="73">
        <v>1</v>
      </c>
    </row>
    <row r="45" spans="1:104" x14ac:dyDescent="0.2">
      <c r="A45" s="107">
        <v>17</v>
      </c>
      <c r="B45" s="108" t="s">
        <v>114</v>
      </c>
      <c r="C45" s="109" t="s">
        <v>115</v>
      </c>
      <c r="D45" s="110" t="s">
        <v>35</v>
      </c>
      <c r="E45" s="111">
        <v>79.275000000000006</v>
      </c>
      <c r="F45" s="160"/>
      <c r="G45" s="112">
        <f>E45*F45</f>
        <v>0</v>
      </c>
      <c r="H45" s="113">
        <v>0.13616999999999299</v>
      </c>
      <c r="I45" s="114">
        <f>E45*H45</f>
        <v>10.794876749999446</v>
      </c>
      <c r="J45" s="113"/>
      <c r="K45" s="114">
        <f>E45*J45</f>
        <v>0</v>
      </c>
      <c r="O45" s="106"/>
      <c r="Z45" s="115"/>
      <c r="AA45" s="115">
        <v>3</v>
      </c>
      <c r="AB45" s="115">
        <v>1</v>
      </c>
      <c r="AC45" s="115">
        <v>592452105</v>
      </c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CA45" s="115">
        <v>3</v>
      </c>
      <c r="CB45" s="115">
        <v>1</v>
      </c>
      <c r="CZ45" s="73">
        <v>1</v>
      </c>
    </row>
    <row r="46" spans="1:104" x14ac:dyDescent="0.2">
      <c r="A46" s="116"/>
      <c r="B46" s="117"/>
      <c r="C46" s="172"/>
      <c r="D46" s="173"/>
      <c r="E46" s="173"/>
      <c r="F46" s="173"/>
      <c r="G46" s="174"/>
      <c r="I46" s="118"/>
      <c r="K46" s="118"/>
      <c r="L46" s="119"/>
      <c r="O46" s="106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</row>
    <row r="47" spans="1:104" x14ac:dyDescent="0.2">
      <c r="A47" s="116"/>
      <c r="B47" s="117"/>
      <c r="C47" s="176" t="s">
        <v>327</v>
      </c>
      <c r="D47" s="177"/>
      <c r="E47" s="120">
        <v>79.275000000000006</v>
      </c>
      <c r="F47" s="121"/>
      <c r="G47" s="122"/>
      <c r="H47" s="123"/>
      <c r="I47" s="118"/>
      <c r="K47" s="118"/>
      <c r="M47" s="124" t="s">
        <v>327</v>
      </c>
      <c r="O47" s="106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25">
        <f>C46</f>
        <v>0</v>
      </c>
      <c r="BE47" s="115"/>
      <c r="BF47" s="115"/>
      <c r="BG47" s="115"/>
      <c r="BH47" s="115"/>
      <c r="BI47" s="115"/>
      <c r="BJ47" s="115"/>
      <c r="BK47" s="115"/>
    </row>
    <row r="48" spans="1:104" x14ac:dyDescent="0.2">
      <c r="A48" s="126" t="s">
        <v>36</v>
      </c>
      <c r="B48" s="127" t="s">
        <v>99</v>
      </c>
      <c r="C48" s="128" t="s">
        <v>100</v>
      </c>
      <c r="D48" s="129"/>
      <c r="E48" s="130"/>
      <c r="F48" s="130"/>
      <c r="G48" s="131">
        <f>SUM(G37:G47)</f>
        <v>0</v>
      </c>
      <c r="H48" s="132"/>
      <c r="I48" s="133">
        <f>SUM(I37:I47)</f>
        <v>38.574572750007491</v>
      </c>
      <c r="J48" s="134"/>
      <c r="K48" s="133">
        <f>SUM(K37:K47)</f>
        <v>0</v>
      </c>
      <c r="O48" s="106"/>
      <c r="X48" s="135">
        <f>K48</f>
        <v>0</v>
      </c>
      <c r="Y48" s="135">
        <f>I48</f>
        <v>38.574572750007491</v>
      </c>
      <c r="Z48" s="136">
        <f>G48</f>
        <v>0</v>
      </c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37"/>
      <c r="BB48" s="137"/>
      <c r="BC48" s="137"/>
      <c r="BD48" s="137"/>
      <c r="BE48" s="137"/>
      <c r="BF48" s="137"/>
      <c r="BG48" s="115"/>
      <c r="BH48" s="115"/>
      <c r="BI48" s="115"/>
      <c r="BJ48" s="115"/>
      <c r="BK48" s="115"/>
    </row>
    <row r="49" spans="1:104" ht="14.25" customHeight="1" x14ac:dyDescent="0.2">
      <c r="A49" s="98" t="s">
        <v>32</v>
      </c>
      <c r="B49" s="99" t="s">
        <v>128</v>
      </c>
      <c r="C49" s="100" t="s">
        <v>129</v>
      </c>
      <c r="D49" s="101"/>
      <c r="E49" s="102"/>
      <c r="F49" s="102"/>
      <c r="G49" s="103"/>
      <c r="H49" s="104"/>
      <c r="I49" s="105"/>
      <c r="J49" s="104"/>
      <c r="K49" s="105"/>
      <c r="O49" s="106"/>
    </row>
    <row r="50" spans="1:104" x14ac:dyDescent="0.2">
      <c r="A50" s="107">
        <v>18</v>
      </c>
      <c r="B50" s="108" t="s">
        <v>130</v>
      </c>
      <c r="C50" s="109" t="s">
        <v>131</v>
      </c>
      <c r="D50" s="110" t="s">
        <v>35</v>
      </c>
      <c r="E50" s="111">
        <v>56.9</v>
      </c>
      <c r="F50" s="160"/>
      <c r="G50" s="112">
        <f>E50*F50</f>
        <v>0</v>
      </c>
      <c r="H50" s="113">
        <v>0</v>
      </c>
      <c r="I50" s="114">
        <f>E50*H50</f>
        <v>0</v>
      </c>
      <c r="J50" s="113">
        <v>-0.13799999999991999</v>
      </c>
      <c r="K50" s="114">
        <f>E50*J50</f>
        <v>-7.852199999995447</v>
      </c>
      <c r="O50" s="106"/>
      <c r="Z50" s="115"/>
      <c r="AA50" s="115">
        <v>1</v>
      </c>
      <c r="AB50" s="115">
        <v>1</v>
      </c>
      <c r="AC50" s="115">
        <v>1</v>
      </c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CA50" s="115">
        <v>1</v>
      </c>
      <c r="CB50" s="115">
        <v>1</v>
      </c>
      <c r="CZ50" s="73">
        <v>1</v>
      </c>
    </row>
    <row r="51" spans="1:104" x14ac:dyDescent="0.2">
      <c r="A51" s="107">
        <v>19</v>
      </c>
      <c r="B51" s="108" t="s">
        <v>328</v>
      </c>
      <c r="C51" s="109" t="s">
        <v>329</v>
      </c>
      <c r="D51" s="110" t="s">
        <v>35</v>
      </c>
      <c r="E51" s="111">
        <v>56.9</v>
      </c>
      <c r="F51" s="160"/>
      <c r="G51" s="112">
        <f>E51*F51</f>
        <v>0</v>
      </c>
      <c r="H51" s="113">
        <v>0</v>
      </c>
      <c r="I51" s="114">
        <f>E51*H51</f>
        <v>0</v>
      </c>
      <c r="J51" s="113">
        <v>-0.32999999999992702</v>
      </c>
      <c r="K51" s="114">
        <f>E51*J51</f>
        <v>-18.776999999995848</v>
      </c>
      <c r="O51" s="106"/>
      <c r="Z51" s="115"/>
      <c r="AA51" s="115">
        <v>1</v>
      </c>
      <c r="AB51" s="115">
        <v>1</v>
      </c>
      <c r="AC51" s="115">
        <v>1</v>
      </c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CA51" s="115">
        <v>1</v>
      </c>
      <c r="CB51" s="115">
        <v>1</v>
      </c>
      <c r="CZ51" s="73">
        <v>1</v>
      </c>
    </row>
    <row r="52" spans="1:104" x14ac:dyDescent="0.2">
      <c r="A52" s="107">
        <v>20</v>
      </c>
      <c r="B52" s="108" t="s">
        <v>330</v>
      </c>
      <c r="C52" s="109" t="s">
        <v>331</v>
      </c>
      <c r="D52" s="110" t="s">
        <v>107</v>
      </c>
      <c r="E52" s="111">
        <v>72.599999999999994</v>
      </c>
      <c r="F52" s="160"/>
      <c r="G52" s="112">
        <f>E52*F52</f>
        <v>0</v>
      </c>
      <c r="H52" s="113">
        <v>0</v>
      </c>
      <c r="I52" s="114">
        <f>E52*H52</f>
        <v>0</v>
      </c>
      <c r="J52" s="113">
        <v>-0.230000000000018</v>
      </c>
      <c r="K52" s="114">
        <f>E52*J52</f>
        <v>-16.698000000001304</v>
      </c>
      <c r="O52" s="106"/>
      <c r="Z52" s="115"/>
      <c r="AA52" s="115">
        <v>1</v>
      </c>
      <c r="AB52" s="115">
        <v>1</v>
      </c>
      <c r="AC52" s="115">
        <v>1</v>
      </c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CA52" s="115">
        <v>1</v>
      </c>
      <c r="CB52" s="115">
        <v>1</v>
      </c>
      <c r="CZ52" s="73">
        <v>1</v>
      </c>
    </row>
    <row r="53" spans="1:104" x14ac:dyDescent="0.2">
      <c r="A53" s="107">
        <v>21</v>
      </c>
      <c r="B53" s="108" t="s">
        <v>332</v>
      </c>
      <c r="C53" s="109" t="s">
        <v>333</v>
      </c>
      <c r="D53" s="110" t="s">
        <v>107</v>
      </c>
      <c r="E53" s="111">
        <v>72.599999999999994</v>
      </c>
      <c r="F53" s="160"/>
      <c r="G53" s="112">
        <f>E53*F53</f>
        <v>0</v>
      </c>
      <c r="H53" s="113">
        <v>0</v>
      </c>
      <c r="I53" s="114">
        <f>E53*H53</f>
        <v>0</v>
      </c>
      <c r="J53" s="113">
        <v>0</v>
      </c>
      <c r="K53" s="114">
        <f>E53*J53</f>
        <v>0</v>
      </c>
      <c r="O53" s="106"/>
      <c r="Z53" s="115"/>
      <c r="AA53" s="115">
        <v>1</v>
      </c>
      <c r="AB53" s="115">
        <v>1</v>
      </c>
      <c r="AC53" s="115">
        <v>1</v>
      </c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CA53" s="115">
        <v>1</v>
      </c>
      <c r="CB53" s="115">
        <v>1</v>
      </c>
      <c r="CZ53" s="73">
        <v>1</v>
      </c>
    </row>
    <row r="54" spans="1:104" x14ac:dyDescent="0.2">
      <c r="A54" s="107">
        <v>22</v>
      </c>
      <c r="B54" s="108" t="s">
        <v>137</v>
      </c>
      <c r="C54" s="109" t="s">
        <v>138</v>
      </c>
      <c r="D54" s="110" t="s">
        <v>35</v>
      </c>
      <c r="E54" s="111">
        <v>56.9</v>
      </c>
      <c r="F54" s="160"/>
      <c r="G54" s="112">
        <f>E54*F54</f>
        <v>0</v>
      </c>
      <c r="H54" s="113">
        <v>0</v>
      </c>
      <c r="I54" s="114">
        <f>E54*H54</f>
        <v>0</v>
      </c>
      <c r="J54" s="113">
        <v>0</v>
      </c>
      <c r="K54" s="114">
        <f>E54*J54</f>
        <v>0</v>
      </c>
      <c r="O54" s="106"/>
      <c r="Z54" s="115"/>
      <c r="AA54" s="115">
        <v>1</v>
      </c>
      <c r="AB54" s="115">
        <v>1</v>
      </c>
      <c r="AC54" s="115">
        <v>1</v>
      </c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CA54" s="115">
        <v>1</v>
      </c>
      <c r="CB54" s="115">
        <v>1</v>
      </c>
      <c r="CZ54" s="73">
        <v>1</v>
      </c>
    </row>
    <row r="55" spans="1:104" x14ac:dyDescent="0.2">
      <c r="A55" s="126" t="s">
        <v>36</v>
      </c>
      <c r="B55" s="127" t="s">
        <v>128</v>
      </c>
      <c r="C55" s="128" t="s">
        <v>129</v>
      </c>
      <c r="D55" s="129"/>
      <c r="E55" s="130"/>
      <c r="F55" s="130"/>
      <c r="G55" s="131">
        <f>SUM(G49:G54)</f>
        <v>0</v>
      </c>
      <c r="H55" s="132"/>
      <c r="I55" s="133">
        <f>SUM(I49:I54)</f>
        <v>0</v>
      </c>
      <c r="J55" s="134"/>
      <c r="K55" s="133">
        <f>SUM(K49:K54)</f>
        <v>-43.327199999992601</v>
      </c>
      <c r="O55" s="106"/>
      <c r="X55" s="135">
        <f>K55</f>
        <v>-43.327199999992601</v>
      </c>
      <c r="Y55" s="135">
        <f>I55</f>
        <v>0</v>
      </c>
      <c r="Z55" s="136">
        <f>G55</f>
        <v>0</v>
      </c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37"/>
      <c r="BB55" s="137"/>
      <c r="BC55" s="137"/>
      <c r="BD55" s="137"/>
      <c r="BE55" s="137"/>
      <c r="BF55" s="137"/>
      <c r="BG55" s="115"/>
      <c r="BH55" s="115"/>
      <c r="BI55" s="115"/>
      <c r="BJ55" s="115"/>
      <c r="BK55" s="115"/>
    </row>
    <row r="56" spans="1:104" ht="14.25" customHeight="1" x14ac:dyDescent="0.2">
      <c r="A56" s="98" t="s">
        <v>32</v>
      </c>
      <c r="B56" s="99" t="s">
        <v>146</v>
      </c>
      <c r="C56" s="100" t="s">
        <v>147</v>
      </c>
      <c r="D56" s="101"/>
      <c r="E56" s="102"/>
      <c r="F56" s="102"/>
      <c r="G56" s="103"/>
      <c r="H56" s="104"/>
      <c r="I56" s="105"/>
      <c r="J56" s="104"/>
      <c r="K56" s="105"/>
      <c r="O56" s="106"/>
    </row>
    <row r="57" spans="1:104" x14ac:dyDescent="0.2">
      <c r="A57" s="107">
        <v>23</v>
      </c>
      <c r="B57" s="108" t="s">
        <v>148</v>
      </c>
      <c r="C57" s="109" t="s">
        <v>149</v>
      </c>
      <c r="D57" s="110" t="s">
        <v>150</v>
      </c>
      <c r="E57" s="111">
        <v>79.830419750022202</v>
      </c>
      <c r="F57" s="160"/>
      <c r="G57" s="112">
        <f>E57*F57</f>
        <v>0</v>
      </c>
      <c r="H57" s="113">
        <v>0</v>
      </c>
      <c r="I57" s="114">
        <f>E57*H57</f>
        <v>0</v>
      </c>
      <c r="J57" s="113"/>
      <c r="K57" s="114">
        <f>E57*J57</f>
        <v>0</v>
      </c>
      <c r="O57" s="106"/>
      <c r="Z57" s="115"/>
      <c r="AA57" s="115">
        <v>7</v>
      </c>
      <c r="AB57" s="115">
        <v>1</v>
      </c>
      <c r="AC57" s="115">
        <v>2</v>
      </c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CA57" s="115">
        <v>7</v>
      </c>
      <c r="CB57" s="115">
        <v>1</v>
      </c>
      <c r="CZ57" s="73">
        <v>1</v>
      </c>
    </row>
    <row r="58" spans="1:104" x14ac:dyDescent="0.2">
      <c r="A58" s="126" t="s">
        <v>36</v>
      </c>
      <c r="B58" s="127" t="s">
        <v>146</v>
      </c>
      <c r="C58" s="128" t="s">
        <v>147</v>
      </c>
      <c r="D58" s="129"/>
      <c r="E58" s="130"/>
      <c r="F58" s="130"/>
      <c r="G58" s="131">
        <f>SUM(G56:G57)</f>
        <v>0</v>
      </c>
      <c r="H58" s="132"/>
      <c r="I58" s="133">
        <f>SUM(I56:I57)</f>
        <v>0</v>
      </c>
      <c r="J58" s="134"/>
      <c r="K58" s="133">
        <f>SUM(K56:K57)</f>
        <v>0</v>
      </c>
      <c r="O58" s="106"/>
      <c r="X58" s="135">
        <f>K58</f>
        <v>0</v>
      </c>
      <c r="Y58" s="135">
        <f>I58</f>
        <v>0</v>
      </c>
      <c r="Z58" s="136">
        <f>G58</f>
        <v>0</v>
      </c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37"/>
      <c r="BB58" s="137"/>
      <c r="BC58" s="137"/>
      <c r="BD58" s="137"/>
      <c r="BE58" s="137"/>
      <c r="BF58" s="137"/>
      <c r="BG58" s="115"/>
      <c r="BH58" s="115"/>
      <c r="BI58" s="115"/>
      <c r="BJ58" s="115"/>
      <c r="BK58" s="115"/>
    </row>
    <row r="59" spans="1:104" ht="14.25" customHeight="1" x14ac:dyDescent="0.2">
      <c r="A59" s="98" t="s">
        <v>32</v>
      </c>
      <c r="B59" s="99" t="s">
        <v>151</v>
      </c>
      <c r="C59" s="100" t="s">
        <v>152</v>
      </c>
      <c r="D59" s="101"/>
      <c r="E59" s="102"/>
      <c r="F59" s="102"/>
      <c r="G59" s="103"/>
      <c r="H59" s="104"/>
      <c r="I59" s="105"/>
      <c r="J59" s="104"/>
      <c r="K59" s="105"/>
      <c r="O59" s="106"/>
    </row>
    <row r="60" spans="1:104" x14ac:dyDescent="0.2">
      <c r="A60" s="107">
        <v>24</v>
      </c>
      <c r="B60" s="108" t="s">
        <v>334</v>
      </c>
      <c r="C60" s="109" t="s">
        <v>335</v>
      </c>
      <c r="D60" s="110" t="s">
        <v>83</v>
      </c>
      <c r="E60" s="111">
        <v>19.850000000000001</v>
      </c>
      <c r="F60" s="160"/>
      <c r="G60" s="112">
        <f>E60*F60</f>
        <v>0</v>
      </c>
      <c r="H60" s="113">
        <v>0</v>
      </c>
      <c r="I60" s="114">
        <f>E60*H60</f>
        <v>0</v>
      </c>
      <c r="J60" s="113">
        <v>0</v>
      </c>
      <c r="K60" s="114">
        <f>E60*J60</f>
        <v>0</v>
      </c>
      <c r="O60" s="106"/>
      <c r="Z60" s="115"/>
      <c r="AA60" s="115">
        <v>1</v>
      </c>
      <c r="AB60" s="115">
        <v>1</v>
      </c>
      <c r="AC60" s="115">
        <v>1</v>
      </c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CA60" s="115">
        <v>1</v>
      </c>
      <c r="CB60" s="115">
        <v>1</v>
      </c>
      <c r="CZ60" s="73">
        <v>1</v>
      </c>
    </row>
    <row r="61" spans="1:104" x14ac:dyDescent="0.2">
      <c r="A61" s="107">
        <v>25</v>
      </c>
      <c r="B61" s="108" t="s">
        <v>153</v>
      </c>
      <c r="C61" s="109" t="s">
        <v>154</v>
      </c>
      <c r="D61" s="110" t="s">
        <v>150</v>
      </c>
      <c r="E61" s="111">
        <v>18.777000000000001</v>
      </c>
      <c r="F61" s="160"/>
      <c r="G61" s="112">
        <f>E61*F61</f>
        <v>0</v>
      </c>
      <c r="H61" s="113">
        <v>0</v>
      </c>
      <c r="I61" s="114">
        <f>E61*H61</f>
        <v>0</v>
      </c>
      <c r="J61" s="113">
        <v>0</v>
      </c>
      <c r="K61" s="114">
        <f>E61*J61</f>
        <v>0</v>
      </c>
      <c r="O61" s="106"/>
      <c r="Z61" s="115"/>
      <c r="AA61" s="115">
        <v>1</v>
      </c>
      <c r="AB61" s="115">
        <v>3</v>
      </c>
      <c r="AC61" s="115">
        <v>3</v>
      </c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CA61" s="115">
        <v>1</v>
      </c>
      <c r="CB61" s="115">
        <v>3</v>
      </c>
      <c r="CZ61" s="73">
        <v>1</v>
      </c>
    </row>
    <row r="62" spans="1:104" x14ac:dyDescent="0.2">
      <c r="A62" s="116"/>
      <c r="B62" s="117"/>
      <c r="C62" s="172" t="s">
        <v>155</v>
      </c>
      <c r="D62" s="173"/>
      <c r="E62" s="173"/>
      <c r="F62" s="173"/>
      <c r="G62" s="174"/>
      <c r="I62" s="118"/>
      <c r="K62" s="118"/>
      <c r="L62" s="119" t="s">
        <v>155</v>
      </c>
      <c r="O62" s="10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</row>
    <row r="63" spans="1:104" x14ac:dyDescent="0.2">
      <c r="A63" s="107">
        <v>26</v>
      </c>
      <c r="B63" s="108" t="s">
        <v>157</v>
      </c>
      <c r="C63" s="109" t="s">
        <v>158</v>
      </c>
      <c r="D63" s="110" t="s">
        <v>150</v>
      </c>
      <c r="E63" s="111">
        <v>24.5502</v>
      </c>
      <c r="F63" s="160"/>
      <c r="G63" s="112">
        <f>E63*F63</f>
        <v>0</v>
      </c>
      <c r="H63" s="113">
        <v>0</v>
      </c>
      <c r="I63" s="114">
        <f>E63*H63</f>
        <v>0</v>
      </c>
      <c r="J63" s="113">
        <v>0</v>
      </c>
      <c r="K63" s="114">
        <f>E63*J63</f>
        <v>0</v>
      </c>
      <c r="O63" s="106"/>
      <c r="Z63" s="115"/>
      <c r="AA63" s="115">
        <v>1</v>
      </c>
      <c r="AB63" s="115">
        <v>3</v>
      </c>
      <c r="AC63" s="115">
        <v>3</v>
      </c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CA63" s="115">
        <v>1</v>
      </c>
      <c r="CB63" s="115">
        <v>3</v>
      </c>
      <c r="CZ63" s="73">
        <v>1</v>
      </c>
    </row>
    <row r="64" spans="1:104" x14ac:dyDescent="0.2">
      <c r="A64" s="116"/>
      <c r="B64" s="117"/>
      <c r="C64" s="172" t="s">
        <v>159</v>
      </c>
      <c r="D64" s="173"/>
      <c r="E64" s="173"/>
      <c r="F64" s="173"/>
      <c r="G64" s="174"/>
      <c r="I64" s="118"/>
      <c r="K64" s="118"/>
      <c r="L64" s="119" t="s">
        <v>159</v>
      </c>
      <c r="O64" s="106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</row>
    <row r="65" spans="1:104" x14ac:dyDescent="0.2">
      <c r="A65" s="116"/>
      <c r="B65" s="117"/>
      <c r="C65" s="176" t="s">
        <v>336</v>
      </c>
      <c r="D65" s="177"/>
      <c r="E65" s="120">
        <v>24.5502</v>
      </c>
      <c r="F65" s="121"/>
      <c r="G65" s="122"/>
      <c r="H65" s="123"/>
      <c r="I65" s="118"/>
      <c r="K65" s="118"/>
      <c r="M65" s="124" t="s">
        <v>336</v>
      </c>
      <c r="O65" s="106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25" t="str">
        <f>C64</f>
        <v>určeno k recyklaci</v>
      </c>
      <c r="BE65" s="115"/>
      <c r="BF65" s="115"/>
      <c r="BG65" s="115"/>
      <c r="BH65" s="115"/>
      <c r="BI65" s="115"/>
      <c r="BJ65" s="115"/>
      <c r="BK65" s="115"/>
    </row>
    <row r="66" spans="1:104" x14ac:dyDescent="0.2">
      <c r="A66" s="126" t="s">
        <v>36</v>
      </c>
      <c r="B66" s="127" t="s">
        <v>151</v>
      </c>
      <c r="C66" s="128" t="s">
        <v>152</v>
      </c>
      <c r="D66" s="129"/>
      <c r="E66" s="130"/>
      <c r="F66" s="130"/>
      <c r="G66" s="131">
        <f>SUM(G59:G65)</f>
        <v>0</v>
      </c>
      <c r="H66" s="132"/>
      <c r="I66" s="133">
        <f>SUM(I59:I65)</f>
        <v>0</v>
      </c>
      <c r="J66" s="134"/>
      <c r="K66" s="133">
        <f>SUM(K59:K65)</f>
        <v>0</v>
      </c>
      <c r="O66" s="106"/>
      <c r="X66" s="135">
        <f>K66</f>
        <v>0</v>
      </c>
      <c r="Y66" s="135">
        <f>I66</f>
        <v>0</v>
      </c>
      <c r="Z66" s="136">
        <f>G66</f>
        <v>0</v>
      </c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37"/>
      <c r="BB66" s="137"/>
      <c r="BC66" s="137"/>
      <c r="BD66" s="137"/>
      <c r="BE66" s="137"/>
      <c r="BF66" s="137"/>
      <c r="BG66" s="115"/>
      <c r="BH66" s="115"/>
      <c r="BI66" s="115"/>
      <c r="BJ66" s="115"/>
      <c r="BK66" s="115"/>
    </row>
    <row r="67" spans="1:104" ht="14.25" customHeight="1" x14ac:dyDescent="0.2">
      <c r="A67" s="98" t="s">
        <v>32</v>
      </c>
      <c r="B67" s="99" t="s">
        <v>161</v>
      </c>
      <c r="C67" s="100" t="s">
        <v>162</v>
      </c>
      <c r="D67" s="101"/>
      <c r="E67" s="102"/>
      <c r="F67" s="102"/>
      <c r="G67" s="103"/>
      <c r="H67" s="104"/>
      <c r="I67" s="105"/>
      <c r="J67" s="104"/>
      <c r="K67" s="105"/>
      <c r="O67" s="106"/>
    </row>
    <row r="68" spans="1:104" x14ac:dyDescent="0.2">
      <c r="A68" s="107">
        <v>27</v>
      </c>
      <c r="B68" s="108" t="s">
        <v>163</v>
      </c>
      <c r="C68" s="109" t="s">
        <v>164</v>
      </c>
      <c r="D68" s="110" t="s">
        <v>150</v>
      </c>
      <c r="E68" s="111">
        <v>43.327199999999998</v>
      </c>
      <c r="F68" s="160"/>
      <c r="G68" s="112">
        <f>E68*F68</f>
        <v>0</v>
      </c>
      <c r="H68" s="113">
        <v>0</v>
      </c>
      <c r="I68" s="114">
        <f>E68*H68</f>
        <v>0</v>
      </c>
      <c r="J68" s="113">
        <v>0</v>
      </c>
      <c r="K68" s="114">
        <f>E68*J68</f>
        <v>0</v>
      </c>
      <c r="O68" s="106"/>
      <c r="Z68" s="115"/>
      <c r="AA68" s="115">
        <v>1</v>
      </c>
      <c r="AB68" s="115">
        <v>3</v>
      </c>
      <c r="AC68" s="115">
        <v>3</v>
      </c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CA68" s="115">
        <v>1</v>
      </c>
      <c r="CB68" s="115">
        <v>3</v>
      </c>
      <c r="CZ68" s="73">
        <v>1</v>
      </c>
    </row>
    <row r="69" spans="1:104" x14ac:dyDescent="0.2">
      <c r="A69" s="107">
        <v>28</v>
      </c>
      <c r="B69" s="108" t="s">
        <v>165</v>
      </c>
      <c r="C69" s="109" t="s">
        <v>166</v>
      </c>
      <c r="D69" s="110" t="s">
        <v>150</v>
      </c>
      <c r="E69" s="111">
        <v>389.94479999999999</v>
      </c>
      <c r="F69" s="160"/>
      <c r="G69" s="112">
        <f>E69*F69</f>
        <v>0</v>
      </c>
      <c r="H69" s="113">
        <v>0</v>
      </c>
      <c r="I69" s="114">
        <f>E69*H69</f>
        <v>0</v>
      </c>
      <c r="J69" s="113">
        <v>0</v>
      </c>
      <c r="K69" s="114">
        <f>E69*J69</f>
        <v>0</v>
      </c>
      <c r="O69" s="106"/>
      <c r="Z69" s="115"/>
      <c r="AA69" s="115">
        <v>1</v>
      </c>
      <c r="AB69" s="115">
        <v>3</v>
      </c>
      <c r="AC69" s="115">
        <v>3</v>
      </c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CA69" s="115">
        <v>1</v>
      </c>
      <c r="CB69" s="115">
        <v>3</v>
      </c>
      <c r="CZ69" s="73">
        <v>1</v>
      </c>
    </row>
    <row r="70" spans="1:104" x14ac:dyDescent="0.2">
      <c r="A70" s="116"/>
      <c r="B70" s="117"/>
      <c r="C70" s="176" t="s">
        <v>337</v>
      </c>
      <c r="D70" s="177"/>
      <c r="E70" s="120">
        <v>389.94479999999999</v>
      </c>
      <c r="F70" s="121"/>
      <c r="G70" s="122"/>
      <c r="H70" s="123"/>
      <c r="I70" s="118"/>
      <c r="K70" s="118"/>
      <c r="M70" s="124" t="s">
        <v>337</v>
      </c>
      <c r="O70" s="106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25" t="str">
        <f>C69</f>
        <v>Příplatek za dopravu suti po suchu za další 1 km</v>
      </c>
      <c r="BE70" s="115"/>
      <c r="BF70" s="115"/>
      <c r="BG70" s="115"/>
      <c r="BH70" s="115"/>
      <c r="BI70" s="115"/>
      <c r="BJ70" s="115"/>
      <c r="BK70" s="115"/>
    </row>
    <row r="71" spans="1:104" x14ac:dyDescent="0.2">
      <c r="A71" s="107">
        <v>29</v>
      </c>
      <c r="B71" s="108" t="s">
        <v>168</v>
      </c>
      <c r="C71" s="109" t="s">
        <v>169</v>
      </c>
      <c r="D71" s="110" t="s">
        <v>150</v>
      </c>
      <c r="E71" s="111">
        <v>43.327199999999998</v>
      </c>
      <c r="F71" s="160"/>
      <c r="G71" s="112">
        <f>E71*F71</f>
        <v>0</v>
      </c>
      <c r="H71" s="113">
        <v>0</v>
      </c>
      <c r="I71" s="114">
        <f>E71*H71</f>
        <v>0</v>
      </c>
      <c r="J71" s="113">
        <v>0</v>
      </c>
      <c r="K71" s="114">
        <f>E71*J71</f>
        <v>0</v>
      </c>
      <c r="O71" s="106"/>
      <c r="Z71" s="115"/>
      <c r="AA71" s="115">
        <v>1</v>
      </c>
      <c r="AB71" s="115">
        <v>3</v>
      </c>
      <c r="AC71" s="115">
        <v>3</v>
      </c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CA71" s="115">
        <v>1</v>
      </c>
      <c r="CB71" s="115">
        <v>3</v>
      </c>
      <c r="CZ71" s="73">
        <v>1</v>
      </c>
    </row>
    <row r="72" spans="1:104" x14ac:dyDescent="0.2">
      <c r="A72" s="116"/>
      <c r="B72" s="117"/>
      <c r="C72" s="176" t="s">
        <v>338</v>
      </c>
      <c r="D72" s="177"/>
      <c r="E72" s="120">
        <v>43.327199999999998</v>
      </c>
      <c r="F72" s="121"/>
      <c r="G72" s="122"/>
      <c r="H72" s="123"/>
      <c r="I72" s="118"/>
      <c r="K72" s="118"/>
      <c r="M72" s="124" t="s">
        <v>338</v>
      </c>
      <c r="O72" s="106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25" t="str">
        <f>C71</f>
        <v>Nakládání suti na dopravní prostředky - komunikace</v>
      </c>
      <c r="BE72" s="115"/>
      <c r="BF72" s="115"/>
      <c r="BG72" s="115"/>
      <c r="BH72" s="115"/>
      <c r="BI72" s="115"/>
      <c r="BJ72" s="115"/>
      <c r="BK72" s="115"/>
    </row>
    <row r="73" spans="1:104" x14ac:dyDescent="0.2">
      <c r="A73" s="126" t="s">
        <v>36</v>
      </c>
      <c r="B73" s="127" t="s">
        <v>161</v>
      </c>
      <c r="C73" s="128" t="s">
        <v>162</v>
      </c>
      <c r="D73" s="129"/>
      <c r="E73" s="130"/>
      <c r="F73" s="130"/>
      <c r="G73" s="131">
        <f>SUM(G67:G72)</f>
        <v>0</v>
      </c>
      <c r="H73" s="132"/>
      <c r="I73" s="133">
        <f>SUM(I67:I72)</f>
        <v>0</v>
      </c>
      <c r="J73" s="134"/>
      <c r="K73" s="133">
        <f>SUM(K67:K72)</f>
        <v>0</v>
      </c>
      <c r="O73" s="106"/>
      <c r="X73" s="135">
        <f>K73</f>
        <v>0</v>
      </c>
      <c r="Y73" s="135">
        <f>I73</f>
        <v>0</v>
      </c>
      <c r="Z73" s="136">
        <f>G73</f>
        <v>0</v>
      </c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37"/>
      <c r="BB73" s="137"/>
      <c r="BC73" s="137"/>
      <c r="BD73" s="137"/>
      <c r="BE73" s="137"/>
      <c r="BF73" s="137"/>
      <c r="BG73" s="115"/>
      <c r="BH73" s="115"/>
      <c r="BI73" s="115"/>
      <c r="BJ73" s="115"/>
      <c r="BK73" s="115"/>
    </row>
    <row r="74" spans="1:104" x14ac:dyDescent="0.2">
      <c r="A74" s="138" t="s">
        <v>37</v>
      </c>
      <c r="B74" s="139" t="s">
        <v>38</v>
      </c>
      <c r="C74" s="140"/>
      <c r="D74" s="141"/>
      <c r="E74" s="142"/>
      <c r="F74" s="142"/>
      <c r="G74" s="143">
        <f>SUM(Z7:Z74)</f>
        <v>0</v>
      </c>
      <c r="H74" s="144"/>
      <c r="I74" s="145">
        <f>SUM(Y7:Y74)</f>
        <v>79.830419750022145</v>
      </c>
      <c r="J74" s="144"/>
      <c r="K74" s="145">
        <f>SUM(X7:X74)</f>
        <v>-43.327199999992601</v>
      </c>
      <c r="O74" s="106"/>
      <c r="BA74" s="146"/>
      <c r="BB74" s="146"/>
      <c r="BC74" s="146"/>
      <c r="BD74" s="146"/>
      <c r="BE74" s="146"/>
      <c r="BF74" s="146"/>
    </row>
    <row r="75" spans="1:104" x14ac:dyDescent="0.2">
      <c r="E75" s="73"/>
    </row>
    <row r="76" spans="1:104" x14ac:dyDescent="0.2">
      <c r="A76" s="147"/>
      <c r="E76" s="73"/>
    </row>
    <row r="77" spans="1:104" x14ac:dyDescent="0.2">
      <c r="E77" s="73"/>
    </row>
    <row r="78" spans="1:104" x14ac:dyDescent="0.2">
      <c r="E78" s="73"/>
    </row>
    <row r="79" spans="1:104" x14ac:dyDescent="0.2">
      <c r="E79" s="73"/>
    </row>
    <row r="80" spans="1:104" x14ac:dyDescent="0.2">
      <c r="E80" s="73"/>
    </row>
    <row r="81" spans="5:5" x14ac:dyDescent="0.2">
      <c r="E81" s="73"/>
    </row>
    <row r="82" spans="5:5" x14ac:dyDescent="0.2">
      <c r="E82" s="73"/>
    </row>
    <row r="83" spans="5:5" x14ac:dyDescent="0.2">
      <c r="E83" s="73"/>
    </row>
    <row r="84" spans="5:5" x14ac:dyDescent="0.2">
      <c r="E84" s="73"/>
    </row>
    <row r="85" spans="5:5" x14ac:dyDescent="0.2">
      <c r="E85" s="73"/>
    </row>
    <row r="86" spans="5:5" x14ac:dyDescent="0.2">
      <c r="E86" s="73"/>
    </row>
    <row r="87" spans="5:5" x14ac:dyDescent="0.2">
      <c r="E87" s="73"/>
    </row>
    <row r="88" spans="5:5" x14ac:dyDescent="0.2">
      <c r="E88" s="73"/>
    </row>
    <row r="89" spans="5:5" x14ac:dyDescent="0.2">
      <c r="E89" s="73"/>
    </row>
    <row r="90" spans="5:5" x14ac:dyDescent="0.2">
      <c r="E90" s="73"/>
    </row>
    <row r="91" spans="5:5" x14ac:dyDescent="0.2">
      <c r="E91" s="73"/>
    </row>
    <row r="92" spans="5:5" x14ac:dyDescent="0.2">
      <c r="E92" s="73"/>
    </row>
    <row r="93" spans="5:5" x14ac:dyDescent="0.2">
      <c r="E93" s="73"/>
    </row>
    <row r="94" spans="5:5" x14ac:dyDescent="0.2">
      <c r="E94" s="73"/>
    </row>
    <row r="95" spans="5:5" x14ac:dyDescent="0.2">
      <c r="E95" s="73"/>
    </row>
    <row r="96" spans="5:5" x14ac:dyDescent="0.2">
      <c r="E96" s="73"/>
    </row>
    <row r="97" spans="5:5" x14ac:dyDescent="0.2">
      <c r="E97" s="73"/>
    </row>
    <row r="98" spans="5:5" x14ac:dyDescent="0.2">
      <c r="E98" s="73"/>
    </row>
    <row r="99" spans="5:5" x14ac:dyDescent="0.2">
      <c r="E99" s="73"/>
    </row>
    <row r="100" spans="5:5" x14ac:dyDescent="0.2">
      <c r="E100" s="73"/>
    </row>
    <row r="101" spans="5:5" x14ac:dyDescent="0.2">
      <c r="E101" s="73"/>
    </row>
    <row r="102" spans="5:5" x14ac:dyDescent="0.2">
      <c r="E102" s="73"/>
    </row>
    <row r="103" spans="5:5" x14ac:dyDescent="0.2">
      <c r="E103" s="73"/>
    </row>
    <row r="104" spans="5:5" x14ac:dyDescent="0.2">
      <c r="E104" s="73"/>
    </row>
    <row r="105" spans="5:5" x14ac:dyDescent="0.2">
      <c r="E105" s="73"/>
    </row>
    <row r="106" spans="5:5" x14ac:dyDescent="0.2">
      <c r="E106" s="73"/>
    </row>
    <row r="107" spans="5:5" x14ac:dyDescent="0.2">
      <c r="E107" s="73"/>
    </row>
    <row r="108" spans="5:5" x14ac:dyDescent="0.2">
      <c r="E108" s="73"/>
    </row>
    <row r="109" spans="5:5" x14ac:dyDescent="0.2">
      <c r="E109" s="73"/>
    </row>
    <row r="110" spans="5:5" x14ac:dyDescent="0.2">
      <c r="E110" s="73"/>
    </row>
    <row r="111" spans="5:5" x14ac:dyDescent="0.2">
      <c r="E111" s="73"/>
    </row>
    <row r="112" spans="5:5" x14ac:dyDescent="0.2">
      <c r="E112" s="73"/>
    </row>
    <row r="113" spans="5:5" x14ac:dyDescent="0.2">
      <c r="E113" s="73"/>
    </row>
    <row r="114" spans="5:5" x14ac:dyDescent="0.2">
      <c r="E114" s="73"/>
    </row>
    <row r="115" spans="5:5" x14ac:dyDescent="0.2">
      <c r="E115" s="73"/>
    </row>
    <row r="116" spans="5:5" x14ac:dyDescent="0.2">
      <c r="E116" s="73"/>
    </row>
    <row r="117" spans="5:5" x14ac:dyDescent="0.2">
      <c r="E117" s="73"/>
    </row>
    <row r="118" spans="5:5" x14ac:dyDescent="0.2">
      <c r="E118" s="73"/>
    </row>
    <row r="119" spans="5:5" x14ac:dyDescent="0.2">
      <c r="E119" s="73"/>
    </row>
    <row r="120" spans="5:5" x14ac:dyDescent="0.2">
      <c r="E120" s="73"/>
    </row>
    <row r="121" spans="5:5" x14ac:dyDescent="0.2">
      <c r="E121" s="73"/>
    </row>
    <row r="122" spans="5:5" x14ac:dyDescent="0.2">
      <c r="E122" s="73"/>
    </row>
    <row r="123" spans="5:5" x14ac:dyDescent="0.2">
      <c r="E123" s="73"/>
    </row>
    <row r="124" spans="5:5" x14ac:dyDescent="0.2">
      <c r="E124" s="73"/>
    </row>
    <row r="125" spans="5:5" x14ac:dyDescent="0.2">
      <c r="E125" s="73"/>
    </row>
    <row r="126" spans="5:5" x14ac:dyDescent="0.2">
      <c r="E126" s="73"/>
    </row>
    <row r="127" spans="5:5" x14ac:dyDescent="0.2">
      <c r="E127" s="73"/>
    </row>
    <row r="128" spans="5:5" x14ac:dyDescent="0.2">
      <c r="E128" s="73"/>
    </row>
    <row r="129" spans="1:7" x14ac:dyDescent="0.2">
      <c r="A129" s="148"/>
      <c r="B129" s="148"/>
    </row>
    <row r="130" spans="1:7" x14ac:dyDescent="0.2">
      <c r="C130" s="149"/>
      <c r="D130" s="149"/>
      <c r="E130" s="150"/>
      <c r="F130" s="149"/>
      <c r="G130" s="151"/>
    </row>
    <row r="131" spans="1:7" x14ac:dyDescent="0.2">
      <c r="A131" s="148"/>
      <c r="B131" s="148"/>
    </row>
    <row r="1048" spans="1:7" x14ac:dyDescent="0.2">
      <c r="A1048" s="152"/>
      <c r="B1048" s="153"/>
      <c r="C1048" s="154" t="s">
        <v>40</v>
      </c>
      <c r="D1048" s="155"/>
      <c r="F1048" s="92"/>
      <c r="G1048" s="118">
        <v>100000</v>
      </c>
    </row>
    <row r="1049" spans="1:7" x14ac:dyDescent="0.2">
      <c r="A1049" s="152"/>
      <c r="B1049" s="153"/>
      <c r="C1049" s="154" t="s">
        <v>41</v>
      </c>
      <c r="D1049" s="155"/>
      <c r="F1049" s="92"/>
      <c r="G1049" s="118">
        <v>100000</v>
      </c>
    </row>
    <row r="1050" spans="1:7" x14ac:dyDescent="0.2">
      <c r="A1050" s="152"/>
      <c r="B1050" s="153"/>
      <c r="C1050" s="154" t="s">
        <v>42</v>
      </c>
      <c r="D1050" s="155"/>
      <c r="F1050" s="92"/>
      <c r="G1050" s="118">
        <v>100000</v>
      </c>
    </row>
    <row r="1051" spans="1:7" x14ac:dyDescent="0.2">
      <c r="A1051" s="152"/>
      <c r="B1051" s="153"/>
      <c r="C1051" s="154" t="s">
        <v>43</v>
      </c>
      <c r="D1051" s="155"/>
      <c r="F1051" s="92"/>
      <c r="G1051" s="118">
        <v>100000</v>
      </c>
    </row>
    <row r="1052" spans="1:7" x14ac:dyDescent="0.2">
      <c r="A1052" s="152"/>
      <c r="B1052" s="153"/>
      <c r="C1052" s="154" t="s">
        <v>44</v>
      </c>
      <c r="D1052" s="155"/>
      <c r="F1052" s="92"/>
      <c r="G1052" s="118">
        <v>100000</v>
      </c>
    </row>
    <row r="1053" spans="1:7" x14ac:dyDescent="0.2">
      <c r="A1053" s="152"/>
      <c r="B1053" s="153"/>
      <c r="C1053" s="154" t="s">
        <v>45</v>
      </c>
      <c r="D1053" s="155"/>
      <c r="F1053" s="92"/>
      <c r="G1053" s="118">
        <v>100000</v>
      </c>
    </row>
    <row r="1054" spans="1:7" x14ac:dyDescent="0.2">
      <c r="A1054" s="152"/>
      <c r="B1054" s="153"/>
      <c r="C1054" s="154" t="s">
        <v>46</v>
      </c>
      <c r="D1054" s="155"/>
      <c r="F1054" s="92"/>
      <c r="G1054" s="118">
        <v>100000</v>
      </c>
    </row>
  </sheetData>
  <mergeCells count="25">
    <mergeCell ref="C34:D34"/>
    <mergeCell ref="C35:D35"/>
    <mergeCell ref="A1:G1"/>
    <mergeCell ref="C9:D9"/>
    <mergeCell ref="C10:D10"/>
    <mergeCell ref="C14:D14"/>
    <mergeCell ref="C15:D15"/>
    <mergeCell ref="C17:D17"/>
    <mergeCell ref="C19:G19"/>
    <mergeCell ref="C21:D21"/>
    <mergeCell ref="C22:D22"/>
    <mergeCell ref="C27:G27"/>
    <mergeCell ref="C29:D29"/>
    <mergeCell ref="C30:D30"/>
    <mergeCell ref="C32:D32"/>
    <mergeCell ref="C39:G39"/>
    <mergeCell ref="C40:G40"/>
    <mergeCell ref="C43:D43"/>
    <mergeCell ref="C46:G46"/>
    <mergeCell ref="C47:D47"/>
    <mergeCell ref="C70:D70"/>
    <mergeCell ref="C72:D72"/>
    <mergeCell ref="C62:G62"/>
    <mergeCell ref="C64:G64"/>
    <mergeCell ref="C65:D65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91AD-6F2C-44FF-8BA1-DB7A5A847E5E}">
  <sheetPr codeName="List6"/>
  <dimension ref="A1:CZ1010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371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87" t="s">
        <v>467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342</v>
      </c>
      <c r="C7" s="100" t="s">
        <v>343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ht="22.5" x14ac:dyDescent="0.2">
      <c r="A8" s="107">
        <v>1</v>
      </c>
      <c r="B8" s="108" t="s">
        <v>344</v>
      </c>
      <c r="C8" s="109" t="s">
        <v>345</v>
      </c>
      <c r="D8" s="110" t="s">
        <v>83</v>
      </c>
      <c r="E8" s="111">
        <v>3.3</v>
      </c>
      <c r="F8" s="160"/>
      <c r="G8" s="112">
        <f>E8*F8</f>
        <v>0</v>
      </c>
      <c r="H8" s="113">
        <v>2.9990199999992901</v>
      </c>
      <c r="I8" s="114">
        <f>E8*H8</f>
        <v>9.8967659999976565</v>
      </c>
      <c r="J8" s="113">
        <v>0</v>
      </c>
      <c r="K8" s="114">
        <f>E8*J8</f>
        <v>0</v>
      </c>
      <c r="O8" s="106"/>
      <c r="Z8" s="115"/>
      <c r="AA8" s="115">
        <v>2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2</v>
      </c>
      <c r="CB8" s="115">
        <v>1</v>
      </c>
      <c r="CZ8" s="73">
        <v>1</v>
      </c>
    </row>
    <row r="9" spans="1:104" x14ac:dyDescent="0.2">
      <c r="A9" s="116"/>
      <c r="B9" s="117"/>
      <c r="C9" s="172" t="s">
        <v>346</v>
      </c>
      <c r="D9" s="173"/>
      <c r="E9" s="173"/>
      <c r="F9" s="173"/>
      <c r="G9" s="174"/>
      <c r="I9" s="118"/>
      <c r="K9" s="118"/>
      <c r="L9" s="119" t="s">
        <v>346</v>
      </c>
      <c r="O9" s="106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</row>
    <row r="10" spans="1:104" x14ac:dyDescent="0.2">
      <c r="A10" s="116"/>
      <c r="B10" s="117"/>
      <c r="C10" s="172" t="s">
        <v>347</v>
      </c>
      <c r="D10" s="173"/>
      <c r="E10" s="173"/>
      <c r="F10" s="173"/>
      <c r="G10" s="174"/>
      <c r="I10" s="118"/>
      <c r="K10" s="118"/>
      <c r="L10" s="119" t="s">
        <v>347</v>
      </c>
      <c r="O10" s="106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</row>
    <row r="11" spans="1:104" x14ac:dyDescent="0.2">
      <c r="A11" s="116"/>
      <c r="B11" s="117"/>
      <c r="C11" s="172" t="s">
        <v>348</v>
      </c>
      <c r="D11" s="173"/>
      <c r="E11" s="173"/>
      <c r="F11" s="173"/>
      <c r="G11" s="174"/>
      <c r="I11" s="118"/>
      <c r="K11" s="118"/>
      <c r="L11" s="119" t="s">
        <v>348</v>
      </c>
      <c r="O11" s="106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</row>
    <row r="12" spans="1:104" x14ac:dyDescent="0.2">
      <c r="A12" s="126" t="s">
        <v>36</v>
      </c>
      <c r="B12" s="127" t="s">
        <v>342</v>
      </c>
      <c r="C12" s="128" t="s">
        <v>343</v>
      </c>
      <c r="D12" s="129"/>
      <c r="E12" s="130"/>
      <c r="F12" s="130"/>
      <c r="G12" s="131">
        <f>SUM(G7:G11)</f>
        <v>0</v>
      </c>
      <c r="H12" s="132"/>
      <c r="I12" s="133">
        <f>SUM(I7:I11)</f>
        <v>9.8967659999976565</v>
      </c>
      <c r="J12" s="134"/>
      <c r="K12" s="133">
        <f>SUM(K7:K11)</f>
        <v>0</v>
      </c>
      <c r="O12" s="106"/>
      <c r="X12" s="135">
        <f>K12</f>
        <v>0</v>
      </c>
      <c r="Y12" s="135">
        <f>I12</f>
        <v>9.8967659999976565</v>
      </c>
      <c r="Z12" s="136">
        <f>G12</f>
        <v>0</v>
      </c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37"/>
      <c r="BB12" s="137"/>
      <c r="BC12" s="137"/>
      <c r="BD12" s="137"/>
      <c r="BE12" s="137"/>
      <c r="BF12" s="137"/>
      <c r="BG12" s="115"/>
      <c r="BH12" s="115"/>
      <c r="BI12" s="115"/>
      <c r="BJ12" s="115"/>
      <c r="BK12" s="115"/>
    </row>
    <row r="13" spans="1:104" ht="14.25" customHeight="1" x14ac:dyDescent="0.2">
      <c r="A13" s="98" t="s">
        <v>32</v>
      </c>
      <c r="B13" s="99" t="s">
        <v>349</v>
      </c>
      <c r="C13" s="100" t="s">
        <v>350</v>
      </c>
      <c r="D13" s="101"/>
      <c r="E13" s="102"/>
      <c r="F13" s="102"/>
      <c r="G13" s="103"/>
      <c r="H13" s="104"/>
      <c r="I13" s="105"/>
      <c r="J13" s="104"/>
      <c r="K13" s="105"/>
      <c r="O13" s="106"/>
    </row>
    <row r="14" spans="1:104" ht="22.5" x14ac:dyDescent="0.2">
      <c r="A14" s="107">
        <v>2</v>
      </c>
      <c r="B14" s="108" t="s">
        <v>351</v>
      </c>
      <c r="C14" s="109" t="s">
        <v>352</v>
      </c>
      <c r="D14" s="110" t="s">
        <v>50</v>
      </c>
      <c r="E14" s="111">
        <v>1</v>
      </c>
      <c r="F14" s="160"/>
      <c r="G14" s="112">
        <f>E14*F14</f>
        <v>0</v>
      </c>
      <c r="H14" s="113">
        <v>0</v>
      </c>
      <c r="I14" s="114">
        <f>E14*H14</f>
        <v>0</v>
      </c>
      <c r="J14" s="113"/>
      <c r="K14" s="114">
        <f>E14*J14</f>
        <v>0</v>
      </c>
      <c r="O14" s="106"/>
      <c r="Z14" s="115"/>
      <c r="AA14" s="115">
        <v>12</v>
      </c>
      <c r="AB14" s="115">
        <v>0</v>
      </c>
      <c r="AC14" s="115">
        <v>8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CA14" s="115">
        <v>12</v>
      </c>
      <c r="CB14" s="115">
        <v>0</v>
      </c>
      <c r="CZ14" s="73">
        <v>2</v>
      </c>
    </row>
    <row r="15" spans="1:104" x14ac:dyDescent="0.2">
      <c r="A15" s="116"/>
      <c r="B15" s="117"/>
      <c r="C15" s="172" t="s">
        <v>353</v>
      </c>
      <c r="D15" s="173"/>
      <c r="E15" s="173"/>
      <c r="F15" s="173"/>
      <c r="G15" s="174"/>
      <c r="I15" s="118"/>
      <c r="K15" s="118"/>
      <c r="L15" s="119" t="s">
        <v>353</v>
      </c>
      <c r="O15" s="106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</row>
    <row r="16" spans="1:104" ht="22.5" x14ac:dyDescent="0.2">
      <c r="A16" s="107">
        <v>3</v>
      </c>
      <c r="B16" s="108" t="s">
        <v>354</v>
      </c>
      <c r="C16" s="109" t="s">
        <v>355</v>
      </c>
      <c r="D16" s="110" t="s">
        <v>50</v>
      </c>
      <c r="E16" s="111">
        <v>1</v>
      </c>
      <c r="F16" s="160"/>
      <c r="G16" s="112">
        <f>E16*F16</f>
        <v>0</v>
      </c>
      <c r="H16" s="113">
        <v>0</v>
      </c>
      <c r="I16" s="114">
        <f>E16*H16</f>
        <v>0</v>
      </c>
      <c r="J16" s="113"/>
      <c r="K16" s="114">
        <f>E16*J16</f>
        <v>0</v>
      </c>
      <c r="O16" s="106"/>
      <c r="Z16" s="115"/>
      <c r="AA16" s="115">
        <v>12</v>
      </c>
      <c r="AB16" s="115">
        <v>0</v>
      </c>
      <c r="AC16" s="115">
        <v>9</v>
      </c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CA16" s="115">
        <v>12</v>
      </c>
      <c r="CB16" s="115">
        <v>0</v>
      </c>
      <c r="CZ16" s="73">
        <v>2</v>
      </c>
    </row>
    <row r="17" spans="1:104" x14ac:dyDescent="0.2">
      <c r="A17" s="126" t="s">
        <v>36</v>
      </c>
      <c r="B17" s="127" t="s">
        <v>349</v>
      </c>
      <c r="C17" s="128" t="s">
        <v>350</v>
      </c>
      <c r="D17" s="129"/>
      <c r="E17" s="130"/>
      <c r="F17" s="130"/>
      <c r="G17" s="131">
        <f>SUM(G13:G16)</f>
        <v>0</v>
      </c>
      <c r="H17" s="132"/>
      <c r="I17" s="133">
        <f>SUM(I13:I16)</f>
        <v>0</v>
      </c>
      <c r="J17" s="134"/>
      <c r="K17" s="133">
        <f>SUM(K13:K16)</f>
        <v>0</v>
      </c>
      <c r="O17" s="106"/>
      <c r="X17" s="135">
        <f>K17</f>
        <v>0</v>
      </c>
      <c r="Y17" s="135">
        <f>I17</f>
        <v>0</v>
      </c>
      <c r="Z17" s="136">
        <f>G17</f>
        <v>0</v>
      </c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37"/>
      <c r="BB17" s="137"/>
      <c r="BC17" s="137"/>
      <c r="BD17" s="137"/>
      <c r="BE17" s="137"/>
      <c r="BF17" s="137"/>
      <c r="BG17" s="115"/>
      <c r="BH17" s="115"/>
      <c r="BI17" s="115"/>
      <c r="BJ17" s="115"/>
      <c r="BK17" s="115"/>
    </row>
    <row r="18" spans="1:104" ht="14.25" customHeight="1" x14ac:dyDescent="0.2">
      <c r="A18" s="98" t="s">
        <v>32</v>
      </c>
      <c r="B18" s="99" t="s">
        <v>232</v>
      </c>
      <c r="C18" s="100" t="s">
        <v>233</v>
      </c>
      <c r="D18" s="101"/>
      <c r="E18" s="102"/>
      <c r="F18" s="102"/>
      <c r="G18" s="103"/>
      <c r="H18" s="104"/>
      <c r="I18" s="105"/>
      <c r="J18" s="104"/>
      <c r="K18" s="105"/>
      <c r="O18" s="106"/>
    </row>
    <row r="19" spans="1:104" x14ac:dyDescent="0.2">
      <c r="A19" s="107">
        <v>4</v>
      </c>
      <c r="B19" s="108" t="s">
        <v>234</v>
      </c>
      <c r="C19" s="109" t="s">
        <v>356</v>
      </c>
      <c r="D19" s="110" t="s">
        <v>357</v>
      </c>
      <c r="E19" s="111">
        <v>2</v>
      </c>
      <c r="F19" s="160"/>
      <c r="G19" s="112">
        <f>E19*F19</f>
        <v>0</v>
      </c>
      <c r="H19" s="113">
        <v>0.100000000000023</v>
      </c>
      <c r="I19" s="114">
        <f>E19*H19</f>
        <v>0.200000000000046</v>
      </c>
      <c r="J19" s="113">
        <v>0</v>
      </c>
      <c r="K19" s="114">
        <f>E19*J19</f>
        <v>0</v>
      </c>
      <c r="O19" s="106"/>
      <c r="Z19" s="115"/>
      <c r="AA19" s="115">
        <v>1</v>
      </c>
      <c r="AB19" s="115">
        <v>7</v>
      </c>
      <c r="AC19" s="115">
        <v>7</v>
      </c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CA19" s="115">
        <v>1</v>
      </c>
      <c r="CB19" s="115">
        <v>7</v>
      </c>
      <c r="CZ19" s="73">
        <v>2</v>
      </c>
    </row>
    <row r="20" spans="1:104" x14ac:dyDescent="0.2">
      <c r="A20" s="116"/>
      <c r="B20" s="117"/>
      <c r="C20" s="172" t="s">
        <v>358</v>
      </c>
      <c r="D20" s="173"/>
      <c r="E20" s="173"/>
      <c r="F20" s="173"/>
      <c r="G20" s="174"/>
      <c r="I20" s="118"/>
      <c r="K20" s="118"/>
      <c r="L20" s="119" t="s">
        <v>358</v>
      </c>
      <c r="O20" s="106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</row>
    <row r="21" spans="1:104" x14ac:dyDescent="0.2">
      <c r="A21" s="116"/>
      <c r="B21" s="117"/>
      <c r="C21" s="172" t="s">
        <v>359</v>
      </c>
      <c r="D21" s="173"/>
      <c r="E21" s="173"/>
      <c r="F21" s="173"/>
      <c r="G21" s="174"/>
      <c r="I21" s="118"/>
      <c r="K21" s="118"/>
      <c r="L21" s="119" t="s">
        <v>359</v>
      </c>
      <c r="O21" s="10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</row>
    <row r="22" spans="1:104" x14ac:dyDescent="0.2">
      <c r="A22" s="107">
        <v>5</v>
      </c>
      <c r="B22" s="108" t="s">
        <v>360</v>
      </c>
      <c r="C22" s="109" t="s">
        <v>361</v>
      </c>
      <c r="D22" s="110" t="s">
        <v>50</v>
      </c>
      <c r="E22" s="111">
        <v>1</v>
      </c>
      <c r="F22" s="160"/>
      <c r="G22" s="112">
        <f>E22*F22</f>
        <v>0</v>
      </c>
      <c r="H22" s="113">
        <v>4.99999999999945E-5</v>
      </c>
      <c r="I22" s="114">
        <f>E22*H22</f>
        <v>4.99999999999945E-5</v>
      </c>
      <c r="J22" s="113">
        <v>-0.100000000000023</v>
      </c>
      <c r="K22" s="114">
        <f>E22*J22</f>
        <v>-0.100000000000023</v>
      </c>
      <c r="O22" s="106"/>
      <c r="Z22" s="115"/>
      <c r="AA22" s="115">
        <v>1</v>
      </c>
      <c r="AB22" s="115">
        <v>7</v>
      </c>
      <c r="AC22" s="115">
        <v>7</v>
      </c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CA22" s="115">
        <v>1</v>
      </c>
      <c r="CB22" s="115">
        <v>7</v>
      </c>
      <c r="CZ22" s="73">
        <v>2</v>
      </c>
    </row>
    <row r="23" spans="1:104" x14ac:dyDescent="0.2">
      <c r="A23" s="116"/>
      <c r="B23" s="117"/>
      <c r="C23" s="172" t="s">
        <v>362</v>
      </c>
      <c r="D23" s="173"/>
      <c r="E23" s="173"/>
      <c r="F23" s="173"/>
      <c r="G23" s="174"/>
      <c r="I23" s="118"/>
      <c r="K23" s="118"/>
      <c r="L23" s="119" t="s">
        <v>362</v>
      </c>
      <c r="O23" s="106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</row>
    <row r="24" spans="1:104" x14ac:dyDescent="0.2">
      <c r="A24" s="116"/>
      <c r="B24" s="117"/>
      <c r="C24" s="172" t="s">
        <v>363</v>
      </c>
      <c r="D24" s="173"/>
      <c r="E24" s="173"/>
      <c r="F24" s="173"/>
      <c r="G24" s="174"/>
      <c r="I24" s="118"/>
      <c r="K24" s="118"/>
      <c r="L24" s="119" t="s">
        <v>363</v>
      </c>
      <c r="O24" s="106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</row>
    <row r="25" spans="1:104" ht="22.5" x14ac:dyDescent="0.2">
      <c r="A25" s="107">
        <v>6</v>
      </c>
      <c r="B25" s="108" t="s">
        <v>364</v>
      </c>
      <c r="C25" s="109" t="s">
        <v>365</v>
      </c>
      <c r="D25" s="110" t="s">
        <v>357</v>
      </c>
      <c r="E25" s="111">
        <v>2</v>
      </c>
      <c r="F25" s="160"/>
      <c r="G25" s="112">
        <f>E25*F25</f>
        <v>0</v>
      </c>
      <c r="H25" s="113">
        <v>5.0000000000011403E-2</v>
      </c>
      <c r="I25" s="114">
        <f>E25*H25</f>
        <v>0.10000000000002281</v>
      </c>
      <c r="J25" s="113"/>
      <c r="K25" s="114">
        <f>E25*J25</f>
        <v>0</v>
      </c>
      <c r="O25" s="106"/>
      <c r="Z25" s="115"/>
      <c r="AA25" s="115">
        <v>12</v>
      </c>
      <c r="AB25" s="115">
        <v>0</v>
      </c>
      <c r="AC25" s="115">
        <v>10</v>
      </c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CA25" s="115">
        <v>12</v>
      </c>
      <c r="CB25" s="115">
        <v>0</v>
      </c>
      <c r="CZ25" s="73">
        <v>2</v>
      </c>
    </row>
    <row r="26" spans="1:104" x14ac:dyDescent="0.2">
      <c r="A26" s="116"/>
      <c r="B26" s="117"/>
      <c r="C26" s="172" t="s">
        <v>366</v>
      </c>
      <c r="D26" s="173"/>
      <c r="E26" s="173"/>
      <c r="F26" s="173"/>
      <c r="G26" s="174"/>
      <c r="I26" s="118"/>
      <c r="K26" s="118"/>
      <c r="L26" s="119" t="s">
        <v>366</v>
      </c>
      <c r="O26" s="106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</row>
    <row r="27" spans="1:104" x14ac:dyDescent="0.2">
      <c r="A27" s="107">
        <v>7</v>
      </c>
      <c r="B27" s="108" t="s">
        <v>367</v>
      </c>
      <c r="C27" s="109" t="s">
        <v>368</v>
      </c>
      <c r="D27" s="110" t="s">
        <v>50</v>
      </c>
      <c r="E27" s="111">
        <v>1</v>
      </c>
      <c r="F27" s="160"/>
      <c r="G27" s="112">
        <f>E27*F27</f>
        <v>0</v>
      </c>
      <c r="H27" s="113">
        <v>0</v>
      </c>
      <c r="I27" s="114">
        <f>E27*H27</f>
        <v>0</v>
      </c>
      <c r="J27" s="113"/>
      <c r="K27" s="114">
        <f>E27*J27</f>
        <v>0</v>
      </c>
      <c r="O27" s="106"/>
      <c r="Z27" s="115"/>
      <c r="AA27" s="115">
        <v>12</v>
      </c>
      <c r="AB27" s="115">
        <v>0</v>
      </c>
      <c r="AC27" s="115">
        <v>1</v>
      </c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CA27" s="115">
        <v>12</v>
      </c>
      <c r="CB27" s="115">
        <v>0</v>
      </c>
      <c r="CZ27" s="73">
        <v>2</v>
      </c>
    </row>
    <row r="28" spans="1:104" x14ac:dyDescent="0.2">
      <c r="A28" s="107">
        <v>8</v>
      </c>
      <c r="B28" s="108" t="s">
        <v>296</v>
      </c>
      <c r="C28" s="109" t="s">
        <v>297</v>
      </c>
      <c r="D28" s="110" t="s">
        <v>150</v>
      </c>
      <c r="E28" s="111">
        <v>0.30005000000006798</v>
      </c>
      <c r="F28" s="160"/>
      <c r="G28" s="112">
        <f>E28*F28</f>
        <v>0</v>
      </c>
      <c r="H28" s="113">
        <v>0</v>
      </c>
      <c r="I28" s="114">
        <f>E28*H28</f>
        <v>0</v>
      </c>
      <c r="J28" s="113"/>
      <c r="K28" s="114">
        <f>E28*J28</f>
        <v>0</v>
      </c>
      <c r="O28" s="106"/>
      <c r="Z28" s="115"/>
      <c r="AA28" s="115">
        <v>7</v>
      </c>
      <c r="AB28" s="115">
        <v>1001</v>
      </c>
      <c r="AC28" s="115">
        <v>5</v>
      </c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CA28" s="115">
        <v>7</v>
      </c>
      <c r="CB28" s="115">
        <v>1001</v>
      </c>
      <c r="CZ28" s="73">
        <v>2</v>
      </c>
    </row>
    <row r="29" spans="1:104" x14ac:dyDescent="0.2">
      <c r="A29" s="126" t="s">
        <v>36</v>
      </c>
      <c r="B29" s="127" t="s">
        <v>232</v>
      </c>
      <c r="C29" s="128" t="s">
        <v>233</v>
      </c>
      <c r="D29" s="129"/>
      <c r="E29" s="130"/>
      <c r="F29" s="130"/>
      <c r="G29" s="131">
        <f>SUM(G18:G28)</f>
        <v>0</v>
      </c>
      <c r="H29" s="132"/>
      <c r="I29" s="133">
        <f>SUM(I18:I28)</f>
        <v>0.30005000000006882</v>
      </c>
      <c r="J29" s="134"/>
      <c r="K29" s="133">
        <f>SUM(K18:K28)</f>
        <v>-0.100000000000023</v>
      </c>
      <c r="O29" s="106"/>
      <c r="X29" s="135">
        <f>K29</f>
        <v>-0.100000000000023</v>
      </c>
      <c r="Y29" s="135">
        <f>I29</f>
        <v>0.30005000000006882</v>
      </c>
      <c r="Z29" s="136">
        <f>G29</f>
        <v>0</v>
      </c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37"/>
      <c r="BB29" s="137"/>
      <c r="BC29" s="137"/>
      <c r="BD29" s="137"/>
      <c r="BE29" s="137"/>
      <c r="BF29" s="137"/>
      <c r="BG29" s="115"/>
      <c r="BH29" s="115"/>
      <c r="BI29" s="115"/>
      <c r="BJ29" s="115"/>
      <c r="BK29" s="115"/>
    </row>
    <row r="30" spans="1:104" x14ac:dyDescent="0.2">
      <c r="A30" s="138" t="s">
        <v>37</v>
      </c>
      <c r="B30" s="139" t="s">
        <v>38</v>
      </c>
      <c r="C30" s="140"/>
      <c r="D30" s="141"/>
      <c r="E30" s="142"/>
      <c r="F30" s="142"/>
      <c r="G30" s="143">
        <f>SUM(Z7:Z30)</f>
        <v>0</v>
      </c>
      <c r="H30" s="144"/>
      <c r="I30" s="145">
        <f>SUM(Y7:Y30)</f>
        <v>10.196815999997725</v>
      </c>
      <c r="J30" s="144"/>
      <c r="K30" s="145">
        <f>SUM(X7:X30)</f>
        <v>-0.100000000000023</v>
      </c>
      <c r="O30" s="106"/>
      <c r="BA30" s="146"/>
      <c r="BB30" s="146"/>
      <c r="BC30" s="146"/>
      <c r="BD30" s="146"/>
      <c r="BE30" s="146"/>
      <c r="BF30" s="146"/>
    </row>
    <row r="31" spans="1:104" x14ac:dyDescent="0.2">
      <c r="E31" s="73"/>
    </row>
    <row r="32" spans="1:104" x14ac:dyDescent="0.2">
      <c r="A32" s="147"/>
      <c r="E32" s="73"/>
    </row>
    <row r="33" spans="5:5" x14ac:dyDescent="0.2">
      <c r="E33" s="73"/>
    </row>
    <row r="34" spans="5:5" x14ac:dyDescent="0.2">
      <c r="E34" s="73"/>
    </row>
    <row r="35" spans="5:5" x14ac:dyDescent="0.2">
      <c r="E35" s="73"/>
    </row>
    <row r="36" spans="5:5" x14ac:dyDescent="0.2">
      <c r="E36" s="73"/>
    </row>
    <row r="37" spans="5:5" x14ac:dyDescent="0.2">
      <c r="E37" s="73"/>
    </row>
    <row r="38" spans="5:5" x14ac:dyDescent="0.2">
      <c r="E38" s="73"/>
    </row>
    <row r="39" spans="5:5" x14ac:dyDescent="0.2">
      <c r="E39" s="73"/>
    </row>
    <row r="40" spans="5:5" x14ac:dyDescent="0.2">
      <c r="E40" s="73"/>
    </row>
    <row r="41" spans="5:5" x14ac:dyDescent="0.2">
      <c r="E41" s="73"/>
    </row>
    <row r="42" spans="5:5" x14ac:dyDescent="0.2">
      <c r="E42" s="73"/>
    </row>
    <row r="43" spans="5:5" x14ac:dyDescent="0.2">
      <c r="E43" s="73"/>
    </row>
    <row r="44" spans="5:5" x14ac:dyDescent="0.2">
      <c r="E44" s="73"/>
    </row>
    <row r="45" spans="5:5" x14ac:dyDescent="0.2">
      <c r="E45" s="73"/>
    </row>
    <row r="46" spans="5:5" x14ac:dyDescent="0.2">
      <c r="E46" s="73"/>
    </row>
    <row r="47" spans="5:5" x14ac:dyDescent="0.2">
      <c r="E47" s="73"/>
    </row>
    <row r="48" spans="5:5" x14ac:dyDescent="0.2">
      <c r="E48" s="73"/>
    </row>
    <row r="49" spans="5:5" x14ac:dyDescent="0.2">
      <c r="E49" s="73"/>
    </row>
    <row r="50" spans="5:5" x14ac:dyDescent="0.2">
      <c r="E50" s="73"/>
    </row>
    <row r="51" spans="5:5" x14ac:dyDescent="0.2">
      <c r="E51" s="73"/>
    </row>
    <row r="52" spans="5:5" x14ac:dyDescent="0.2">
      <c r="E52" s="73"/>
    </row>
    <row r="53" spans="5:5" x14ac:dyDescent="0.2">
      <c r="E53" s="73"/>
    </row>
    <row r="54" spans="5:5" x14ac:dyDescent="0.2">
      <c r="E54" s="73"/>
    </row>
    <row r="55" spans="5:5" x14ac:dyDescent="0.2">
      <c r="E55" s="73"/>
    </row>
    <row r="56" spans="5:5" x14ac:dyDescent="0.2">
      <c r="E56" s="73"/>
    </row>
    <row r="57" spans="5:5" x14ac:dyDescent="0.2">
      <c r="E57" s="73"/>
    </row>
    <row r="58" spans="5:5" x14ac:dyDescent="0.2">
      <c r="E58" s="73"/>
    </row>
    <row r="59" spans="5:5" x14ac:dyDescent="0.2">
      <c r="E59" s="73"/>
    </row>
    <row r="60" spans="5:5" x14ac:dyDescent="0.2">
      <c r="E60" s="73"/>
    </row>
    <row r="61" spans="5:5" x14ac:dyDescent="0.2">
      <c r="E61" s="73"/>
    </row>
    <row r="62" spans="5:5" x14ac:dyDescent="0.2">
      <c r="E62" s="73"/>
    </row>
    <row r="63" spans="5:5" x14ac:dyDescent="0.2">
      <c r="E63" s="73"/>
    </row>
    <row r="64" spans="5:5" x14ac:dyDescent="0.2">
      <c r="E64" s="73"/>
    </row>
    <row r="65" spans="5:5" x14ac:dyDescent="0.2">
      <c r="E65" s="73"/>
    </row>
    <row r="66" spans="5:5" x14ac:dyDescent="0.2">
      <c r="E66" s="73"/>
    </row>
    <row r="67" spans="5:5" x14ac:dyDescent="0.2">
      <c r="E67" s="73"/>
    </row>
    <row r="68" spans="5:5" x14ac:dyDescent="0.2">
      <c r="E68" s="73"/>
    </row>
    <row r="69" spans="5:5" x14ac:dyDescent="0.2">
      <c r="E69" s="73"/>
    </row>
    <row r="70" spans="5:5" x14ac:dyDescent="0.2">
      <c r="E70" s="73"/>
    </row>
    <row r="71" spans="5:5" x14ac:dyDescent="0.2">
      <c r="E71" s="73"/>
    </row>
    <row r="72" spans="5:5" x14ac:dyDescent="0.2">
      <c r="E72" s="73"/>
    </row>
    <row r="73" spans="5:5" x14ac:dyDescent="0.2">
      <c r="E73" s="73"/>
    </row>
    <row r="74" spans="5:5" x14ac:dyDescent="0.2">
      <c r="E74" s="73"/>
    </row>
    <row r="75" spans="5:5" x14ac:dyDescent="0.2">
      <c r="E75" s="73"/>
    </row>
    <row r="76" spans="5:5" x14ac:dyDescent="0.2">
      <c r="E76" s="73"/>
    </row>
    <row r="77" spans="5:5" x14ac:dyDescent="0.2">
      <c r="E77" s="73"/>
    </row>
    <row r="78" spans="5:5" x14ac:dyDescent="0.2">
      <c r="E78" s="73"/>
    </row>
    <row r="79" spans="5:5" x14ac:dyDescent="0.2">
      <c r="E79" s="73"/>
    </row>
    <row r="80" spans="5:5" x14ac:dyDescent="0.2">
      <c r="E80" s="73"/>
    </row>
    <row r="81" spans="1:7" x14ac:dyDescent="0.2">
      <c r="E81" s="73"/>
    </row>
    <row r="82" spans="1:7" x14ac:dyDescent="0.2">
      <c r="E82" s="73"/>
    </row>
    <row r="83" spans="1:7" x14ac:dyDescent="0.2">
      <c r="E83" s="73"/>
    </row>
    <row r="84" spans="1:7" x14ac:dyDescent="0.2">
      <c r="E84" s="73"/>
    </row>
    <row r="85" spans="1:7" x14ac:dyDescent="0.2">
      <c r="A85" s="148"/>
      <c r="B85" s="148"/>
    </row>
    <row r="86" spans="1:7" x14ac:dyDescent="0.2">
      <c r="C86" s="149"/>
      <c r="D86" s="149"/>
      <c r="E86" s="150"/>
      <c r="F86" s="149"/>
      <c r="G86" s="151"/>
    </row>
    <row r="87" spans="1:7" x14ac:dyDescent="0.2">
      <c r="A87" s="148"/>
      <c r="B87" s="148"/>
    </row>
    <row r="1004" spans="1:7" x14ac:dyDescent="0.2">
      <c r="A1004" s="152"/>
      <c r="B1004" s="153"/>
      <c r="C1004" s="154" t="s">
        <v>40</v>
      </c>
      <c r="D1004" s="155"/>
      <c r="F1004" s="92"/>
      <c r="G1004" s="118">
        <v>100000</v>
      </c>
    </row>
    <row r="1005" spans="1:7" x14ac:dyDescent="0.2">
      <c r="A1005" s="152"/>
      <c r="B1005" s="153"/>
      <c r="C1005" s="154" t="s">
        <v>41</v>
      </c>
      <c r="D1005" s="155"/>
      <c r="F1005" s="92"/>
      <c r="G1005" s="118">
        <v>100000</v>
      </c>
    </row>
    <row r="1006" spans="1:7" x14ac:dyDescent="0.2">
      <c r="A1006" s="152"/>
      <c r="B1006" s="153"/>
      <c r="C1006" s="154" t="s">
        <v>42</v>
      </c>
      <c r="D1006" s="155"/>
      <c r="F1006" s="92"/>
      <c r="G1006" s="118">
        <v>100000</v>
      </c>
    </row>
    <row r="1007" spans="1:7" x14ac:dyDescent="0.2">
      <c r="A1007" s="152"/>
      <c r="B1007" s="153"/>
      <c r="C1007" s="154" t="s">
        <v>43</v>
      </c>
      <c r="D1007" s="155"/>
      <c r="F1007" s="92"/>
      <c r="G1007" s="118">
        <v>100000</v>
      </c>
    </row>
    <row r="1008" spans="1:7" x14ac:dyDescent="0.2">
      <c r="A1008" s="152"/>
      <c r="B1008" s="153"/>
      <c r="C1008" s="154" t="s">
        <v>44</v>
      </c>
      <c r="D1008" s="155"/>
      <c r="F1008" s="92"/>
      <c r="G1008" s="118">
        <v>100000</v>
      </c>
    </row>
    <row r="1009" spans="1:7" x14ac:dyDescent="0.2">
      <c r="A1009" s="152"/>
      <c r="B1009" s="153"/>
      <c r="C1009" s="154" t="s">
        <v>45</v>
      </c>
      <c r="D1009" s="155"/>
      <c r="F1009" s="92"/>
      <c r="G1009" s="118">
        <v>100000</v>
      </c>
    </row>
    <row r="1010" spans="1:7" x14ac:dyDescent="0.2">
      <c r="A1010" s="152"/>
      <c r="B1010" s="153"/>
      <c r="C1010" s="154" t="s">
        <v>46</v>
      </c>
      <c r="D1010" s="155"/>
      <c r="F1010" s="92"/>
      <c r="G1010" s="118">
        <v>100000</v>
      </c>
    </row>
  </sheetData>
  <mergeCells count="10">
    <mergeCell ref="C26:G26"/>
    <mergeCell ref="A1:G1"/>
    <mergeCell ref="C9:G9"/>
    <mergeCell ref="C10:G10"/>
    <mergeCell ref="C11:G11"/>
    <mergeCell ref="C15:G15"/>
    <mergeCell ref="C20:G20"/>
    <mergeCell ref="C21:G21"/>
    <mergeCell ref="C23:G23"/>
    <mergeCell ref="C24:G24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D121-024A-4A82-B8EA-9D150CAC8B84}">
  <sheetPr codeName="List7"/>
  <dimension ref="A1:CZ1033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400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159" t="s">
        <v>468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33</v>
      </c>
      <c r="C7" s="100" t="s">
        <v>34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x14ac:dyDescent="0.2">
      <c r="A8" s="107">
        <v>1</v>
      </c>
      <c r="B8" s="108" t="s">
        <v>372</v>
      </c>
      <c r="C8" s="109" t="s">
        <v>133</v>
      </c>
      <c r="D8" s="110" t="s">
        <v>35</v>
      </c>
      <c r="E8" s="111">
        <v>6.9749999999999996</v>
      </c>
      <c r="F8" s="160"/>
      <c r="G8" s="112">
        <f>E8*F8</f>
        <v>0</v>
      </c>
      <c r="H8" s="113">
        <v>0</v>
      </c>
      <c r="I8" s="114">
        <f>E8*H8</f>
        <v>0</v>
      </c>
      <c r="J8" s="113">
        <v>-0.44000000000005501</v>
      </c>
      <c r="K8" s="114">
        <f>E8*J8</f>
        <v>-3.0690000000003836</v>
      </c>
      <c r="O8" s="106"/>
      <c r="Z8" s="115"/>
      <c r="AA8" s="115">
        <v>1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</v>
      </c>
      <c r="CB8" s="115">
        <v>1</v>
      </c>
      <c r="CZ8" s="73">
        <v>1</v>
      </c>
    </row>
    <row r="9" spans="1:104" x14ac:dyDescent="0.2">
      <c r="A9" s="107">
        <v>2</v>
      </c>
      <c r="B9" s="108" t="s">
        <v>306</v>
      </c>
      <c r="C9" s="109" t="s">
        <v>373</v>
      </c>
      <c r="D9" s="110" t="s">
        <v>83</v>
      </c>
      <c r="E9" s="111">
        <v>0.58499999999999996</v>
      </c>
      <c r="F9" s="160"/>
      <c r="G9" s="112">
        <f>E9*F9</f>
        <v>0</v>
      </c>
      <c r="H9" s="113">
        <v>0</v>
      </c>
      <c r="I9" s="114">
        <f>E9*H9</f>
        <v>0</v>
      </c>
      <c r="J9" s="113">
        <v>0</v>
      </c>
      <c r="K9" s="114">
        <f>E9*J9</f>
        <v>0</v>
      </c>
      <c r="O9" s="106"/>
      <c r="Z9" s="115"/>
      <c r="AA9" s="115">
        <v>1</v>
      </c>
      <c r="AB9" s="115">
        <v>0</v>
      </c>
      <c r="AC9" s="115">
        <v>0</v>
      </c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CA9" s="115">
        <v>1</v>
      </c>
      <c r="CB9" s="115">
        <v>0</v>
      </c>
      <c r="CZ9" s="73">
        <v>1</v>
      </c>
    </row>
    <row r="10" spans="1:104" x14ac:dyDescent="0.2">
      <c r="A10" s="107">
        <v>3</v>
      </c>
      <c r="B10" s="108" t="s">
        <v>179</v>
      </c>
      <c r="C10" s="109" t="s">
        <v>180</v>
      </c>
      <c r="D10" s="110" t="s">
        <v>83</v>
      </c>
      <c r="E10" s="111">
        <v>0.58499999999999996</v>
      </c>
      <c r="F10" s="160"/>
      <c r="G10" s="112">
        <f>E10*F10</f>
        <v>0</v>
      </c>
      <c r="H10" s="113">
        <v>0</v>
      </c>
      <c r="I10" s="114">
        <f>E10*H10</f>
        <v>0</v>
      </c>
      <c r="J10" s="113">
        <v>0</v>
      </c>
      <c r="K10" s="114">
        <f>E10*J10</f>
        <v>0</v>
      </c>
      <c r="O10" s="106"/>
      <c r="Z10" s="115"/>
      <c r="AA10" s="115">
        <v>1</v>
      </c>
      <c r="AB10" s="115">
        <v>1</v>
      </c>
      <c r="AC10" s="115">
        <v>1</v>
      </c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CA10" s="115">
        <v>1</v>
      </c>
      <c r="CB10" s="115">
        <v>1</v>
      </c>
      <c r="CZ10" s="73">
        <v>1</v>
      </c>
    </row>
    <row r="11" spans="1:104" x14ac:dyDescent="0.2">
      <c r="A11" s="116"/>
      <c r="B11" s="117"/>
      <c r="C11" s="176" t="s">
        <v>374</v>
      </c>
      <c r="D11" s="177"/>
      <c r="E11" s="120">
        <v>0.58499999999999996</v>
      </c>
      <c r="F11" s="121"/>
      <c r="G11" s="122"/>
      <c r="H11" s="123"/>
      <c r="I11" s="118"/>
      <c r="K11" s="118"/>
      <c r="M11" s="124" t="s">
        <v>374</v>
      </c>
      <c r="O11" s="106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25" t="str">
        <f>C10</f>
        <v>Ruční výkop jam, rýh a šachet v hornině tř. 3</v>
      </c>
      <c r="BE11" s="115"/>
      <c r="BF11" s="115"/>
      <c r="BG11" s="115"/>
      <c r="BH11" s="115"/>
      <c r="BI11" s="115"/>
      <c r="BJ11" s="115"/>
      <c r="BK11" s="115"/>
    </row>
    <row r="12" spans="1:104" x14ac:dyDescent="0.2">
      <c r="A12" s="107">
        <v>4</v>
      </c>
      <c r="B12" s="108" t="s">
        <v>308</v>
      </c>
      <c r="C12" s="109" t="s">
        <v>309</v>
      </c>
      <c r="D12" s="110" t="s">
        <v>83</v>
      </c>
      <c r="E12" s="111">
        <v>0.58499999999999996</v>
      </c>
      <c r="F12" s="160"/>
      <c r="G12" s="112">
        <f>E12*F12</f>
        <v>0</v>
      </c>
      <c r="H12" s="113">
        <v>0</v>
      </c>
      <c r="I12" s="114">
        <f>E12*H12</f>
        <v>0</v>
      </c>
      <c r="J12" s="113">
        <v>0</v>
      </c>
      <c r="K12" s="114">
        <f>E12*J12</f>
        <v>0</v>
      </c>
      <c r="O12" s="106"/>
      <c r="Z12" s="115"/>
      <c r="AA12" s="115">
        <v>1</v>
      </c>
      <c r="AB12" s="115">
        <v>1</v>
      </c>
      <c r="AC12" s="115">
        <v>1</v>
      </c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CA12" s="115">
        <v>1</v>
      </c>
      <c r="CB12" s="115">
        <v>1</v>
      </c>
      <c r="CZ12" s="73">
        <v>1</v>
      </c>
    </row>
    <row r="13" spans="1:104" x14ac:dyDescent="0.2">
      <c r="A13" s="107">
        <v>5</v>
      </c>
      <c r="B13" s="108" t="s">
        <v>310</v>
      </c>
      <c r="C13" s="109" t="s">
        <v>311</v>
      </c>
      <c r="D13" s="110" t="s">
        <v>83</v>
      </c>
      <c r="E13" s="111">
        <v>0.58499999999999996</v>
      </c>
      <c r="F13" s="160"/>
      <c r="G13" s="112">
        <f>E13*F13</f>
        <v>0</v>
      </c>
      <c r="H13" s="113">
        <v>0</v>
      </c>
      <c r="I13" s="114">
        <f>E13*H13</f>
        <v>0</v>
      </c>
      <c r="J13" s="113">
        <v>0</v>
      </c>
      <c r="K13" s="114">
        <f>E13*J13</f>
        <v>0</v>
      </c>
      <c r="O13" s="106"/>
      <c r="Z13" s="115"/>
      <c r="AA13" s="115">
        <v>1</v>
      </c>
      <c r="AB13" s="115">
        <v>1</v>
      </c>
      <c r="AC13" s="115">
        <v>1</v>
      </c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CA13" s="115">
        <v>1</v>
      </c>
      <c r="CB13" s="115">
        <v>1</v>
      </c>
      <c r="CZ13" s="73">
        <v>1</v>
      </c>
    </row>
    <row r="14" spans="1:104" x14ac:dyDescent="0.2">
      <c r="A14" s="107">
        <v>6</v>
      </c>
      <c r="B14" s="108" t="s">
        <v>314</v>
      </c>
      <c r="C14" s="109" t="s">
        <v>315</v>
      </c>
      <c r="D14" s="110" t="s">
        <v>83</v>
      </c>
      <c r="E14" s="111">
        <v>0.58499999999999996</v>
      </c>
      <c r="F14" s="160"/>
      <c r="G14" s="112">
        <f>E14*F14</f>
        <v>0</v>
      </c>
      <c r="H14" s="113">
        <v>0</v>
      </c>
      <c r="I14" s="114">
        <f>E14*H14</f>
        <v>0</v>
      </c>
      <c r="J14" s="113">
        <v>0</v>
      </c>
      <c r="K14" s="114">
        <f>E14*J14</f>
        <v>0</v>
      </c>
      <c r="O14" s="106"/>
      <c r="Z14" s="115"/>
      <c r="AA14" s="115">
        <v>1</v>
      </c>
      <c r="AB14" s="115">
        <v>1</v>
      </c>
      <c r="AC14" s="115">
        <v>1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CA14" s="115">
        <v>1</v>
      </c>
      <c r="CB14" s="115">
        <v>1</v>
      </c>
      <c r="CZ14" s="73">
        <v>1</v>
      </c>
    </row>
    <row r="15" spans="1:104" x14ac:dyDescent="0.2">
      <c r="A15" s="107">
        <v>7</v>
      </c>
      <c r="B15" s="108" t="s">
        <v>318</v>
      </c>
      <c r="C15" s="109" t="s">
        <v>319</v>
      </c>
      <c r="D15" s="110" t="s">
        <v>35</v>
      </c>
      <c r="E15" s="111">
        <v>3.9</v>
      </c>
      <c r="F15" s="160"/>
      <c r="G15" s="112">
        <f>E15*F15</f>
        <v>0</v>
      </c>
      <c r="H15" s="113">
        <v>0</v>
      </c>
      <c r="I15" s="114">
        <f>E15*H15</f>
        <v>0</v>
      </c>
      <c r="J15" s="113">
        <v>0</v>
      </c>
      <c r="K15" s="114">
        <f>E15*J15</f>
        <v>0</v>
      </c>
      <c r="O15" s="106"/>
      <c r="Z15" s="115"/>
      <c r="AA15" s="115">
        <v>1</v>
      </c>
      <c r="AB15" s="115">
        <v>1</v>
      </c>
      <c r="AC15" s="115">
        <v>1</v>
      </c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CA15" s="115">
        <v>1</v>
      </c>
      <c r="CB15" s="115">
        <v>1</v>
      </c>
      <c r="CZ15" s="73">
        <v>1</v>
      </c>
    </row>
    <row r="16" spans="1:104" x14ac:dyDescent="0.2">
      <c r="A16" s="116"/>
      <c r="B16" s="117"/>
      <c r="C16" s="176" t="s">
        <v>375</v>
      </c>
      <c r="D16" s="177"/>
      <c r="E16" s="120">
        <v>3.9</v>
      </c>
      <c r="F16" s="121"/>
      <c r="G16" s="122"/>
      <c r="H16" s="123"/>
      <c r="I16" s="118"/>
      <c r="K16" s="118"/>
      <c r="M16" s="124" t="s">
        <v>375</v>
      </c>
      <c r="O16" s="106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25" t="str">
        <f>C15</f>
        <v>Úprava pláně v zářezech v hor. 1-4, se zhutněním</v>
      </c>
      <c r="BE16" s="115"/>
      <c r="BF16" s="115"/>
      <c r="BG16" s="115"/>
      <c r="BH16" s="115"/>
      <c r="BI16" s="115"/>
      <c r="BJ16" s="115"/>
      <c r="BK16" s="115"/>
    </row>
    <row r="17" spans="1:104" x14ac:dyDescent="0.2">
      <c r="A17" s="116"/>
      <c r="B17" s="117"/>
      <c r="C17" s="176" t="s">
        <v>188</v>
      </c>
      <c r="D17" s="177"/>
      <c r="E17" s="120">
        <v>0</v>
      </c>
      <c r="F17" s="121"/>
      <c r="G17" s="122"/>
      <c r="H17" s="123"/>
      <c r="I17" s="118"/>
      <c r="K17" s="118"/>
      <c r="M17" s="124">
        <v>0</v>
      </c>
      <c r="O17" s="106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25" t="str">
        <f>C16</f>
        <v>zákl. deska:1,3*3</v>
      </c>
      <c r="BE17" s="115"/>
      <c r="BF17" s="115"/>
      <c r="BG17" s="115"/>
      <c r="BH17" s="115"/>
      <c r="BI17" s="115"/>
      <c r="BJ17" s="115"/>
      <c r="BK17" s="115"/>
    </row>
    <row r="18" spans="1:104" x14ac:dyDescent="0.2">
      <c r="A18" s="126" t="s">
        <v>36</v>
      </c>
      <c r="B18" s="127" t="s">
        <v>33</v>
      </c>
      <c r="C18" s="128" t="s">
        <v>34</v>
      </c>
      <c r="D18" s="129"/>
      <c r="E18" s="130"/>
      <c r="F18" s="130"/>
      <c r="G18" s="131">
        <f>SUM(G7:G17)</f>
        <v>0</v>
      </c>
      <c r="H18" s="132"/>
      <c r="I18" s="133">
        <f>SUM(I7:I17)</f>
        <v>0</v>
      </c>
      <c r="J18" s="134"/>
      <c r="K18" s="133">
        <f>SUM(K7:K17)</f>
        <v>-3.0690000000003836</v>
      </c>
      <c r="O18" s="106"/>
      <c r="X18" s="135">
        <f>K18</f>
        <v>-3.0690000000003836</v>
      </c>
      <c r="Y18" s="135">
        <f>I18</f>
        <v>0</v>
      </c>
      <c r="Z18" s="136">
        <f>G18</f>
        <v>0</v>
      </c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37"/>
      <c r="BB18" s="137"/>
      <c r="BC18" s="137"/>
      <c r="BD18" s="137"/>
      <c r="BE18" s="137"/>
      <c r="BF18" s="137"/>
      <c r="BG18" s="115"/>
      <c r="BH18" s="115"/>
      <c r="BI18" s="115"/>
      <c r="BJ18" s="115"/>
      <c r="BK18" s="115"/>
    </row>
    <row r="19" spans="1:104" ht="14.25" customHeight="1" x14ac:dyDescent="0.2">
      <c r="A19" s="98" t="s">
        <v>32</v>
      </c>
      <c r="B19" s="99" t="s">
        <v>342</v>
      </c>
      <c r="C19" s="100" t="s">
        <v>343</v>
      </c>
      <c r="D19" s="101"/>
      <c r="E19" s="102"/>
      <c r="F19" s="102"/>
      <c r="G19" s="103"/>
      <c r="H19" s="104"/>
      <c r="I19" s="105"/>
      <c r="J19" s="104"/>
      <c r="K19" s="105"/>
      <c r="O19" s="106"/>
    </row>
    <row r="20" spans="1:104" ht="22.5" x14ac:dyDescent="0.2">
      <c r="A20" s="107">
        <v>8</v>
      </c>
      <c r="B20" s="108" t="s">
        <v>376</v>
      </c>
      <c r="C20" s="109" t="s">
        <v>377</v>
      </c>
      <c r="D20" s="110" t="s">
        <v>83</v>
      </c>
      <c r="E20" s="111">
        <v>0.97499999999999998</v>
      </c>
      <c r="F20" s="160"/>
      <c r="G20" s="112">
        <f>E20*F20</f>
        <v>0</v>
      </c>
      <c r="H20" s="113">
        <v>2.5250000000014601</v>
      </c>
      <c r="I20" s="114">
        <f>E20*H20</f>
        <v>2.4618750000014233</v>
      </c>
      <c r="J20" s="113">
        <v>0</v>
      </c>
      <c r="K20" s="114">
        <f>E20*J20</f>
        <v>0</v>
      </c>
      <c r="O20" s="106"/>
      <c r="Z20" s="115"/>
      <c r="AA20" s="115">
        <v>1</v>
      </c>
      <c r="AB20" s="115">
        <v>1</v>
      </c>
      <c r="AC20" s="115">
        <v>1</v>
      </c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CA20" s="115">
        <v>1</v>
      </c>
      <c r="CB20" s="115">
        <v>1</v>
      </c>
      <c r="CZ20" s="73">
        <v>1</v>
      </c>
    </row>
    <row r="21" spans="1:104" x14ac:dyDescent="0.2">
      <c r="A21" s="116"/>
      <c r="B21" s="117"/>
      <c r="C21" s="172" t="s">
        <v>378</v>
      </c>
      <c r="D21" s="173"/>
      <c r="E21" s="173"/>
      <c r="F21" s="173"/>
      <c r="G21" s="174"/>
      <c r="I21" s="118"/>
      <c r="K21" s="118"/>
      <c r="L21" s="119" t="s">
        <v>378</v>
      </c>
      <c r="O21" s="10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</row>
    <row r="22" spans="1:104" x14ac:dyDescent="0.2">
      <c r="A22" s="116"/>
      <c r="B22" s="117"/>
      <c r="C22" s="176" t="s">
        <v>379</v>
      </c>
      <c r="D22" s="177"/>
      <c r="E22" s="120">
        <v>0.97499999999999998</v>
      </c>
      <c r="F22" s="121"/>
      <c r="G22" s="122"/>
      <c r="H22" s="123"/>
      <c r="I22" s="118"/>
      <c r="K22" s="118"/>
      <c r="M22" s="124" t="s">
        <v>379</v>
      </c>
      <c r="O22" s="106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25" t="str">
        <f>C21</f>
        <v>KARI síť při horním a spodním okraji</v>
      </c>
      <c r="BE22" s="115"/>
      <c r="BF22" s="115"/>
      <c r="BG22" s="115"/>
      <c r="BH22" s="115"/>
      <c r="BI22" s="115"/>
      <c r="BJ22" s="115"/>
      <c r="BK22" s="115"/>
    </row>
    <row r="23" spans="1:104" x14ac:dyDescent="0.2">
      <c r="A23" s="107">
        <v>9</v>
      </c>
      <c r="B23" s="108" t="s">
        <v>380</v>
      </c>
      <c r="C23" s="109" t="s">
        <v>381</v>
      </c>
      <c r="D23" s="110" t="s">
        <v>35</v>
      </c>
      <c r="E23" s="111">
        <v>2.15</v>
      </c>
      <c r="F23" s="160"/>
      <c r="G23" s="112">
        <f>E23*F23</f>
        <v>0</v>
      </c>
      <c r="H23" s="113">
        <v>3.9249999999981397E-2</v>
      </c>
      <c r="I23" s="114">
        <f>E23*H23</f>
        <v>8.4387499999959995E-2</v>
      </c>
      <c r="J23" s="113">
        <v>0</v>
      </c>
      <c r="K23" s="114">
        <f>E23*J23</f>
        <v>0</v>
      </c>
      <c r="O23" s="106"/>
      <c r="Z23" s="115"/>
      <c r="AA23" s="115">
        <v>1</v>
      </c>
      <c r="AB23" s="115">
        <v>1</v>
      </c>
      <c r="AC23" s="115">
        <v>1</v>
      </c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CA23" s="115">
        <v>1</v>
      </c>
      <c r="CB23" s="115">
        <v>1</v>
      </c>
      <c r="CZ23" s="73">
        <v>1</v>
      </c>
    </row>
    <row r="24" spans="1:104" x14ac:dyDescent="0.2">
      <c r="A24" s="116"/>
      <c r="B24" s="117"/>
      <c r="C24" s="176" t="s">
        <v>382</v>
      </c>
      <c r="D24" s="177"/>
      <c r="E24" s="120">
        <v>2.15</v>
      </c>
      <c r="F24" s="121"/>
      <c r="G24" s="122"/>
      <c r="H24" s="123"/>
      <c r="I24" s="118"/>
      <c r="K24" s="118"/>
      <c r="M24" s="124" t="s">
        <v>382</v>
      </c>
      <c r="O24" s="106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25" t="str">
        <f>C23</f>
        <v>Bednění stěn základových desek - zřízení</v>
      </c>
      <c r="BE24" s="115"/>
      <c r="BF24" s="115"/>
      <c r="BG24" s="115"/>
      <c r="BH24" s="115"/>
      <c r="BI24" s="115"/>
      <c r="BJ24" s="115"/>
      <c r="BK24" s="115"/>
    </row>
    <row r="25" spans="1:104" x14ac:dyDescent="0.2">
      <c r="A25" s="107">
        <v>10</v>
      </c>
      <c r="B25" s="108" t="s">
        <v>383</v>
      </c>
      <c r="C25" s="109" t="s">
        <v>384</v>
      </c>
      <c r="D25" s="110" t="s">
        <v>35</v>
      </c>
      <c r="E25" s="111">
        <v>2.15</v>
      </c>
      <c r="F25" s="160"/>
      <c r="G25" s="112">
        <f>E25*F25</f>
        <v>0</v>
      </c>
      <c r="H25" s="113">
        <v>0</v>
      </c>
      <c r="I25" s="114">
        <f>E25*H25</f>
        <v>0</v>
      </c>
      <c r="J25" s="113">
        <v>0</v>
      </c>
      <c r="K25" s="114">
        <f>E25*J25</f>
        <v>0</v>
      </c>
      <c r="O25" s="106"/>
      <c r="Z25" s="115"/>
      <c r="AA25" s="115">
        <v>1</v>
      </c>
      <c r="AB25" s="115">
        <v>1</v>
      </c>
      <c r="AC25" s="115">
        <v>1</v>
      </c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CA25" s="115">
        <v>1</v>
      </c>
      <c r="CB25" s="115">
        <v>1</v>
      </c>
      <c r="CZ25" s="73">
        <v>1</v>
      </c>
    </row>
    <row r="26" spans="1:104" x14ac:dyDescent="0.2">
      <c r="A26" s="116"/>
      <c r="B26" s="117"/>
      <c r="C26" s="176" t="s">
        <v>382</v>
      </c>
      <c r="D26" s="177"/>
      <c r="E26" s="120">
        <v>2.15</v>
      </c>
      <c r="F26" s="121"/>
      <c r="G26" s="122"/>
      <c r="H26" s="123"/>
      <c r="I26" s="118"/>
      <c r="K26" s="118"/>
      <c r="M26" s="124" t="s">
        <v>382</v>
      </c>
      <c r="O26" s="106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25" t="str">
        <f>C25</f>
        <v>Bednění stěn základových desek - odstranění</v>
      </c>
      <c r="BE26" s="115"/>
      <c r="BF26" s="115"/>
      <c r="BG26" s="115"/>
      <c r="BH26" s="115"/>
      <c r="BI26" s="115"/>
      <c r="BJ26" s="115"/>
      <c r="BK26" s="115"/>
    </row>
    <row r="27" spans="1:104" ht="22.5" x14ac:dyDescent="0.2">
      <c r="A27" s="107">
        <v>11</v>
      </c>
      <c r="B27" s="108" t="s">
        <v>84</v>
      </c>
      <c r="C27" s="109" t="s">
        <v>85</v>
      </c>
      <c r="D27" s="110" t="s">
        <v>35</v>
      </c>
      <c r="E27" s="111">
        <v>3.9</v>
      </c>
      <c r="F27" s="160"/>
      <c r="G27" s="112">
        <f>E27*F27</f>
        <v>0</v>
      </c>
      <c r="H27" s="113">
        <v>0.37800000000015599</v>
      </c>
      <c r="I27" s="114">
        <f>E27*H27</f>
        <v>1.4742000000006084</v>
      </c>
      <c r="J27" s="113">
        <v>0</v>
      </c>
      <c r="K27" s="114">
        <f>E27*J27</f>
        <v>0</v>
      </c>
      <c r="O27" s="106"/>
      <c r="Z27" s="115"/>
      <c r="AA27" s="115">
        <v>1</v>
      </c>
      <c r="AB27" s="115">
        <v>1</v>
      </c>
      <c r="AC27" s="115">
        <v>1</v>
      </c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CA27" s="115">
        <v>1</v>
      </c>
      <c r="CB27" s="115">
        <v>1</v>
      </c>
      <c r="CZ27" s="73">
        <v>1</v>
      </c>
    </row>
    <row r="28" spans="1:104" x14ac:dyDescent="0.2">
      <c r="A28" s="116"/>
      <c r="B28" s="117"/>
      <c r="C28" s="172"/>
      <c r="D28" s="173"/>
      <c r="E28" s="173"/>
      <c r="F28" s="173"/>
      <c r="G28" s="174"/>
      <c r="I28" s="118"/>
      <c r="K28" s="118"/>
      <c r="L28" s="119"/>
      <c r="O28" s="106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</row>
    <row r="29" spans="1:104" x14ac:dyDescent="0.2">
      <c r="A29" s="116"/>
      <c r="B29" s="117"/>
      <c r="C29" s="176" t="s">
        <v>385</v>
      </c>
      <c r="D29" s="177"/>
      <c r="E29" s="120">
        <v>3.9</v>
      </c>
      <c r="F29" s="121"/>
      <c r="G29" s="122"/>
      <c r="H29" s="123"/>
      <c r="I29" s="118"/>
      <c r="K29" s="118"/>
      <c r="M29" s="124" t="s">
        <v>385</v>
      </c>
      <c r="O29" s="106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25">
        <f>C28</f>
        <v>0</v>
      </c>
      <c r="BE29" s="115"/>
      <c r="BF29" s="115"/>
      <c r="BG29" s="115"/>
      <c r="BH29" s="115"/>
      <c r="BI29" s="115"/>
      <c r="BJ29" s="115"/>
      <c r="BK29" s="115"/>
    </row>
    <row r="30" spans="1:104" ht="22.5" x14ac:dyDescent="0.2">
      <c r="A30" s="107">
        <v>12</v>
      </c>
      <c r="B30" s="108" t="s">
        <v>386</v>
      </c>
      <c r="C30" s="109" t="s">
        <v>387</v>
      </c>
      <c r="D30" s="110" t="s">
        <v>35</v>
      </c>
      <c r="E30" s="111">
        <v>12</v>
      </c>
      <c r="F30" s="160"/>
      <c r="G30" s="112">
        <f>E30*F30</f>
        <v>0</v>
      </c>
      <c r="H30" s="113">
        <v>3.2399999999995502E-2</v>
      </c>
      <c r="I30" s="114">
        <f>E30*H30</f>
        <v>0.38879999999994602</v>
      </c>
      <c r="J30" s="113"/>
      <c r="K30" s="114">
        <f>E30*J30</f>
        <v>0</v>
      </c>
      <c r="O30" s="106"/>
      <c r="Z30" s="115"/>
      <c r="AA30" s="115">
        <v>3</v>
      </c>
      <c r="AB30" s="115">
        <v>1</v>
      </c>
      <c r="AC30" s="115">
        <v>313900415</v>
      </c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CA30" s="115">
        <v>3</v>
      </c>
      <c r="CB30" s="115">
        <v>1</v>
      </c>
      <c r="CZ30" s="73">
        <v>1</v>
      </c>
    </row>
    <row r="31" spans="1:104" ht="25.5" x14ac:dyDescent="0.2">
      <c r="A31" s="116"/>
      <c r="B31" s="117"/>
      <c r="C31" s="176" t="s">
        <v>388</v>
      </c>
      <c r="D31" s="177"/>
      <c r="E31" s="120">
        <v>12</v>
      </c>
      <c r="F31" s="121"/>
      <c r="G31" s="122"/>
      <c r="H31" s="123"/>
      <c r="I31" s="118"/>
      <c r="K31" s="118"/>
      <c r="M31" s="124" t="s">
        <v>388</v>
      </c>
      <c r="O31" s="106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25" t="str">
        <f>C30</f>
        <v>Síť svařovaná KARI, typ KZ60, d 10 mm, oko 100 x 100 mm, formát 3 x 2 m</v>
      </c>
      <c r="BE31" s="115"/>
      <c r="BF31" s="115"/>
      <c r="BG31" s="115"/>
      <c r="BH31" s="115"/>
      <c r="BI31" s="115"/>
      <c r="BJ31" s="115"/>
      <c r="BK31" s="115"/>
    </row>
    <row r="32" spans="1:104" x14ac:dyDescent="0.2">
      <c r="A32" s="126" t="s">
        <v>36</v>
      </c>
      <c r="B32" s="127" t="s">
        <v>342</v>
      </c>
      <c r="C32" s="128" t="s">
        <v>343</v>
      </c>
      <c r="D32" s="129"/>
      <c r="E32" s="130"/>
      <c r="F32" s="130"/>
      <c r="G32" s="131">
        <f>SUM(G19:G31)</f>
        <v>0</v>
      </c>
      <c r="H32" s="132"/>
      <c r="I32" s="133">
        <f>SUM(I19:I31)</f>
        <v>4.4092625000019376</v>
      </c>
      <c r="J32" s="134"/>
      <c r="K32" s="133">
        <f>SUM(K19:K31)</f>
        <v>0</v>
      </c>
      <c r="O32" s="106"/>
      <c r="X32" s="135">
        <f>K32</f>
        <v>0</v>
      </c>
      <c r="Y32" s="135">
        <f>I32</f>
        <v>4.4092625000019376</v>
      </c>
      <c r="Z32" s="136">
        <f>G32</f>
        <v>0</v>
      </c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37"/>
      <c r="BB32" s="137"/>
      <c r="BC32" s="137"/>
      <c r="BD32" s="137"/>
      <c r="BE32" s="137"/>
      <c r="BF32" s="137"/>
      <c r="BG32" s="115"/>
      <c r="BH32" s="115"/>
      <c r="BI32" s="115"/>
      <c r="BJ32" s="115"/>
      <c r="BK32" s="115"/>
    </row>
    <row r="33" spans="1:104" ht="14.25" customHeight="1" x14ac:dyDescent="0.2">
      <c r="A33" s="98" t="s">
        <v>32</v>
      </c>
      <c r="B33" s="99" t="s">
        <v>117</v>
      </c>
      <c r="C33" s="100" t="s">
        <v>118</v>
      </c>
      <c r="D33" s="101"/>
      <c r="E33" s="102"/>
      <c r="F33" s="102"/>
      <c r="G33" s="103"/>
      <c r="H33" s="104"/>
      <c r="I33" s="105"/>
      <c r="J33" s="104"/>
      <c r="K33" s="105"/>
      <c r="O33" s="106"/>
    </row>
    <row r="34" spans="1:104" ht="22.5" x14ac:dyDescent="0.2">
      <c r="A34" s="107">
        <v>13</v>
      </c>
      <c r="B34" s="108" t="s">
        <v>389</v>
      </c>
      <c r="C34" s="109" t="s">
        <v>390</v>
      </c>
      <c r="D34" s="110" t="s">
        <v>50</v>
      </c>
      <c r="E34" s="111">
        <v>1</v>
      </c>
      <c r="F34" s="160"/>
      <c r="G34" s="112">
        <f>E34*F34</f>
        <v>0</v>
      </c>
      <c r="H34" s="113">
        <v>3.00000000000189E-4</v>
      </c>
      <c r="I34" s="114">
        <f>E34*H34</f>
        <v>3.00000000000189E-4</v>
      </c>
      <c r="J34" s="113"/>
      <c r="K34" s="114">
        <f>E34*J34</f>
        <v>0</v>
      </c>
      <c r="O34" s="106"/>
      <c r="Z34" s="115"/>
      <c r="AA34" s="115">
        <v>12</v>
      </c>
      <c r="AB34" s="115">
        <v>0</v>
      </c>
      <c r="AC34" s="115">
        <v>17</v>
      </c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CA34" s="115">
        <v>12</v>
      </c>
      <c r="CB34" s="115">
        <v>0</v>
      </c>
      <c r="CZ34" s="73">
        <v>1</v>
      </c>
    </row>
    <row r="35" spans="1:104" x14ac:dyDescent="0.2">
      <c r="A35" s="116"/>
      <c r="B35" s="117"/>
      <c r="C35" s="172" t="s">
        <v>391</v>
      </c>
      <c r="D35" s="173"/>
      <c r="E35" s="173"/>
      <c r="F35" s="173"/>
      <c r="G35" s="174"/>
      <c r="I35" s="118"/>
      <c r="K35" s="118"/>
      <c r="L35" s="119" t="s">
        <v>391</v>
      </c>
      <c r="O35" s="106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</row>
    <row r="36" spans="1:104" x14ac:dyDescent="0.2">
      <c r="A36" s="116"/>
      <c r="B36" s="117"/>
      <c r="C36" s="172" t="s">
        <v>392</v>
      </c>
      <c r="D36" s="173"/>
      <c r="E36" s="173"/>
      <c r="F36" s="173"/>
      <c r="G36" s="174"/>
      <c r="I36" s="118"/>
      <c r="K36" s="118"/>
      <c r="L36" s="119" t="s">
        <v>392</v>
      </c>
      <c r="O36" s="106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</row>
    <row r="37" spans="1:104" x14ac:dyDescent="0.2">
      <c r="A37" s="126" t="s">
        <v>36</v>
      </c>
      <c r="B37" s="127" t="s">
        <v>117</v>
      </c>
      <c r="C37" s="128" t="s">
        <v>118</v>
      </c>
      <c r="D37" s="129"/>
      <c r="E37" s="130"/>
      <c r="F37" s="130"/>
      <c r="G37" s="131">
        <f>SUM(G33:G36)</f>
        <v>0</v>
      </c>
      <c r="H37" s="132"/>
      <c r="I37" s="133">
        <f>SUM(I33:I36)</f>
        <v>3.00000000000189E-4</v>
      </c>
      <c r="J37" s="134"/>
      <c r="K37" s="133">
        <f>SUM(K33:K36)</f>
        <v>0</v>
      </c>
      <c r="O37" s="106"/>
      <c r="X37" s="135">
        <f>K37</f>
        <v>0</v>
      </c>
      <c r="Y37" s="135">
        <f>I37</f>
        <v>3.00000000000189E-4</v>
      </c>
      <c r="Z37" s="136">
        <f>G37</f>
        <v>0</v>
      </c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37"/>
      <c r="BB37" s="137"/>
      <c r="BC37" s="137"/>
      <c r="BD37" s="137"/>
      <c r="BE37" s="137"/>
      <c r="BF37" s="137"/>
      <c r="BG37" s="115"/>
      <c r="BH37" s="115"/>
      <c r="BI37" s="115"/>
      <c r="BJ37" s="115"/>
      <c r="BK37" s="115"/>
    </row>
    <row r="38" spans="1:104" ht="14.25" customHeight="1" x14ac:dyDescent="0.2">
      <c r="A38" s="98" t="s">
        <v>32</v>
      </c>
      <c r="B38" s="99" t="s">
        <v>146</v>
      </c>
      <c r="C38" s="100" t="s">
        <v>147</v>
      </c>
      <c r="D38" s="101"/>
      <c r="E38" s="102"/>
      <c r="F38" s="102"/>
      <c r="G38" s="103"/>
      <c r="H38" s="104"/>
      <c r="I38" s="105"/>
      <c r="J38" s="104"/>
      <c r="K38" s="105"/>
      <c r="O38" s="106"/>
    </row>
    <row r="39" spans="1:104" x14ac:dyDescent="0.2">
      <c r="A39" s="107">
        <v>14</v>
      </c>
      <c r="B39" s="108" t="s">
        <v>393</v>
      </c>
      <c r="C39" s="109" t="s">
        <v>394</v>
      </c>
      <c r="D39" s="110" t="s">
        <v>150</v>
      </c>
      <c r="E39" s="111">
        <v>4.4095625000019396</v>
      </c>
      <c r="F39" s="160"/>
      <c r="G39" s="112">
        <f>E39*F39</f>
        <v>0</v>
      </c>
      <c r="H39" s="113">
        <v>0</v>
      </c>
      <c r="I39" s="114">
        <f>E39*H39</f>
        <v>0</v>
      </c>
      <c r="J39" s="113"/>
      <c r="K39" s="114">
        <f>E39*J39</f>
        <v>0</v>
      </c>
      <c r="O39" s="106"/>
      <c r="Z39" s="115"/>
      <c r="AA39" s="115">
        <v>7</v>
      </c>
      <c r="AB39" s="115">
        <v>1</v>
      </c>
      <c r="AC39" s="115">
        <v>2</v>
      </c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CA39" s="115">
        <v>7</v>
      </c>
      <c r="CB39" s="115">
        <v>1</v>
      </c>
      <c r="CZ39" s="73">
        <v>1</v>
      </c>
    </row>
    <row r="40" spans="1:104" x14ac:dyDescent="0.2">
      <c r="A40" s="126" t="s">
        <v>36</v>
      </c>
      <c r="B40" s="127" t="s">
        <v>146</v>
      </c>
      <c r="C40" s="128" t="s">
        <v>147</v>
      </c>
      <c r="D40" s="129"/>
      <c r="E40" s="130"/>
      <c r="F40" s="130"/>
      <c r="G40" s="131">
        <f>SUM(G38:G39)</f>
        <v>0</v>
      </c>
      <c r="H40" s="132"/>
      <c r="I40" s="133">
        <f>SUM(I38:I39)</f>
        <v>0</v>
      </c>
      <c r="J40" s="134"/>
      <c r="K40" s="133">
        <f>SUM(K38:K39)</f>
        <v>0</v>
      </c>
      <c r="O40" s="106"/>
      <c r="X40" s="135">
        <f>K40</f>
        <v>0</v>
      </c>
      <c r="Y40" s="135">
        <f>I40</f>
        <v>0</v>
      </c>
      <c r="Z40" s="136">
        <f>G40</f>
        <v>0</v>
      </c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37"/>
      <c r="BB40" s="137"/>
      <c r="BC40" s="137"/>
      <c r="BD40" s="137"/>
      <c r="BE40" s="137"/>
      <c r="BF40" s="137"/>
      <c r="BG40" s="115"/>
      <c r="BH40" s="115"/>
      <c r="BI40" s="115"/>
      <c r="BJ40" s="115"/>
      <c r="BK40" s="115"/>
    </row>
    <row r="41" spans="1:104" ht="14.25" customHeight="1" x14ac:dyDescent="0.2">
      <c r="A41" s="98" t="s">
        <v>32</v>
      </c>
      <c r="B41" s="99" t="s">
        <v>151</v>
      </c>
      <c r="C41" s="100" t="s">
        <v>152</v>
      </c>
      <c r="D41" s="101"/>
      <c r="E41" s="102"/>
      <c r="F41" s="102"/>
      <c r="G41" s="103"/>
      <c r="H41" s="104"/>
      <c r="I41" s="105"/>
      <c r="J41" s="104"/>
      <c r="K41" s="105"/>
      <c r="O41" s="106"/>
    </row>
    <row r="42" spans="1:104" x14ac:dyDescent="0.2">
      <c r="A42" s="107">
        <v>15</v>
      </c>
      <c r="B42" s="108" t="s">
        <v>334</v>
      </c>
      <c r="C42" s="109" t="s">
        <v>335</v>
      </c>
      <c r="D42" s="110" t="s">
        <v>83</v>
      </c>
      <c r="E42" s="111">
        <v>0.58499999999999996</v>
      </c>
      <c r="F42" s="160"/>
      <c r="G42" s="112">
        <f>E42*F42</f>
        <v>0</v>
      </c>
      <c r="H42" s="113">
        <v>0</v>
      </c>
      <c r="I42" s="114">
        <f>E42*H42</f>
        <v>0</v>
      </c>
      <c r="J42" s="113">
        <v>0</v>
      </c>
      <c r="K42" s="114">
        <f>E42*J42</f>
        <v>0</v>
      </c>
      <c r="O42" s="106"/>
      <c r="Z42" s="115"/>
      <c r="AA42" s="115">
        <v>1</v>
      </c>
      <c r="AB42" s="115">
        <v>1</v>
      </c>
      <c r="AC42" s="115">
        <v>1</v>
      </c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CA42" s="115">
        <v>1</v>
      </c>
      <c r="CB42" s="115">
        <v>1</v>
      </c>
      <c r="CZ42" s="73">
        <v>1</v>
      </c>
    </row>
    <row r="43" spans="1:104" x14ac:dyDescent="0.2">
      <c r="A43" s="107">
        <v>16</v>
      </c>
      <c r="B43" s="108" t="s">
        <v>153</v>
      </c>
      <c r="C43" s="109" t="s">
        <v>154</v>
      </c>
      <c r="D43" s="110" t="s">
        <v>150</v>
      </c>
      <c r="E43" s="111">
        <v>3.069</v>
      </c>
      <c r="F43" s="160"/>
      <c r="G43" s="112">
        <f>E43*F43</f>
        <v>0</v>
      </c>
      <c r="H43" s="113">
        <v>0</v>
      </c>
      <c r="I43" s="114">
        <f>E43*H43</f>
        <v>0</v>
      </c>
      <c r="J43" s="113">
        <v>0</v>
      </c>
      <c r="K43" s="114">
        <f>E43*J43</f>
        <v>0</v>
      </c>
      <c r="O43" s="106"/>
      <c r="Z43" s="115"/>
      <c r="AA43" s="115">
        <v>1</v>
      </c>
      <c r="AB43" s="115">
        <v>3</v>
      </c>
      <c r="AC43" s="115">
        <v>3</v>
      </c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CA43" s="115">
        <v>1</v>
      </c>
      <c r="CB43" s="115">
        <v>3</v>
      </c>
      <c r="CZ43" s="73">
        <v>1</v>
      </c>
    </row>
    <row r="44" spans="1:104" x14ac:dyDescent="0.2">
      <c r="A44" s="116"/>
      <c r="B44" s="117"/>
      <c r="C44" s="172" t="s">
        <v>395</v>
      </c>
      <c r="D44" s="173"/>
      <c r="E44" s="173"/>
      <c r="F44" s="173"/>
      <c r="G44" s="174"/>
      <c r="I44" s="118"/>
      <c r="K44" s="118"/>
      <c r="L44" s="119" t="s">
        <v>395</v>
      </c>
      <c r="O44" s="106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</row>
    <row r="45" spans="1:104" x14ac:dyDescent="0.2">
      <c r="A45" s="126" t="s">
        <v>36</v>
      </c>
      <c r="B45" s="127" t="s">
        <v>151</v>
      </c>
      <c r="C45" s="128" t="s">
        <v>152</v>
      </c>
      <c r="D45" s="129"/>
      <c r="E45" s="130"/>
      <c r="F45" s="130"/>
      <c r="G45" s="131">
        <f>SUM(G41:G44)</f>
        <v>0</v>
      </c>
      <c r="H45" s="132"/>
      <c r="I45" s="133">
        <f>SUM(I41:I44)</f>
        <v>0</v>
      </c>
      <c r="J45" s="134"/>
      <c r="K45" s="133">
        <f>SUM(K41:K44)</f>
        <v>0</v>
      </c>
      <c r="O45" s="106"/>
      <c r="X45" s="135">
        <f>K45</f>
        <v>0</v>
      </c>
      <c r="Y45" s="135">
        <f>I45</f>
        <v>0</v>
      </c>
      <c r="Z45" s="136">
        <f>G45</f>
        <v>0</v>
      </c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37"/>
      <c r="BB45" s="137"/>
      <c r="BC45" s="137"/>
      <c r="BD45" s="137"/>
      <c r="BE45" s="137"/>
      <c r="BF45" s="137"/>
      <c r="BG45" s="115"/>
      <c r="BH45" s="115"/>
      <c r="BI45" s="115"/>
      <c r="BJ45" s="115"/>
      <c r="BK45" s="115"/>
    </row>
    <row r="46" spans="1:104" ht="14.25" customHeight="1" x14ac:dyDescent="0.2">
      <c r="A46" s="98" t="s">
        <v>32</v>
      </c>
      <c r="B46" s="99" t="s">
        <v>161</v>
      </c>
      <c r="C46" s="100" t="s">
        <v>162</v>
      </c>
      <c r="D46" s="101"/>
      <c r="E46" s="102"/>
      <c r="F46" s="102"/>
      <c r="G46" s="103"/>
      <c r="H46" s="104"/>
      <c r="I46" s="105"/>
      <c r="J46" s="104"/>
      <c r="K46" s="105"/>
      <c r="O46" s="106"/>
    </row>
    <row r="47" spans="1:104" x14ac:dyDescent="0.2">
      <c r="A47" s="107">
        <v>17</v>
      </c>
      <c r="B47" s="108" t="s">
        <v>163</v>
      </c>
      <c r="C47" s="109" t="s">
        <v>164</v>
      </c>
      <c r="D47" s="110" t="s">
        <v>150</v>
      </c>
      <c r="E47" s="111">
        <v>3.069</v>
      </c>
      <c r="F47" s="160"/>
      <c r="G47" s="112">
        <f>E47*F47</f>
        <v>0</v>
      </c>
      <c r="H47" s="113">
        <v>0</v>
      </c>
      <c r="I47" s="114">
        <f>E47*H47</f>
        <v>0</v>
      </c>
      <c r="J47" s="113">
        <v>0</v>
      </c>
      <c r="K47" s="114">
        <f>E47*J47</f>
        <v>0</v>
      </c>
      <c r="O47" s="106"/>
      <c r="Z47" s="115"/>
      <c r="AA47" s="115">
        <v>1</v>
      </c>
      <c r="AB47" s="115">
        <v>3</v>
      </c>
      <c r="AC47" s="115">
        <v>3</v>
      </c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CA47" s="115">
        <v>1</v>
      </c>
      <c r="CB47" s="115">
        <v>3</v>
      </c>
      <c r="CZ47" s="73">
        <v>1</v>
      </c>
    </row>
    <row r="48" spans="1:104" x14ac:dyDescent="0.2">
      <c r="A48" s="107">
        <v>18</v>
      </c>
      <c r="B48" s="108" t="s">
        <v>165</v>
      </c>
      <c r="C48" s="109" t="s">
        <v>166</v>
      </c>
      <c r="D48" s="110" t="s">
        <v>150</v>
      </c>
      <c r="E48" s="111">
        <v>27.620999999999999</v>
      </c>
      <c r="F48" s="160"/>
      <c r="G48" s="112">
        <f>E48*F48</f>
        <v>0</v>
      </c>
      <c r="H48" s="113">
        <v>0</v>
      </c>
      <c r="I48" s="114">
        <f>E48*H48</f>
        <v>0</v>
      </c>
      <c r="J48" s="113">
        <v>0</v>
      </c>
      <c r="K48" s="114">
        <f>E48*J48</f>
        <v>0</v>
      </c>
      <c r="O48" s="106"/>
      <c r="Z48" s="115"/>
      <c r="AA48" s="115">
        <v>1</v>
      </c>
      <c r="AB48" s="115">
        <v>3</v>
      </c>
      <c r="AC48" s="115">
        <v>3</v>
      </c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CA48" s="115">
        <v>1</v>
      </c>
      <c r="CB48" s="115">
        <v>3</v>
      </c>
      <c r="CZ48" s="73">
        <v>1</v>
      </c>
    </row>
    <row r="49" spans="1:104" x14ac:dyDescent="0.2">
      <c r="A49" s="116"/>
      <c r="B49" s="117"/>
      <c r="C49" s="176" t="s">
        <v>396</v>
      </c>
      <c r="D49" s="177"/>
      <c r="E49" s="120">
        <v>27.620999999999999</v>
      </c>
      <c r="F49" s="121"/>
      <c r="G49" s="122"/>
      <c r="H49" s="123"/>
      <c r="I49" s="118"/>
      <c r="K49" s="118"/>
      <c r="M49" s="124" t="s">
        <v>396</v>
      </c>
      <c r="O49" s="106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25" t="str">
        <f>C48</f>
        <v>Příplatek za dopravu suti po suchu za další 1 km</v>
      </c>
      <c r="BE49" s="115"/>
      <c r="BF49" s="115"/>
      <c r="BG49" s="115"/>
      <c r="BH49" s="115"/>
      <c r="BI49" s="115"/>
      <c r="BJ49" s="115"/>
      <c r="BK49" s="115"/>
    </row>
    <row r="50" spans="1:104" x14ac:dyDescent="0.2">
      <c r="A50" s="107">
        <v>19</v>
      </c>
      <c r="B50" s="108" t="s">
        <v>168</v>
      </c>
      <c r="C50" s="109" t="s">
        <v>169</v>
      </c>
      <c r="D50" s="110" t="s">
        <v>150</v>
      </c>
      <c r="E50" s="111">
        <v>6.1242000000000001</v>
      </c>
      <c r="F50" s="160"/>
      <c r="G50" s="112">
        <f>E50*F50</f>
        <v>0</v>
      </c>
      <c r="H50" s="113">
        <v>0</v>
      </c>
      <c r="I50" s="114">
        <f>E50*H50</f>
        <v>0</v>
      </c>
      <c r="J50" s="113">
        <v>0</v>
      </c>
      <c r="K50" s="114">
        <f>E50*J50</f>
        <v>0</v>
      </c>
      <c r="O50" s="106"/>
      <c r="Z50" s="115"/>
      <c r="AA50" s="115">
        <v>1</v>
      </c>
      <c r="AB50" s="115">
        <v>3</v>
      </c>
      <c r="AC50" s="115">
        <v>3</v>
      </c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CA50" s="115">
        <v>1</v>
      </c>
      <c r="CB50" s="115">
        <v>3</v>
      </c>
      <c r="CZ50" s="73">
        <v>1</v>
      </c>
    </row>
    <row r="51" spans="1:104" x14ac:dyDescent="0.2">
      <c r="A51" s="116"/>
      <c r="B51" s="117"/>
      <c r="C51" s="176" t="s">
        <v>397</v>
      </c>
      <c r="D51" s="177"/>
      <c r="E51" s="120">
        <v>6.1242000000000001</v>
      </c>
      <c r="F51" s="121"/>
      <c r="G51" s="122"/>
      <c r="H51" s="123"/>
      <c r="I51" s="118"/>
      <c r="K51" s="118"/>
      <c r="M51" s="124" t="s">
        <v>397</v>
      </c>
      <c r="O51" s="106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25" t="str">
        <f>C50</f>
        <v>Nakládání suti na dopravní prostředky - komunikace</v>
      </c>
      <c r="BE51" s="115"/>
      <c r="BF51" s="115"/>
      <c r="BG51" s="115"/>
      <c r="BH51" s="115"/>
      <c r="BI51" s="115"/>
      <c r="BJ51" s="115"/>
      <c r="BK51" s="115"/>
    </row>
    <row r="52" spans="1:104" x14ac:dyDescent="0.2">
      <c r="A52" s="126" t="s">
        <v>36</v>
      </c>
      <c r="B52" s="127" t="s">
        <v>161</v>
      </c>
      <c r="C52" s="128" t="s">
        <v>162</v>
      </c>
      <c r="D52" s="129"/>
      <c r="E52" s="130"/>
      <c r="F52" s="130"/>
      <c r="G52" s="131">
        <f>SUM(G46:G51)</f>
        <v>0</v>
      </c>
      <c r="H52" s="132"/>
      <c r="I52" s="133">
        <f>SUM(I46:I51)</f>
        <v>0</v>
      </c>
      <c r="J52" s="134"/>
      <c r="K52" s="133">
        <f>SUM(K46:K51)</f>
        <v>0</v>
      </c>
      <c r="O52" s="106"/>
      <c r="X52" s="135">
        <f>K52</f>
        <v>0</v>
      </c>
      <c r="Y52" s="135">
        <f>I52</f>
        <v>0</v>
      </c>
      <c r="Z52" s="136">
        <f>G52</f>
        <v>0</v>
      </c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37"/>
      <c r="BB52" s="137"/>
      <c r="BC52" s="137"/>
      <c r="BD52" s="137"/>
      <c r="BE52" s="137"/>
      <c r="BF52" s="137"/>
      <c r="BG52" s="115"/>
      <c r="BH52" s="115"/>
      <c r="BI52" s="115"/>
      <c r="BJ52" s="115"/>
      <c r="BK52" s="115"/>
    </row>
    <row r="53" spans="1:104" x14ac:dyDescent="0.2">
      <c r="A53" s="138" t="s">
        <v>37</v>
      </c>
      <c r="B53" s="139" t="s">
        <v>38</v>
      </c>
      <c r="C53" s="140"/>
      <c r="D53" s="141"/>
      <c r="E53" s="142"/>
      <c r="F53" s="142"/>
      <c r="G53" s="143">
        <f>SUM(Z7:Z53)</f>
        <v>0</v>
      </c>
      <c r="H53" s="144"/>
      <c r="I53" s="145">
        <f>SUM(Y7:Y53)</f>
        <v>4.4095625000019378</v>
      </c>
      <c r="J53" s="144"/>
      <c r="K53" s="145">
        <f>SUM(X7:X53)</f>
        <v>-3.0690000000003836</v>
      </c>
      <c r="O53" s="106"/>
      <c r="BA53" s="146"/>
      <c r="BB53" s="146"/>
      <c r="BC53" s="146"/>
      <c r="BD53" s="146"/>
      <c r="BE53" s="146"/>
      <c r="BF53" s="146"/>
    </row>
    <row r="54" spans="1:104" x14ac:dyDescent="0.2">
      <c r="E54" s="73"/>
    </row>
    <row r="55" spans="1:104" x14ac:dyDescent="0.2">
      <c r="A55" s="147"/>
      <c r="E55" s="73"/>
    </row>
    <row r="56" spans="1:104" x14ac:dyDescent="0.2">
      <c r="E56" s="73"/>
    </row>
    <row r="57" spans="1:104" x14ac:dyDescent="0.2">
      <c r="E57" s="73"/>
    </row>
    <row r="58" spans="1:104" x14ac:dyDescent="0.2">
      <c r="E58" s="73"/>
    </row>
    <row r="59" spans="1:104" x14ac:dyDescent="0.2">
      <c r="E59" s="73"/>
    </row>
    <row r="60" spans="1:104" x14ac:dyDescent="0.2">
      <c r="E60" s="73"/>
    </row>
    <row r="61" spans="1:104" x14ac:dyDescent="0.2">
      <c r="E61" s="73"/>
    </row>
    <row r="62" spans="1:104" x14ac:dyDescent="0.2">
      <c r="E62" s="73"/>
    </row>
    <row r="63" spans="1:104" x14ac:dyDescent="0.2">
      <c r="E63" s="73"/>
    </row>
    <row r="64" spans="1:104" x14ac:dyDescent="0.2">
      <c r="E64" s="73"/>
    </row>
    <row r="65" spans="5:5" x14ac:dyDescent="0.2">
      <c r="E65" s="73"/>
    </row>
    <row r="66" spans="5:5" x14ac:dyDescent="0.2">
      <c r="E66" s="73"/>
    </row>
    <row r="67" spans="5:5" x14ac:dyDescent="0.2">
      <c r="E67" s="73"/>
    </row>
    <row r="68" spans="5:5" x14ac:dyDescent="0.2">
      <c r="E68" s="73"/>
    </row>
    <row r="69" spans="5:5" x14ac:dyDescent="0.2">
      <c r="E69" s="73"/>
    </row>
    <row r="70" spans="5:5" x14ac:dyDescent="0.2">
      <c r="E70" s="73"/>
    </row>
    <row r="71" spans="5:5" x14ac:dyDescent="0.2">
      <c r="E71" s="73"/>
    </row>
    <row r="72" spans="5:5" x14ac:dyDescent="0.2">
      <c r="E72" s="73"/>
    </row>
    <row r="73" spans="5:5" x14ac:dyDescent="0.2">
      <c r="E73" s="73"/>
    </row>
    <row r="74" spans="5:5" x14ac:dyDescent="0.2">
      <c r="E74" s="73"/>
    </row>
    <row r="75" spans="5:5" x14ac:dyDescent="0.2">
      <c r="E75" s="73"/>
    </row>
    <row r="76" spans="5:5" x14ac:dyDescent="0.2">
      <c r="E76" s="73"/>
    </row>
    <row r="77" spans="5:5" x14ac:dyDescent="0.2">
      <c r="E77" s="73"/>
    </row>
    <row r="78" spans="5:5" x14ac:dyDescent="0.2">
      <c r="E78" s="73"/>
    </row>
    <row r="79" spans="5:5" x14ac:dyDescent="0.2">
      <c r="E79" s="73"/>
    </row>
    <row r="80" spans="5:5" x14ac:dyDescent="0.2">
      <c r="E80" s="73"/>
    </row>
    <row r="81" spans="5:5" x14ac:dyDescent="0.2">
      <c r="E81" s="73"/>
    </row>
    <row r="82" spans="5:5" x14ac:dyDescent="0.2">
      <c r="E82" s="73"/>
    </row>
    <row r="83" spans="5:5" x14ac:dyDescent="0.2">
      <c r="E83" s="73"/>
    </row>
    <row r="84" spans="5:5" x14ac:dyDescent="0.2">
      <c r="E84" s="73"/>
    </row>
    <row r="85" spans="5:5" x14ac:dyDescent="0.2">
      <c r="E85" s="73"/>
    </row>
    <row r="86" spans="5:5" x14ac:dyDescent="0.2">
      <c r="E86" s="73"/>
    </row>
    <row r="87" spans="5:5" x14ac:dyDescent="0.2">
      <c r="E87" s="73"/>
    </row>
    <row r="88" spans="5:5" x14ac:dyDescent="0.2">
      <c r="E88" s="73"/>
    </row>
    <row r="89" spans="5:5" x14ac:dyDescent="0.2">
      <c r="E89" s="73"/>
    </row>
    <row r="90" spans="5:5" x14ac:dyDescent="0.2">
      <c r="E90" s="73"/>
    </row>
    <row r="91" spans="5:5" x14ac:dyDescent="0.2">
      <c r="E91" s="73"/>
    </row>
    <row r="92" spans="5:5" x14ac:dyDescent="0.2">
      <c r="E92" s="73"/>
    </row>
    <row r="93" spans="5:5" x14ac:dyDescent="0.2">
      <c r="E93" s="73"/>
    </row>
    <row r="94" spans="5:5" x14ac:dyDescent="0.2">
      <c r="E94" s="73"/>
    </row>
    <row r="95" spans="5:5" x14ac:dyDescent="0.2">
      <c r="E95" s="73"/>
    </row>
    <row r="96" spans="5:5" x14ac:dyDescent="0.2">
      <c r="E96" s="73"/>
    </row>
    <row r="97" spans="1:7" x14ac:dyDescent="0.2">
      <c r="E97" s="73"/>
    </row>
    <row r="98" spans="1:7" x14ac:dyDescent="0.2">
      <c r="E98" s="73"/>
    </row>
    <row r="99" spans="1:7" x14ac:dyDescent="0.2">
      <c r="E99" s="73"/>
    </row>
    <row r="100" spans="1:7" x14ac:dyDescent="0.2">
      <c r="E100" s="73"/>
    </row>
    <row r="101" spans="1:7" x14ac:dyDescent="0.2">
      <c r="E101" s="73"/>
    </row>
    <row r="102" spans="1:7" x14ac:dyDescent="0.2">
      <c r="E102" s="73"/>
    </row>
    <row r="103" spans="1:7" x14ac:dyDescent="0.2">
      <c r="E103" s="73"/>
    </row>
    <row r="104" spans="1:7" x14ac:dyDescent="0.2">
      <c r="E104" s="73"/>
    </row>
    <row r="105" spans="1:7" x14ac:dyDescent="0.2">
      <c r="E105" s="73"/>
    </row>
    <row r="106" spans="1:7" x14ac:dyDescent="0.2">
      <c r="E106" s="73"/>
    </row>
    <row r="107" spans="1:7" x14ac:dyDescent="0.2">
      <c r="E107" s="73"/>
    </row>
    <row r="108" spans="1:7" x14ac:dyDescent="0.2">
      <c r="A108" s="148"/>
      <c r="B108" s="148"/>
    </row>
    <row r="109" spans="1:7" x14ac:dyDescent="0.2">
      <c r="C109" s="149"/>
      <c r="D109" s="149"/>
      <c r="E109" s="150"/>
      <c r="F109" s="149"/>
      <c r="G109" s="151"/>
    </row>
    <row r="110" spans="1:7" x14ac:dyDescent="0.2">
      <c r="A110" s="148"/>
      <c r="B110" s="148"/>
    </row>
    <row r="1027" spans="1:7" x14ac:dyDescent="0.2">
      <c r="A1027" s="152"/>
      <c r="B1027" s="153"/>
      <c r="C1027" s="154" t="s">
        <v>40</v>
      </c>
      <c r="D1027" s="155"/>
      <c r="F1027" s="92"/>
      <c r="G1027" s="118">
        <v>100000</v>
      </c>
    </row>
    <row r="1028" spans="1:7" x14ac:dyDescent="0.2">
      <c r="A1028" s="152"/>
      <c r="B1028" s="153"/>
      <c r="C1028" s="154" t="s">
        <v>41</v>
      </c>
      <c r="D1028" s="155"/>
      <c r="F1028" s="92"/>
      <c r="G1028" s="118">
        <v>100000</v>
      </c>
    </row>
    <row r="1029" spans="1:7" x14ac:dyDescent="0.2">
      <c r="A1029" s="152"/>
      <c r="B1029" s="153"/>
      <c r="C1029" s="154" t="s">
        <v>42</v>
      </c>
      <c r="D1029" s="155"/>
      <c r="F1029" s="92"/>
      <c r="G1029" s="118">
        <v>100000</v>
      </c>
    </row>
    <row r="1030" spans="1:7" x14ac:dyDescent="0.2">
      <c r="A1030" s="152"/>
      <c r="B1030" s="153"/>
      <c r="C1030" s="154" t="s">
        <v>43</v>
      </c>
      <c r="D1030" s="155"/>
      <c r="F1030" s="92"/>
      <c r="G1030" s="118">
        <v>100000</v>
      </c>
    </row>
    <row r="1031" spans="1:7" x14ac:dyDescent="0.2">
      <c r="A1031" s="152"/>
      <c r="B1031" s="153"/>
      <c r="C1031" s="154" t="s">
        <v>44</v>
      </c>
      <c r="D1031" s="155"/>
      <c r="F1031" s="92"/>
      <c r="G1031" s="118">
        <v>100000</v>
      </c>
    </row>
    <row r="1032" spans="1:7" x14ac:dyDescent="0.2">
      <c r="A1032" s="152"/>
      <c r="B1032" s="153"/>
      <c r="C1032" s="154" t="s">
        <v>45</v>
      </c>
      <c r="D1032" s="155"/>
      <c r="F1032" s="92"/>
      <c r="G1032" s="118">
        <v>100000</v>
      </c>
    </row>
    <row r="1033" spans="1:7" x14ac:dyDescent="0.2">
      <c r="A1033" s="152"/>
      <c r="B1033" s="153"/>
      <c r="C1033" s="154" t="s">
        <v>46</v>
      </c>
      <c r="D1033" s="155"/>
      <c r="F1033" s="92"/>
      <c r="G1033" s="118">
        <v>100000</v>
      </c>
    </row>
  </sheetData>
  <mergeCells count="16">
    <mergeCell ref="C29:D29"/>
    <mergeCell ref="C31:D31"/>
    <mergeCell ref="A1:G1"/>
    <mergeCell ref="C11:D11"/>
    <mergeCell ref="C16:D16"/>
    <mergeCell ref="C17:D17"/>
    <mergeCell ref="C21:G21"/>
    <mergeCell ref="C22:D22"/>
    <mergeCell ref="C24:D24"/>
    <mergeCell ref="C26:D26"/>
    <mergeCell ref="C28:G28"/>
    <mergeCell ref="C44:G44"/>
    <mergeCell ref="C49:D49"/>
    <mergeCell ref="C51:D51"/>
    <mergeCell ref="C35:G35"/>
    <mergeCell ref="C36:G36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47BF-9C94-439D-BF95-F2684DE71F83}">
  <sheetPr codeName="List8"/>
  <dimension ref="A1:CZ1026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423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87" t="s">
        <v>424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33</v>
      </c>
      <c r="C7" s="100" t="s">
        <v>34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x14ac:dyDescent="0.2">
      <c r="A8" s="107">
        <v>1</v>
      </c>
      <c r="B8" s="108" t="s">
        <v>179</v>
      </c>
      <c r="C8" s="109" t="s">
        <v>180</v>
      </c>
      <c r="D8" s="110" t="s">
        <v>83</v>
      </c>
      <c r="E8" s="111">
        <v>4.2314999999999996</v>
      </c>
      <c r="F8" s="160"/>
      <c r="G8" s="112">
        <f>E8*F8</f>
        <v>0</v>
      </c>
      <c r="H8" s="113">
        <v>0</v>
      </c>
      <c r="I8" s="114">
        <f>E8*H8</f>
        <v>0</v>
      </c>
      <c r="J8" s="113">
        <v>0</v>
      </c>
      <c r="K8" s="114">
        <f>E8*J8</f>
        <v>0</v>
      </c>
      <c r="O8" s="106"/>
      <c r="Z8" s="115"/>
      <c r="AA8" s="115">
        <v>1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</v>
      </c>
      <c r="CB8" s="115">
        <v>1</v>
      </c>
      <c r="CZ8" s="73">
        <v>1</v>
      </c>
    </row>
    <row r="9" spans="1:104" x14ac:dyDescent="0.2">
      <c r="A9" s="116"/>
      <c r="B9" s="117"/>
      <c r="C9" s="172" t="s">
        <v>177</v>
      </c>
      <c r="D9" s="173"/>
      <c r="E9" s="173"/>
      <c r="F9" s="173"/>
      <c r="G9" s="174"/>
      <c r="I9" s="118"/>
      <c r="K9" s="118"/>
      <c r="L9" s="119" t="s">
        <v>177</v>
      </c>
      <c r="O9" s="106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</row>
    <row r="10" spans="1:104" x14ac:dyDescent="0.2">
      <c r="A10" s="116"/>
      <c r="B10" s="117"/>
      <c r="C10" s="176" t="s">
        <v>401</v>
      </c>
      <c r="D10" s="177"/>
      <c r="E10" s="120">
        <v>4.2314999999999996</v>
      </c>
      <c r="F10" s="121"/>
      <c r="G10" s="122"/>
      <c r="H10" s="123"/>
      <c r="I10" s="118"/>
      <c r="K10" s="118"/>
      <c r="M10" s="124" t="s">
        <v>401</v>
      </c>
      <c r="O10" s="106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25" t="str">
        <f>C9</f>
        <v>uloženo na meziskládkách v areálu</v>
      </c>
      <c r="BE10" s="115"/>
      <c r="BF10" s="115"/>
      <c r="BG10" s="115"/>
      <c r="BH10" s="115"/>
      <c r="BI10" s="115"/>
      <c r="BJ10" s="115"/>
      <c r="BK10" s="115"/>
    </row>
    <row r="11" spans="1:104" x14ac:dyDescent="0.2">
      <c r="A11" s="107">
        <v>2</v>
      </c>
      <c r="B11" s="108" t="s">
        <v>183</v>
      </c>
      <c r="C11" s="109" t="s">
        <v>184</v>
      </c>
      <c r="D11" s="110" t="s">
        <v>83</v>
      </c>
      <c r="E11" s="111">
        <v>1.3280000000000001</v>
      </c>
      <c r="F11" s="160"/>
      <c r="G11" s="112">
        <f>E11*F11</f>
        <v>0</v>
      </c>
      <c r="H11" s="113">
        <v>0</v>
      </c>
      <c r="I11" s="114">
        <f>E11*H11</f>
        <v>0</v>
      </c>
      <c r="J11" s="113">
        <v>0</v>
      </c>
      <c r="K11" s="114">
        <f>E11*J11</f>
        <v>0</v>
      </c>
      <c r="O11" s="106"/>
      <c r="Z11" s="115"/>
      <c r="AA11" s="115">
        <v>1</v>
      </c>
      <c r="AB11" s="115">
        <v>1</v>
      </c>
      <c r="AC11" s="115">
        <v>1</v>
      </c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CA11" s="115">
        <v>1</v>
      </c>
      <c r="CB11" s="115">
        <v>1</v>
      </c>
      <c r="CZ11" s="73">
        <v>1</v>
      </c>
    </row>
    <row r="12" spans="1:104" x14ac:dyDescent="0.2">
      <c r="A12" s="116"/>
      <c r="B12" s="117"/>
      <c r="C12" s="172" t="s">
        <v>185</v>
      </c>
      <c r="D12" s="173"/>
      <c r="E12" s="173"/>
      <c r="F12" s="173"/>
      <c r="G12" s="174"/>
      <c r="I12" s="118"/>
      <c r="K12" s="118"/>
      <c r="L12" s="119" t="s">
        <v>185</v>
      </c>
      <c r="O12" s="106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</row>
    <row r="13" spans="1:104" x14ac:dyDescent="0.2">
      <c r="A13" s="116"/>
      <c r="B13" s="117"/>
      <c r="C13" s="172" t="s">
        <v>402</v>
      </c>
      <c r="D13" s="173"/>
      <c r="E13" s="173"/>
      <c r="F13" s="173"/>
      <c r="G13" s="174"/>
      <c r="I13" s="118"/>
      <c r="K13" s="118"/>
      <c r="L13" s="119" t="s">
        <v>402</v>
      </c>
      <c r="O13" s="106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</row>
    <row r="14" spans="1:104" x14ac:dyDescent="0.2">
      <c r="A14" s="116"/>
      <c r="B14" s="117"/>
      <c r="C14" s="176" t="s">
        <v>403</v>
      </c>
      <c r="D14" s="177"/>
      <c r="E14" s="120">
        <v>1.3280000000000001</v>
      </c>
      <c r="F14" s="121"/>
      <c r="G14" s="122"/>
      <c r="H14" s="123"/>
      <c r="I14" s="118"/>
      <c r="K14" s="118"/>
      <c r="M14" s="124" t="s">
        <v>403</v>
      </c>
      <c r="O14" s="106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25" t="str">
        <f>C13</f>
        <v>přebytečný materiál bude použit na terénní úpravy po dokončení stavby</v>
      </c>
      <c r="BE14" s="115"/>
      <c r="BF14" s="115"/>
      <c r="BG14" s="115"/>
      <c r="BH14" s="115"/>
      <c r="BI14" s="115"/>
      <c r="BJ14" s="115"/>
      <c r="BK14" s="115"/>
    </row>
    <row r="15" spans="1:104" x14ac:dyDescent="0.2">
      <c r="A15" s="126" t="s">
        <v>36</v>
      </c>
      <c r="B15" s="127" t="s">
        <v>33</v>
      </c>
      <c r="C15" s="128" t="s">
        <v>34</v>
      </c>
      <c r="D15" s="129"/>
      <c r="E15" s="130"/>
      <c r="F15" s="130"/>
      <c r="G15" s="131">
        <f>SUM(G7:G14)</f>
        <v>0</v>
      </c>
      <c r="H15" s="132"/>
      <c r="I15" s="133">
        <f>SUM(I7:I14)</f>
        <v>0</v>
      </c>
      <c r="J15" s="134"/>
      <c r="K15" s="133">
        <f>SUM(K7:K14)</f>
        <v>0</v>
      </c>
      <c r="O15" s="106"/>
      <c r="X15" s="135">
        <f>K15</f>
        <v>0</v>
      </c>
      <c r="Y15" s="135">
        <f>I15</f>
        <v>0</v>
      </c>
      <c r="Z15" s="136">
        <f>G15</f>
        <v>0</v>
      </c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37"/>
      <c r="BB15" s="137"/>
      <c r="BC15" s="137"/>
      <c r="BD15" s="137"/>
      <c r="BE15" s="137"/>
      <c r="BF15" s="137"/>
      <c r="BG15" s="115"/>
      <c r="BH15" s="115"/>
      <c r="BI15" s="115"/>
      <c r="BJ15" s="115"/>
      <c r="BK15" s="115"/>
    </row>
    <row r="16" spans="1:104" ht="14.25" customHeight="1" x14ac:dyDescent="0.2">
      <c r="A16" s="98" t="s">
        <v>32</v>
      </c>
      <c r="B16" s="99" t="s">
        <v>189</v>
      </c>
      <c r="C16" s="100" t="s">
        <v>190</v>
      </c>
      <c r="D16" s="101"/>
      <c r="E16" s="102"/>
      <c r="F16" s="102"/>
      <c r="G16" s="103"/>
      <c r="H16" s="104"/>
      <c r="I16" s="105"/>
      <c r="J16" s="104"/>
      <c r="K16" s="105"/>
      <c r="O16" s="106"/>
    </row>
    <row r="17" spans="1:104" ht="22.5" x14ac:dyDescent="0.2">
      <c r="A17" s="107">
        <v>3</v>
      </c>
      <c r="B17" s="108" t="s">
        <v>404</v>
      </c>
      <c r="C17" s="109" t="s">
        <v>405</v>
      </c>
      <c r="D17" s="110" t="s">
        <v>83</v>
      </c>
      <c r="E17" s="111">
        <v>0.80920000000000003</v>
      </c>
      <c r="F17" s="160"/>
      <c r="G17" s="112">
        <f>E17*F17</f>
        <v>0</v>
      </c>
      <c r="H17" s="113">
        <v>2.9252300000007398</v>
      </c>
      <c r="I17" s="114">
        <f>E17*H17</f>
        <v>2.367096116000599</v>
      </c>
      <c r="J17" s="113">
        <v>0</v>
      </c>
      <c r="K17" s="114">
        <f>E17*J17</f>
        <v>0</v>
      </c>
      <c r="O17" s="106"/>
      <c r="Z17" s="115"/>
      <c r="AA17" s="115">
        <v>2</v>
      </c>
      <c r="AB17" s="115">
        <v>1</v>
      </c>
      <c r="AC17" s="115">
        <v>1</v>
      </c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CA17" s="115">
        <v>2</v>
      </c>
      <c r="CB17" s="115">
        <v>1</v>
      </c>
      <c r="CZ17" s="73">
        <v>1</v>
      </c>
    </row>
    <row r="18" spans="1:104" x14ac:dyDescent="0.2">
      <c r="A18" s="116"/>
      <c r="B18" s="117"/>
      <c r="C18" s="172" t="s">
        <v>406</v>
      </c>
      <c r="D18" s="173"/>
      <c r="E18" s="173"/>
      <c r="F18" s="173"/>
      <c r="G18" s="174"/>
      <c r="I18" s="118"/>
      <c r="K18" s="118"/>
      <c r="L18" s="119" t="s">
        <v>406</v>
      </c>
      <c r="O18" s="106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</row>
    <row r="19" spans="1:104" x14ac:dyDescent="0.2">
      <c r="A19" s="116"/>
      <c r="B19" s="117"/>
      <c r="C19" s="176" t="s">
        <v>407</v>
      </c>
      <c r="D19" s="177"/>
      <c r="E19" s="120">
        <v>0.80920000000000003</v>
      </c>
      <c r="F19" s="121"/>
      <c r="G19" s="122"/>
      <c r="H19" s="123"/>
      <c r="I19" s="118"/>
      <c r="K19" s="118"/>
      <c r="M19" s="124" t="s">
        <v>407</v>
      </c>
      <c r="O19" s="106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25" t="str">
        <f>C18</f>
        <v>Rozšíření brodítka</v>
      </c>
      <c r="BE19" s="115"/>
      <c r="BF19" s="115"/>
      <c r="BG19" s="115"/>
      <c r="BH19" s="115"/>
      <c r="BI19" s="115"/>
      <c r="BJ19" s="115"/>
      <c r="BK19" s="115"/>
    </row>
    <row r="20" spans="1:104" x14ac:dyDescent="0.2">
      <c r="A20" s="126" t="s">
        <v>36</v>
      </c>
      <c r="B20" s="127" t="s">
        <v>189</v>
      </c>
      <c r="C20" s="128" t="s">
        <v>190</v>
      </c>
      <c r="D20" s="129"/>
      <c r="E20" s="130"/>
      <c r="F20" s="130"/>
      <c r="G20" s="131">
        <f>SUM(G16:G19)</f>
        <v>0</v>
      </c>
      <c r="H20" s="132"/>
      <c r="I20" s="133">
        <f>SUM(I16:I19)</f>
        <v>2.367096116000599</v>
      </c>
      <c r="J20" s="134"/>
      <c r="K20" s="133">
        <f>SUM(K16:K19)</f>
        <v>0</v>
      </c>
      <c r="O20" s="106"/>
      <c r="X20" s="135">
        <f>K20</f>
        <v>0</v>
      </c>
      <c r="Y20" s="135">
        <f>I20</f>
        <v>2.367096116000599</v>
      </c>
      <c r="Z20" s="136">
        <f>G20</f>
        <v>0</v>
      </c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37"/>
      <c r="BB20" s="137"/>
      <c r="BC20" s="137"/>
      <c r="BD20" s="137"/>
      <c r="BE20" s="137"/>
      <c r="BF20" s="137"/>
      <c r="BG20" s="115"/>
      <c r="BH20" s="115"/>
      <c r="BI20" s="115"/>
      <c r="BJ20" s="115"/>
      <c r="BK20" s="115"/>
    </row>
    <row r="21" spans="1:104" ht="14.25" customHeight="1" x14ac:dyDescent="0.2">
      <c r="A21" s="98" t="s">
        <v>32</v>
      </c>
      <c r="B21" s="99" t="s">
        <v>139</v>
      </c>
      <c r="C21" s="100" t="s">
        <v>140</v>
      </c>
      <c r="D21" s="101"/>
      <c r="E21" s="102"/>
      <c r="F21" s="102"/>
      <c r="G21" s="103"/>
      <c r="H21" s="104"/>
      <c r="I21" s="105"/>
      <c r="J21" s="104"/>
      <c r="K21" s="105"/>
      <c r="O21" s="106"/>
    </row>
    <row r="22" spans="1:104" ht="22.5" x14ac:dyDescent="0.2">
      <c r="A22" s="107">
        <v>4</v>
      </c>
      <c r="B22" s="108" t="s">
        <v>220</v>
      </c>
      <c r="C22" s="109" t="s">
        <v>408</v>
      </c>
      <c r="D22" s="110" t="s">
        <v>83</v>
      </c>
      <c r="E22" s="111">
        <v>0.44619999999999999</v>
      </c>
      <c r="F22" s="160"/>
      <c r="G22" s="112">
        <f>E22*F22</f>
        <v>0</v>
      </c>
      <c r="H22" s="113">
        <v>0</v>
      </c>
      <c r="I22" s="114">
        <f>E22*H22</f>
        <v>0</v>
      </c>
      <c r="J22" s="113">
        <v>-2.4000000000014601</v>
      </c>
      <c r="K22" s="114">
        <f>E22*J22</f>
        <v>-1.0708800000006515</v>
      </c>
      <c r="O22" s="106"/>
      <c r="Z22" s="115"/>
      <c r="AA22" s="115">
        <v>1</v>
      </c>
      <c r="AB22" s="115">
        <v>1</v>
      </c>
      <c r="AC22" s="115">
        <v>1</v>
      </c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CA22" s="115">
        <v>1</v>
      </c>
      <c r="CB22" s="115">
        <v>1</v>
      </c>
      <c r="CZ22" s="73">
        <v>1</v>
      </c>
    </row>
    <row r="23" spans="1:104" x14ac:dyDescent="0.2">
      <c r="A23" s="116"/>
      <c r="B23" s="117"/>
      <c r="C23" s="172" t="s">
        <v>409</v>
      </c>
      <c r="D23" s="173"/>
      <c r="E23" s="173"/>
      <c r="F23" s="173"/>
      <c r="G23" s="174"/>
      <c r="I23" s="118"/>
      <c r="K23" s="118"/>
      <c r="L23" s="119" t="s">
        <v>409</v>
      </c>
      <c r="O23" s="106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</row>
    <row r="24" spans="1:104" x14ac:dyDescent="0.2">
      <c r="A24" s="116"/>
      <c r="B24" s="117"/>
      <c r="C24" s="176" t="s">
        <v>410</v>
      </c>
      <c r="D24" s="177"/>
      <c r="E24" s="120">
        <v>0.44619999999999999</v>
      </c>
      <c r="F24" s="121"/>
      <c r="G24" s="122"/>
      <c r="H24" s="123"/>
      <c r="I24" s="118"/>
      <c r="K24" s="118"/>
      <c r="M24" s="124" t="s">
        <v>410</v>
      </c>
      <c r="O24" s="106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25" t="str">
        <f>C23</f>
        <v>stěna brodítka</v>
      </c>
      <c r="BE24" s="115"/>
      <c r="BF24" s="115"/>
      <c r="BG24" s="115"/>
      <c r="BH24" s="115"/>
      <c r="BI24" s="115"/>
      <c r="BJ24" s="115"/>
      <c r="BK24" s="115"/>
    </row>
    <row r="25" spans="1:104" x14ac:dyDescent="0.2">
      <c r="A25" s="126" t="s">
        <v>36</v>
      </c>
      <c r="B25" s="127" t="s">
        <v>139</v>
      </c>
      <c r="C25" s="128" t="s">
        <v>140</v>
      </c>
      <c r="D25" s="129"/>
      <c r="E25" s="130"/>
      <c r="F25" s="130"/>
      <c r="G25" s="131">
        <f>SUM(G21:G24)</f>
        <v>0</v>
      </c>
      <c r="H25" s="132"/>
      <c r="I25" s="133">
        <f>SUM(I21:I24)</f>
        <v>0</v>
      </c>
      <c r="J25" s="134"/>
      <c r="K25" s="133">
        <f>SUM(K21:K24)</f>
        <v>-1.0708800000006515</v>
      </c>
      <c r="O25" s="106"/>
      <c r="X25" s="135">
        <f>K25</f>
        <v>-1.0708800000006515</v>
      </c>
      <c r="Y25" s="135">
        <f>I25</f>
        <v>0</v>
      </c>
      <c r="Z25" s="136">
        <f>G25</f>
        <v>0</v>
      </c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37"/>
      <c r="BB25" s="137"/>
      <c r="BC25" s="137"/>
      <c r="BD25" s="137"/>
      <c r="BE25" s="137"/>
      <c r="BF25" s="137"/>
      <c r="BG25" s="115"/>
      <c r="BH25" s="115"/>
      <c r="BI25" s="115"/>
      <c r="BJ25" s="115"/>
      <c r="BK25" s="115"/>
    </row>
    <row r="26" spans="1:104" ht="14.25" customHeight="1" x14ac:dyDescent="0.2">
      <c r="A26" s="98" t="s">
        <v>32</v>
      </c>
      <c r="B26" s="99" t="s">
        <v>146</v>
      </c>
      <c r="C26" s="100" t="s">
        <v>147</v>
      </c>
      <c r="D26" s="101"/>
      <c r="E26" s="102"/>
      <c r="F26" s="102"/>
      <c r="G26" s="103"/>
      <c r="H26" s="104"/>
      <c r="I26" s="105"/>
      <c r="J26" s="104"/>
      <c r="K26" s="105"/>
      <c r="O26" s="106"/>
    </row>
    <row r="27" spans="1:104" x14ac:dyDescent="0.2">
      <c r="A27" s="107">
        <v>5</v>
      </c>
      <c r="B27" s="108" t="s">
        <v>230</v>
      </c>
      <c r="C27" s="109" t="s">
        <v>411</v>
      </c>
      <c r="D27" s="110" t="s">
        <v>150</v>
      </c>
      <c r="E27" s="111">
        <v>2.9251999999999998</v>
      </c>
      <c r="F27" s="160"/>
      <c r="G27" s="112">
        <f>E27*F27</f>
        <v>0</v>
      </c>
      <c r="H27" s="113">
        <v>0</v>
      </c>
      <c r="I27" s="114">
        <f>E27*H27</f>
        <v>0</v>
      </c>
      <c r="J27" s="113">
        <v>0</v>
      </c>
      <c r="K27" s="114">
        <f>E27*J27</f>
        <v>0</v>
      </c>
      <c r="O27" s="106"/>
      <c r="Z27" s="115"/>
      <c r="AA27" s="115">
        <v>1</v>
      </c>
      <c r="AB27" s="115">
        <v>1</v>
      </c>
      <c r="AC27" s="115">
        <v>1</v>
      </c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CA27" s="115">
        <v>1</v>
      </c>
      <c r="CB27" s="115">
        <v>1</v>
      </c>
      <c r="CZ27" s="73">
        <v>1</v>
      </c>
    </row>
    <row r="28" spans="1:104" x14ac:dyDescent="0.2">
      <c r="A28" s="126" t="s">
        <v>36</v>
      </c>
      <c r="B28" s="127" t="s">
        <v>146</v>
      </c>
      <c r="C28" s="128" t="s">
        <v>147</v>
      </c>
      <c r="D28" s="129"/>
      <c r="E28" s="130"/>
      <c r="F28" s="130"/>
      <c r="G28" s="131">
        <f>SUM(G26:G27)</f>
        <v>0</v>
      </c>
      <c r="H28" s="132"/>
      <c r="I28" s="133">
        <f>SUM(I26:I27)</f>
        <v>0</v>
      </c>
      <c r="J28" s="134"/>
      <c r="K28" s="133">
        <f>SUM(K26:K27)</f>
        <v>0</v>
      </c>
      <c r="O28" s="106"/>
      <c r="X28" s="135">
        <f>K28</f>
        <v>0</v>
      </c>
      <c r="Y28" s="135">
        <f>I28</f>
        <v>0</v>
      </c>
      <c r="Z28" s="136">
        <f>G28</f>
        <v>0</v>
      </c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37"/>
      <c r="BB28" s="137"/>
      <c r="BC28" s="137"/>
      <c r="BD28" s="137"/>
      <c r="BE28" s="137"/>
      <c r="BF28" s="137"/>
      <c r="BG28" s="115"/>
      <c r="BH28" s="115"/>
      <c r="BI28" s="115"/>
      <c r="BJ28" s="115"/>
      <c r="BK28" s="115"/>
    </row>
    <row r="29" spans="1:104" ht="14.25" customHeight="1" x14ac:dyDescent="0.2">
      <c r="A29" s="98" t="s">
        <v>32</v>
      </c>
      <c r="B29" s="99" t="s">
        <v>349</v>
      </c>
      <c r="C29" s="100" t="s">
        <v>350</v>
      </c>
      <c r="D29" s="101"/>
      <c r="E29" s="102"/>
      <c r="F29" s="102"/>
      <c r="G29" s="103"/>
      <c r="H29" s="104"/>
      <c r="I29" s="105"/>
      <c r="J29" s="104"/>
      <c r="K29" s="105"/>
      <c r="O29" s="106"/>
    </row>
    <row r="30" spans="1:104" ht="22.5" x14ac:dyDescent="0.2">
      <c r="A30" s="107">
        <v>6</v>
      </c>
      <c r="B30" s="108" t="s">
        <v>412</v>
      </c>
      <c r="C30" s="109" t="s">
        <v>413</v>
      </c>
      <c r="D30" s="110" t="s">
        <v>35</v>
      </c>
      <c r="E30" s="111">
        <v>18.52</v>
      </c>
      <c r="F30" s="160"/>
      <c r="G30" s="112">
        <f>E30*F30</f>
        <v>0</v>
      </c>
      <c r="H30" s="113">
        <v>9.9999999999944599E-4</v>
      </c>
      <c r="I30" s="114">
        <f>E30*H30</f>
        <v>1.8519999999989739E-2</v>
      </c>
      <c r="J30" s="113">
        <v>0</v>
      </c>
      <c r="K30" s="114">
        <f>E30*J30</f>
        <v>0</v>
      </c>
      <c r="O30" s="106"/>
      <c r="Z30" s="115"/>
      <c r="AA30" s="115">
        <v>1</v>
      </c>
      <c r="AB30" s="115">
        <v>7</v>
      </c>
      <c r="AC30" s="115">
        <v>7</v>
      </c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CA30" s="115">
        <v>1</v>
      </c>
      <c r="CB30" s="115">
        <v>7</v>
      </c>
      <c r="CZ30" s="73">
        <v>2</v>
      </c>
    </row>
    <row r="31" spans="1:104" x14ac:dyDescent="0.2">
      <c r="A31" s="116"/>
      <c r="B31" s="117"/>
      <c r="C31" s="176" t="s">
        <v>414</v>
      </c>
      <c r="D31" s="177"/>
      <c r="E31" s="120">
        <v>18.52</v>
      </c>
      <c r="F31" s="121"/>
      <c r="G31" s="122"/>
      <c r="H31" s="123"/>
      <c r="I31" s="118"/>
      <c r="K31" s="118"/>
      <c r="M31" s="124" t="s">
        <v>414</v>
      </c>
      <c r="O31" s="106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25" t="str">
        <f>C30</f>
        <v>Nátěr bazénový hydroizolační těsnicí hmotou modrá barva</v>
      </c>
      <c r="BE31" s="115"/>
      <c r="BF31" s="115"/>
      <c r="BG31" s="115"/>
      <c r="BH31" s="115"/>
      <c r="BI31" s="115"/>
      <c r="BJ31" s="115"/>
      <c r="BK31" s="115"/>
    </row>
    <row r="32" spans="1:104" ht="22.5" x14ac:dyDescent="0.2">
      <c r="A32" s="107">
        <v>7</v>
      </c>
      <c r="B32" s="108" t="s">
        <v>415</v>
      </c>
      <c r="C32" s="109" t="s">
        <v>416</v>
      </c>
      <c r="D32" s="110" t="s">
        <v>35</v>
      </c>
      <c r="E32" s="111">
        <v>9.26</v>
      </c>
      <c r="F32" s="160"/>
      <c r="G32" s="112">
        <f>E32*F32</f>
        <v>0</v>
      </c>
      <c r="H32" s="113">
        <v>3.5799999999994699E-3</v>
      </c>
      <c r="I32" s="114">
        <f>E32*H32</f>
        <v>3.3150799999995088E-2</v>
      </c>
      <c r="J32" s="113">
        <v>0</v>
      </c>
      <c r="K32" s="114">
        <f>E32*J32</f>
        <v>0</v>
      </c>
      <c r="O32" s="106"/>
      <c r="Z32" s="115"/>
      <c r="AA32" s="115">
        <v>1</v>
      </c>
      <c r="AB32" s="115">
        <v>7</v>
      </c>
      <c r="AC32" s="115">
        <v>7</v>
      </c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CA32" s="115">
        <v>1</v>
      </c>
      <c r="CB32" s="115">
        <v>7</v>
      </c>
      <c r="CZ32" s="73">
        <v>2</v>
      </c>
    </row>
    <row r="33" spans="1:104" x14ac:dyDescent="0.2">
      <c r="A33" s="116"/>
      <c r="B33" s="117"/>
      <c r="C33" s="176" t="s">
        <v>417</v>
      </c>
      <c r="D33" s="177"/>
      <c r="E33" s="120">
        <v>9.26</v>
      </c>
      <c r="F33" s="121"/>
      <c r="G33" s="122"/>
      <c r="H33" s="123"/>
      <c r="I33" s="118"/>
      <c r="K33" s="118"/>
      <c r="M33" s="124" t="s">
        <v>417</v>
      </c>
      <c r="O33" s="106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25" t="str">
        <f>C32</f>
        <v>Stěrka hydroizolační vyztužená tkaninou pružná hydroizolace</v>
      </c>
      <c r="BE33" s="115"/>
      <c r="BF33" s="115"/>
      <c r="BG33" s="115"/>
      <c r="BH33" s="115"/>
      <c r="BI33" s="115"/>
      <c r="BJ33" s="115"/>
      <c r="BK33" s="115"/>
    </row>
    <row r="34" spans="1:104" x14ac:dyDescent="0.2">
      <c r="A34" s="107">
        <v>8</v>
      </c>
      <c r="B34" s="108" t="s">
        <v>418</v>
      </c>
      <c r="C34" s="109" t="s">
        <v>419</v>
      </c>
      <c r="D34" s="110" t="s">
        <v>150</v>
      </c>
      <c r="E34" s="111">
        <v>5.16707999999848E-2</v>
      </c>
      <c r="F34" s="160"/>
      <c r="G34" s="112">
        <f>E34*F34</f>
        <v>0</v>
      </c>
      <c r="H34" s="113">
        <v>0</v>
      </c>
      <c r="I34" s="114">
        <f>E34*H34</f>
        <v>0</v>
      </c>
      <c r="J34" s="113"/>
      <c r="K34" s="114">
        <f>E34*J34</f>
        <v>0</v>
      </c>
      <c r="O34" s="106"/>
      <c r="Z34" s="115"/>
      <c r="AA34" s="115">
        <v>7</v>
      </c>
      <c r="AB34" s="115">
        <v>1001</v>
      </c>
      <c r="AC34" s="115">
        <v>5</v>
      </c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CA34" s="115">
        <v>7</v>
      </c>
      <c r="CB34" s="115">
        <v>1001</v>
      </c>
      <c r="CZ34" s="73">
        <v>2</v>
      </c>
    </row>
    <row r="35" spans="1:104" x14ac:dyDescent="0.2">
      <c r="A35" s="126" t="s">
        <v>36</v>
      </c>
      <c r="B35" s="127" t="s">
        <v>349</v>
      </c>
      <c r="C35" s="128" t="s">
        <v>350</v>
      </c>
      <c r="D35" s="129"/>
      <c r="E35" s="130"/>
      <c r="F35" s="130"/>
      <c r="G35" s="131">
        <f>SUM(G29:G34)</f>
        <v>0</v>
      </c>
      <c r="H35" s="132"/>
      <c r="I35" s="133">
        <f>SUM(I29:I34)</f>
        <v>5.1670799999984827E-2</v>
      </c>
      <c r="J35" s="134"/>
      <c r="K35" s="133">
        <f>SUM(K29:K34)</f>
        <v>0</v>
      </c>
      <c r="O35" s="106"/>
      <c r="X35" s="135">
        <f>K35</f>
        <v>0</v>
      </c>
      <c r="Y35" s="135">
        <f>I35</f>
        <v>5.1670799999984827E-2</v>
      </c>
      <c r="Z35" s="136">
        <f>G35</f>
        <v>0</v>
      </c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37"/>
      <c r="BB35" s="137"/>
      <c r="BC35" s="137"/>
      <c r="BD35" s="137"/>
      <c r="BE35" s="137"/>
      <c r="BF35" s="137"/>
      <c r="BG35" s="115"/>
      <c r="BH35" s="115"/>
      <c r="BI35" s="115"/>
      <c r="BJ35" s="115"/>
      <c r="BK35" s="115"/>
    </row>
    <row r="36" spans="1:104" ht="14.25" customHeight="1" x14ac:dyDescent="0.2">
      <c r="A36" s="98" t="s">
        <v>32</v>
      </c>
      <c r="B36" s="99" t="s">
        <v>151</v>
      </c>
      <c r="C36" s="100" t="s">
        <v>152</v>
      </c>
      <c r="D36" s="101"/>
      <c r="E36" s="102"/>
      <c r="F36" s="102"/>
      <c r="G36" s="103"/>
      <c r="H36" s="104"/>
      <c r="I36" s="105"/>
      <c r="J36" s="104"/>
      <c r="K36" s="105"/>
      <c r="O36" s="106"/>
    </row>
    <row r="37" spans="1:104" x14ac:dyDescent="0.2">
      <c r="A37" s="107">
        <v>9</v>
      </c>
      <c r="B37" s="108" t="s">
        <v>157</v>
      </c>
      <c r="C37" s="109" t="s">
        <v>158</v>
      </c>
      <c r="D37" s="110" t="s">
        <v>150</v>
      </c>
      <c r="E37" s="111">
        <v>1.0709</v>
      </c>
      <c r="F37" s="160"/>
      <c r="G37" s="112">
        <f>E37*F37</f>
        <v>0</v>
      </c>
      <c r="H37" s="113">
        <v>0</v>
      </c>
      <c r="I37" s="114">
        <f>E37*H37</f>
        <v>0</v>
      </c>
      <c r="J37" s="113">
        <v>0</v>
      </c>
      <c r="K37" s="114">
        <f>E37*J37</f>
        <v>0</v>
      </c>
      <c r="O37" s="106"/>
      <c r="Z37" s="115"/>
      <c r="AA37" s="115">
        <v>1</v>
      </c>
      <c r="AB37" s="115">
        <v>3</v>
      </c>
      <c r="AC37" s="115">
        <v>3</v>
      </c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CA37" s="115">
        <v>1</v>
      </c>
      <c r="CB37" s="115">
        <v>3</v>
      </c>
      <c r="CZ37" s="73">
        <v>1</v>
      </c>
    </row>
    <row r="38" spans="1:104" x14ac:dyDescent="0.2">
      <c r="A38" s="116"/>
      <c r="B38" s="117"/>
      <c r="C38" s="172" t="s">
        <v>159</v>
      </c>
      <c r="D38" s="173"/>
      <c r="E38" s="173"/>
      <c r="F38" s="173"/>
      <c r="G38" s="174"/>
      <c r="I38" s="118"/>
      <c r="K38" s="118"/>
      <c r="L38" s="119" t="s">
        <v>159</v>
      </c>
      <c r="O38" s="106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</row>
    <row r="39" spans="1:104" x14ac:dyDescent="0.2">
      <c r="A39" s="126" t="s">
        <v>36</v>
      </c>
      <c r="B39" s="127" t="s">
        <v>151</v>
      </c>
      <c r="C39" s="128" t="s">
        <v>152</v>
      </c>
      <c r="D39" s="129"/>
      <c r="E39" s="130"/>
      <c r="F39" s="130"/>
      <c r="G39" s="131">
        <f>SUM(G36:G38)</f>
        <v>0</v>
      </c>
      <c r="H39" s="132"/>
      <c r="I39" s="133">
        <f>SUM(I36:I38)</f>
        <v>0</v>
      </c>
      <c r="J39" s="134"/>
      <c r="K39" s="133">
        <f>SUM(K36:K38)</f>
        <v>0</v>
      </c>
      <c r="O39" s="106"/>
      <c r="X39" s="135">
        <f>K39</f>
        <v>0</v>
      </c>
      <c r="Y39" s="135">
        <f>I39</f>
        <v>0</v>
      </c>
      <c r="Z39" s="136">
        <f>G39</f>
        <v>0</v>
      </c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37"/>
      <c r="BB39" s="137"/>
      <c r="BC39" s="137"/>
      <c r="BD39" s="137"/>
      <c r="BE39" s="137"/>
      <c r="BF39" s="137"/>
      <c r="BG39" s="115"/>
      <c r="BH39" s="115"/>
      <c r="BI39" s="115"/>
      <c r="BJ39" s="115"/>
      <c r="BK39" s="115"/>
    </row>
    <row r="40" spans="1:104" ht="14.25" customHeight="1" x14ac:dyDescent="0.2">
      <c r="A40" s="98" t="s">
        <v>32</v>
      </c>
      <c r="B40" s="99" t="s">
        <v>161</v>
      </c>
      <c r="C40" s="100" t="s">
        <v>162</v>
      </c>
      <c r="D40" s="101"/>
      <c r="E40" s="102"/>
      <c r="F40" s="102"/>
      <c r="G40" s="103"/>
      <c r="H40" s="104"/>
      <c r="I40" s="105"/>
      <c r="J40" s="104"/>
      <c r="K40" s="105"/>
      <c r="O40" s="106"/>
    </row>
    <row r="41" spans="1:104" x14ac:dyDescent="0.2">
      <c r="A41" s="107">
        <v>10</v>
      </c>
      <c r="B41" s="108" t="s">
        <v>163</v>
      </c>
      <c r="C41" s="109" t="s">
        <v>164</v>
      </c>
      <c r="D41" s="110" t="s">
        <v>150</v>
      </c>
      <c r="E41" s="111">
        <v>1.0709</v>
      </c>
      <c r="F41" s="160"/>
      <c r="G41" s="112">
        <f>E41*F41</f>
        <v>0</v>
      </c>
      <c r="H41" s="113">
        <v>0</v>
      </c>
      <c r="I41" s="114">
        <f>E41*H41</f>
        <v>0</v>
      </c>
      <c r="J41" s="113">
        <v>0</v>
      </c>
      <c r="K41" s="114">
        <f>E41*J41</f>
        <v>0</v>
      </c>
      <c r="O41" s="106"/>
      <c r="Z41" s="115"/>
      <c r="AA41" s="115">
        <v>1</v>
      </c>
      <c r="AB41" s="115">
        <v>3</v>
      </c>
      <c r="AC41" s="115">
        <v>3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CA41" s="115">
        <v>1</v>
      </c>
      <c r="CB41" s="115">
        <v>3</v>
      </c>
      <c r="CZ41" s="73">
        <v>1</v>
      </c>
    </row>
    <row r="42" spans="1:104" x14ac:dyDescent="0.2">
      <c r="A42" s="107">
        <v>11</v>
      </c>
      <c r="B42" s="108" t="s">
        <v>165</v>
      </c>
      <c r="C42" s="109" t="s">
        <v>166</v>
      </c>
      <c r="D42" s="110" t="s">
        <v>150</v>
      </c>
      <c r="E42" s="111">
        <v>9.6379000000000001</v>
      </c>
      <c r="F42" s="160"/>
      <c r="G42" s="112">
        <f>E42*F42</f>
        <v>0</v>
      </c>
      <c r="H42" s="113">
        <v>0</v>
      </c>
      <c r="I42" s="114">
        <f>E42*H42</f>
        <v>0</v>
      </c>
      <c r="J42" s="113">
        <v>0</v>
      </c>
      <c r="K42" s="114">
        <f>E42*J42</f>
        <v>0</v>
      </c>
      <c r="O42" s="106"/>
      <c r="Z42" s="115"/>
      <c r="AA42" s="115">
        <v>1</v>
      </c>
      <c r="AB42" s="115">
        <v>3</v>
      </c>
      <c r="AC42" s="115">
        <v>3</v>
      </c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CA42" s="115">
        <v>1</v>
      </c>
      <c r="CB42" s="115">
        <v>3</v>
      </c>
      <c r="CZ42" s="73">
        <v>1</v>
      </c>
    </row>
    <row r="43" spans="1:104" x14ac:dyDescent="0.2">
      <c r="A43" s="116"/>
      <c r="B43" s="117"/>
      <c r="C43" s="176" t="s">
        <v>420</v>
      </c>
      <c r="D43" s="177"/>
      <c r="E43" s="120">
        <v>9.6379000000000001</v>
      </c>
      <c r="F43" s="121"/>
      <c r="G43" s="122"/>
      <c r="H43" s="123"/>
      <c r="I43" s="118"/>
      <c r="K43" s="118"/>
      <c r="M43" s="124" t="s">
        <v>420</v>
      </c>
      <c r="O43" s="106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25" t="str">
        <f>C42</f>
        <v>Příplatek za dopravu suti po suchu za další 1 km</v>
      </c>
      <c r="BE43" s="115"/>
      <c r="BF43" s="115"/>
      <c r="BG43" s="115"/>
      <c r="BH43" s="115"/>
      <c r="BI43" s="115"/>
      <c r="BJ43" s="115"/>
      <c r="BK43" s="115"/>
    </row>
    <row r="44" spans="1:104" x14ac:dyDescent="0.2">
      <c r="A44" s="107">
        <v>12</v>
      </c>
      <c r="B44" s="108" t="s">
        <v>168</v>
      </c>
      <c r="C44" s="109" t="s">
        <v>169</v>
      </c>
      <c r="D44" s="110" t="s">
        <v>150</v>
      </c>
      <c r="E44" s="111">
        <v>1.0709</v>
      </c>
      <c r="F44" s="160"/>
      <c r="G44" s="112">
        <f>E44*F44</f>
        <v>0</v>
      </c>
      <c r="H44" s="113">
        <v>0</v>
      </c>
      <c r="I44" s="114">
        <f>E44*H44</f>
        <v>0</v>
      </c>
      <c r="J44" s="113">
        <v>0</v>
      </c>
      <c r="K44" s="114">
        <f>E44*J44</f>
        <v>0</v>
      </c>
      <c r="O44" s="106"/>
      <c r="Z44" s="115"/>
      <c r="AA44" s="115">
        <v>1</v>
      </c>
      <c r="AB44" s="115">
        <v>3</v>
      </c>
      <c r="AC44" s="115">
        <v>3</v>
      </c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CA44" s="115">
        <v>1</v>
      </c>
      <c r="CB44" s="115">
        <v>3</v>
      </c>
      <c r="CZ44" s="73">
        <v>1</v>
      </c>
    </row>
    <row r="45" spans="1:104" x14ac:dyDescent="0.2">
      <c r="A45" s="126" t="s">
        <v>36</v>
      </c>
      <c r="B45" s="127" t="s">
        <v>161</v>
      </c>
      <c r="C45" s="128" t="s">
        <v>162</v>
      </c>
      <c r="D45" s="129"/>
      <c r="E45" s="130"/>
      <c r="F45" s="130"/>
      <c r="G45" s="131">
        <f>SUM(G40:G44)</f>
        <v>0</v>
      </c>
      <c r="H45" s="132"/>
      <c r="I45" s="133">
        <f>SUM(I40:I44)</f>
        <v>0</v>
      </c>
      <c r="J45" s="134"/>
      <c r="K45" s="133">
        <f>SUM(K40:K44)</f>
        <v>0</v>
      </c>
      <c r="O45" s="106"/>
      <c r="X45" s="135">
        <f>K45</f>
        <v>0</v>
      </c>
      <c r="Y45" s="135">
        <f>I45</f>
        <v>0</v>
      </c>
      <c r="Z45" s="136">
        <f>G45</f>
        <v>0</v>
      </c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37"/>
      <c r="BB45" s="137"/>
      <c r="BC45" s="137"/>
      <c r="BD45" s="137"/>
      <c r="BE45" s="137"/>
      <c r="BF45" s="137"/>
      <c r="BG45" s="115"/>
      <c r="BH45" s="115"/>
      <c r="BI45" s="115"/>
      <c r="BJ45" s="115"/>
      <c r="BK45" s="115"/>
    </row>
    <row r="46" spans="1:104" x14ac:dyDescent="0.2">
      <c r="A46" s="138" t="s">
        <v>37</v>
      </c>
      <c r="B46" s="139" t="s">
        <v>38</v>
      </c>
      <c r="C46" s="140"/>
      <c r="D46" s="141"/>
      <c r="E46" s="142"/>
      <c r="F46" s="142"/>
      <c r="G46" s="143">
        <f>SUM(Z7:Z46)</f>
        <v>0</v>
      </c>
      <c r="H46" s="144"/>
      <c r="I46" s="145">
        <f>SUM(Y7:Y46)</f>
        <v>2.418766916000584</v>
      </c>
      <c r="J46" s="144"/>
      <c r="K46" s="145">
        <f>SUM(X7:X46)</f>
        <v>-1.0708800000006515</v>
      </c>
      <c r="O46" s="106"/>
      <c r="BA46" s="146"/>
      <c r="BB46" s="146"/>
      <c r="BC46" s="146"/>
      <c r="BD46" s="146"/>
      <c r="BE46" s="146"/>
      <c r="BF46" s="146"/>
    </row>
    <row r="47" spans="1:104" x14ac:dyDescent="0.2">
      <c r="E47" s="73"/>
    </row>
    <row r="48" spans="1:104" x14ac:dyDescent="0.2">
      <c r="A48" s="147"/>
      <c r="E48" s="73"/>
    </row>
    <row r="49" spans="5:5" x14ac:dyDescent="0.2">
      <c r="E49" s="73"/>
    </row>
    <row r="50" spans="5:5" x14ac:dyDescent="0.2">
      <c r="E50" s="73"/>
    </row>
    <row r="51" spans="5:5" x14ac:dyDescent="0.2">
      <c r="E51" s="73"/>
    </row>
    <row r="52" spans="5:5" x14ac:dyDescent="0.2">
      <c r="E52" s="73"/>
    </row>
    <row r="53" spans="5:5" x14ac:dyDescent="0.2">
      <c r="E53" s="73"/>
    </row>
    <row r="54" spans="5:5" x14ac:dyDescent="0.2">
      <c r="E54" s="73"/>
    </row>
    <row r="55" spans="5:5" x14ac:dyDescent="0.2">
      <c r="E55" s="73"/>
    </row>
    <row r="56" spans="5:5" x14ac:dyDescent="0.2">
      <c r="E56" s="73"/>
    </row>
    <row r="57" spans="5:5" x14ac:dyDescent="0.2">
      <c r="E57" s="73"/>
    </row>
    <row r="58" spans="5:5" x14ac:dyDescent="0.2">
      <c r="E58" s="73"/>
    </row>
    <row r="59" spans="5:5" x14ac:dyDescent="0.2">
      <c r="E59" s="73"/>
    </row>
    <row r="60" spans="5:5" x14ac:dyDescent="0.2">
      <c r="E60" s="73"/>
    </row>
    <row r="61" spans="5:5" x14ac:dyDescent="0.2">
      <c r="E61" s="73"/>
    </row>
    <row r="62" spans="5:5" x14ac:dyDescent="0.2">
      <c r="E62" s="73"/>
    </row>
    <row r="63" spans="5:5" x14ac:dyDescent="0.2">
      <c r="E63" s="73"/>
    </row>
    <row r="64" spans="5:5" x14ac:dyDescent="0.2">
      <c r="E64" s="73"/>
    </row>
    <row r="65" spans="5:5" x14ac:dyDescent="0.2">
      <c r="E65" s="73"/>
    </row>
    <row r="66" spans="5:5" x14ac:dyDescent="0.2">
      <c r="E66" s="73"/>
    </row>
    <row r="67" spans="5:5" x14ac:dyDescent="0.2">
      <c r="E67" s="73"/>
    </row>
    <row r="68" spans="5:5" x14ac:dyDescent="0.2">
      <c r="E68" s="73"/>
    </row>
    <row r="69" spans="5:5" x14ac:dyDescent="0.2">
      <c r="E69" s="73"/>
    </row>
    <row r="70" spans="5:5" x14ac:dyDescent="0.2">
      <c r="E70" s="73"/>
    </row>
    <row r="71" spans="5:5" x14ac:dyDescent="0.2">
      <c r="E71" s="73"/>
    </row>
    <row r="72" spans="5:5" x14ac:dyDescent="0.2">
      <c r="E72" s="73"/>
    </row>
    <row r="73" spans="5:5" x14ac:dyDescent="0.2">
      <c r="E73" s="73"/>
    </row>
    <row r="74" spans="5:5" x14ac:dyDescent="0.2">
      <c r="E74" s="73"/>
    </row>
    <row r="75" spans="5:5" x14ac:dyDescent="0.2">
      <c r="E75" s="73"/>
    </row>
    <row r="76" spans="5:5" x14ac:dyDescent="0.2">
      <c r="E76" s="73"/>
    </row>
    <row r="77" spans="5:5" x14ac:dyDescent="0.2">
      <c r="E77" s="73"/>
    </row>
    <row r="78" spans="5:5" x14ac:dyDescent="0.2">
      <c r="E78" s="73"/>
    </row>
    <row r="79" spans="5:5" x14ac:dyDescent="0.2">
      <c r="E79" s="73"/>
    </row>
    <row r="80" spans="5:5" x14ac:dyDescent="0.2">
      <c r="E80" s="73"/>
    </row>
    <row r="81" spans="5:5" x14ac:dyDescent="0.2">
      <c r="E81" s="73"/>
    </row>
    <row r="82" spans="5:5" x14ac:dyDescent="0.2">
      <c r="E82" s="73"/>
    </row>
    <row r="83" spans="5:5" x14ac:dyDescent="0.2">
      <c r="E83" s="73"/>
    </row>
    <row r="84" spans="5:5" x14ac:dyDescent="0.2">
      <c r="E84" s="73"/>
    </row>
    <row r="85" spans="5:5" x14ac:dyDescent="0.2">
      <c r="E85" s="73"/>
    </row>
    <row r="86" spans="5:5" x14ac:dyDescent="0.2">
      <c r="E86" s="73"/>
    </row>
    <row r="87" spans="5:5" x14ac:dyDescent="0.2">
      <c r="E87" s="73"/>
    </row>
    <row r="88" spans="5:5" x14ac:dyDescent="0.2">
      <c r="E88" s="73"/>
    </row>
    <row r="89" spans="5:5" x14ac:dyDescent="0.2">
      <c r="E89" s="73"/>
    </row>
    <row r="90" spans="5:5" x14ac:dyDescent="0.2">
      <c r="E90" s="73"/>
    </row>
    <row r="91" spans="5:5" x14ac:dyDescent="0.2">
      <c r="E91" s="73"/>
    </row>
    <row r="92" spans="5:5" x14ac:dyDescent="0.2">
      <c r="E92" s="73"/>
    </row>
    <row r="93" spans="5:5" x14ac:dyDescent="0.2">
      <c r="E93" s="73"/>
    </row>
    <row r="94" spans="5:5" x14ac:dyDescent="0.2">
      <c r="E94" s="73"/>
    </row>
    <row r="95" spans="5:5" x14ac:dyDescent="0.2">
      <c r="E95" s="73"/>
    </row>
    <row r="96" spans="5:5" x14ac:dyDescent="0.2">
      <c r="E96" s="73"/>
    </row>
    <row r="97" spans="1:7" x14ac:dyDescent="0.2">
      <c r="E97" s="73"/>
    </row>
    <row r="98" spans="1:7" x14ac:dyDescent="0.2">
      <c r="E98" s="73"/>
    </row>
    <row r="99" spans="1:7" x14ac:dyDescent="0.2">
      <c r="E99" s="73"/>
    </row>
    <row r="100" spans="1:7" x14ac:dyDescent="0.2">
      <c r="E100" s="73"/>
    </row>
    <row r="101" spans="1:7" x14ac:dyDescent="0.2">
      <c r="A101" s="148"/>
      <c r="B101" s="148"/>
    </row>
    <row r="102" spans="1:7" x14ac:dyDescent="0.2">
      <c r="C102" s="149"/>
      <c r="D102" s="149"/>
      <c r="E102" s="150"/>
      <c r="F102" s="149"/>
      <c r="G102" s="151"/>
    </row>
    <row r="103" spans="1:7" x14ac:dyDescent="0.2">
      <c r="A103" s="148"/>
      <c r="B103" s="148"/>
    </row>
    <row r="1020" spans="1:7" x14ac:dyDescent="0.2">
      <c r="A1020" s="152"/>
      <c r="B1020" s="153"/>
      <c r="C1020" s="154" t="s">
        <v>40</v>
      </c>
      <c r="D1020" s="155"/>
      <c r="F1020" s="92"/>
      <c r="G1020" s="118">
        <v>100000</v>
      </c>
    </row>
    <row r="1021" spans="1:7" x14ac:dyDescent="0.2">
      <c r="A1021" s="152"/>
      <c r="B1021" s="153"/>
      <c r="C1021" s="154" t="s">
        <v>41</v>
      </c>
      <c r="D1021" s="155"/>
      <c r="F1021" s="92"/>
      <c r="G1021" s="118">
        <v>100000</v>
      </c>
    </row>
    <row r="1022" spans="1:7" x14ac:dyDescent="0.2">
      <c r="A1022" s="152"/>
      <c r="B1022" s="153"/>
      <c r="C1022" s="154" t="s">
        <v>42</v>
      </c>
      <c r="D1022" s="155"/>
      <c r="F1022" s="92"/>
      <c r="G1022" s="118">
        <v>100000</v>
      </c>
    </row>
    <row r="1023" spans="1:7" x14ac:dyDescent="0.2">
      <c r="A1023" s="152"/>
      <c r="B1023" s="153"/>
      <c r="C1023" s="154" t="s">
        <v>43</v>
      </c>
      <c r="D1023" s="155"/>
      <c r="F1023" s="92"/>
      <c r="G1023" s="118">
        <v>100000</v>
      </c>
    </row>
    <row r="1024" spans="1:7" x14ac:dyDescent="0.2">
      <c r="A1024" s="152"/>
      <c r="B1024" s="153"/>
      <c r="C1024" s="154" t="s">
        <v>44</v>
      </c>
      <c r="D1024" s="155"/>
      <c r="F1024" s="92"/>
      <c r="G1024" s="118">
        <v>100000</v>
      </c>
    </row>
    <row r="1025" spans="1:7" x14ac:dyDescent="0.2">
      <c r="A1025" s="152"/>
      <c r="B1025" s="153"/>
      <c r="C1025" s="154" t="s">
        <v>45</v>
      </c>
      <c r="D1025" s="155"/>
      <c r="F1025" s="92"/>
      <c r="G1025" s="118">
        <v>100000</v>
      </c>
    </row>
    <row r="1026" spans="1:7" x14ac:dyDescent="0.2">
      <c r="A1026" s="152"/>
      <c r="B1026" s="153"/>
      <c r="C1026" s="154" t="s">
        <v>46</v>
      </c>
      <c r="D1026" s="155"/>
      <c r="F1026" s="92"/>
      <c r="G1026" s="118">
        <v>100000</v>
      </c>
    </row>
  </sheetData>
  <mergeCells count="14">
    <mergeCell ref="C14:D14"/>
    <mergeCell ref="A1:G1"/>
    <mergeCell ref="C9:G9"/>
    <mergeCell ref="C10:D10"/>
    <mergeCell ref="C12:G12"/>
    <mergeCell ref="C13:G13"/>
    <mergeCell ref="C38:G38"/>
    <mergeCell ref="C43:D43"/>
    <mergeCell ref="C31:D31"/>
    <mergeCell ref="C33:D33"/>
    <mergeCell ref="C18:G18"/>
    <mergeCell ref="C19:D19"/>
    <mergeCell ref="C23:G23"/>
    <mergeCell ref="C24:D24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09C7-422F-4556-AC84-6FC8384DEB3A}">
  <sheetPr codeName="List9"/>
  <dimension ref="A1:CZ1008"/>
  <sheetViews>
    <sheetView showGridLines="0" showZeros="0" zoomScaleNormal="100" workbookViewId="0">
      <selection sqref="A1:G1"/>
    </sheetView>
  </sheetViews>
  <sheetFormatPr defaultRowHeight="12.75" x14ac:dyDescent="0.2"/>
  <cols>
    <col min="1" max="1" width="4.42578125" style="73" customWidth="1"/>
    <col min="2" max="2" width="11.5703125" style="73" customWidth="1"/>
    <col min="3" max="3" width="40.42578125" style="73" customWidth="1"/>
    <col min="4" max="4" width="5.5703125" style="73" customWidth="1"/>
    <col min="5" max="5" width="8.5703125" style="92" customWidth="1"/>
    <col min="6" max="6" width="9.85546875" style="73" customWidth="1"/>
    <col min="7" max="7" width="13.85546875" style="73" customWidth="1"/>
    <col min="8" max="8" width="11" style="73" hidden="1" customWidth="1"/>
    <col min="9" max="9" width="9.7109375" style="73" hidden="1" customWidth="1"/>
    <col min="10" max="10" width="11.28515625" style="73" hidden="1" customWidth="1"/>
    <col min="11" max="11" width="10.42578125" style="73" hidden="1" customWidth="1"/>
    <col min="12" max="12" width="75.42578125" style="73" customWidth="1"/>
    <col min="13" max="13" width="45.28515625" style="73" customWidth="1"/>
    <col min="14" max="55" width="9.140625" style="73"/>
    <col min="56" max="56" width="62.28515625" style="73" customWidth="1"/>
    <col min="57" max="256" width="9.140625" style="73"/>
    <col min="257" max="257" width="4.42578125" style="73" customWidth="1"/>
    <col min="258" max="258" width="11.5703125" style="73" customWidth="1"/>
    <col min="259" max="259" width="40.42578125" style="73" customWidth="1"/>
    <col min="260" max="260" width="5.5703125" style="73" customWidth="1"/>
    <col min="261" max="261" width="8.5703125" style="73" customWidth="1"/>
    <col min="262" max="262" width="9.85546875" style="73" customWidth="1"/>
    <col min="263" max="263" width="13.85546875" style="73" customWidth="1"/>
    <col min="264" max="264" width="11" style="73" customWidth="1"/>
    <col min="265" max="265" width="9.7109375" style="73" customWidth="1"/>
    <col min="266" max="266" width="11.28515625" style="73" customWidth="1"/>
    <col min="267" max="267" width="10.42578125" style="73" customWidth="1"/>
    <col min="268" max="268" width="75.42578125" style="73" customWidth="1"/>
    <col min="269" max="269" width="45.28515625" style="73" customWidth="1"/>
    <col min="270" max="311" width="9.140625" style="73"/>
    <col min="312" max="312" width="62.28515625" style="73" customWidth="1"/>
    <col min="313" max="512" width="9.140625" style="73"/>
    <col min="513" max="513" width="4.42578125" style="73" customWidth="1"/>
    <col min="514" max="514" width="11.5703125" style="73" customWidth="1"/>
    <col min="515" max="515" width="40.42578125" style="73" customWidth="1"/>
    <col min="516" max="516" width="5.5703125" style="73" customWidth="1"/>
    <col min="517" max="517" width="8.5703125" style="73" customWidth="1"/>
    <col min="518" max="518" width="9.85546875" style="73" customWidth="1"/>
    <col min="519" max="519" width="13.85546875" style="73" customWidth="1"/>
    <col min="520" max="520" width="11" style="73" customWidth="1"/>
    <col min="521" max="521" width="9.7109375" style="73" customWidth="1"/>
    <col min="522" max="522" width="11.28515625" style="73" customWidth="1"/>
    <col min="523" max="523" width="10.42578125" style="73" customWidth="1"/>
    <col min="524" max="524" width="75.42578125" style="73" customWidth="1"/>
    <col min="525" max="525" width="45.28515625" style="73" customWidth="1"/>
    <col min="526" max="567" width="9.140625" style="73"/>
    <col min="568" max="568" width="62.28515625" style="73" customWidth="1"/>
    <col min="569" max="768" width="9.140625" style="73"/>
    <col min="769" max="769" width="4.42578125" style="73" customWidth="1"/>
    <col min="770" max="770" width="11.5703125" style="73" customWidth="1"/>
    <col min="771" max="771" width="40.42578125" style="73" customWidth="1"/>
    <col min="772" max="772" width="5.5703125" style="73" customWidth="1"/>
    <col min="773" max="773" width="8.5703125" style="73" customWidth="1"/>
    <col min="774" max="774" width="9.85546875" style="73" customWidth="1"/>
    <col min="775" max="775" width="13.85546875" style="73" customWidth="1"/>
    <col min="776" max="776" width="11" style="73" customWidth="1"/>
    <col min="777" max="777" width="9.7109375" style="73" customWidth="1"/>
    <col min="778" max="778" width="11.28515625" style="73" customWidth="1"/>
    <col min="779" max="779" width="10.42578125" style="73" customWidth="1"/>
    <col min="780" max="780" width="75.42578125" style="73" customWidth="1"/>
    <col min="781" max="781" width="45.28515625" style="73" customWidth="1"/>
    <col min="782" max="823" width="9.140625" style="73"/>
    <col min="824" max="824" width="62.28515625" style="73" customWidth="1"/>
    <col min="825" max="1024" width="9.140625" style="73"/>
    <col min="1025" max="1025" width="4.42578125" style="73" customWidth="1"/>
    <col min="1026" max="1026" width="11.5703125" style="73" customWidth="1"/>
    <col min="1027" max="1027" width="40.42578125" style="73" customWidth="1"/>
    <col min="1028" max="1028" width="5.5703125" style="73" customWidth="1"/>
    <col min="1029" max="1029" width="8.5703125" style="73" customWidth="1"/>
    <col min="1030" max="1030" width="9.85546875" style="73" customWidth="1"/>
    <col min="1031" max="1031" width="13.85546875" style="73" customWidth="1"/>
    <col min="1032" max="1032" width="11" style="73" customWidth="1"/>
    <col min="1033" max="1033" width="9.7109375" style="73" customWidth="1"/>
    <col min="1034" max="1034" width="11.28515625" style="73" customWidth="1"/>
    <col min="1035" max="1035" width="10.42578125" style="73" customWidth="1"/>
    <col min="1036" max="1036" width="75.42578125" style="73" customWidth="1"/>
    <col min="1037" max="1037" width="45.28515625" style="73" customWidth="1"/>
    <col min="1038" max="1079" width="9.140625" style="73"/>
    <col min="1080" max="1080" width="62.28515625" style="73" customWidth="1"/>
    <col min="1081" max="1280" width="9.140625" style="73"/>
    <col min="1281" max="1281" width="4.42578125" style="73" customWidth="1"/>
    <col min="1282" max="1282" width="11.5703125" style="73" customWidth="1"/>
    <col min="1283" max="1283" width="40.42578125" style="73" customWidth="1"/>
    <col min="1284" max="1284" width="5.5703125" style="73" customWidth="1"/>
    <col min="1285" max="1285" width="8.5703125" style="73" customWidth="1"/>
    <col min="1286" max="1286" width="9.85546875" style="73" customWidth="1"/>
    <col min="1287" max="1287" width="13.85546875" style="73" customWidth="1"/>
    <col min="1288" max="1288" width="11" style="73" customWidth="1"/>
    <col min="1289" max="1289" width="9.7109375" style="73" customWidth="1"/>
    <col min="1290" max="1290" width="11.28515625" style="73" customWidth="1"/>
    <col min="1291" max="1291" width="10.42578125" style="73" customWidth="1"/>
    <col min="1292" max="1292" width="75.42578125" style="73" customWidth="1"/>
    <col min="1293" max="1293" width="45.28515625" style="73" customWidth="1"/>
    <col min="1294" max="1335" width="9.140625" style="73"/>
    <col min="1336" max="1336" width="62.28515625" style="73" customWidth="1"/>
    <col min="1337" max="1536" width="9.140625" style="73"/>
    <col min="1537" max="1537" width="4.42578125" style="73" customWidth="1"/>
    <col min="1538" max="1538" width="11.5703125" style="73" customWidth="1"/>
    <col min="1539" max="1539" width="40.42578125" style="73" customWidth="1"/>
    <col min="1540" max="1540" width="5.5703125" style="73" customWidth="1"/>
    <col min="1541" max="1541" width="8.5703125" style="73" customWidth="1"/>
    <col min="1542" max="1542" width="9.85546875" style="73" customWidth="1"/>
    <col min="1543" max="1543" width="13.85546875" style="73" customWidth="1"/>
    <col min="1544" max="1544" width="11" style="73" customWidth="1"/>
    <col min="1545" max="1545" width="9.7109375" style="73" customWidth="1"/>
    <col min="1546" max="1546" width="11.28515625" style="73" customWidth="1"/>
    <col min="1547" max="1547" width="10.42578125" style="73" customWidth="1"/>
    <col min="1548" max="1548" width="75.42578125" style="73" customWidth="1"/>
    <col min="1549" max="1549" width="45.28515625" style="73" customWidth="1"/>
    <col min="1550" max="1591" width="9.140625" style="73"/>
    <col min="1592" max="1592" width="62.28515625" style="73" customWidth="1"/>
    <col min="1593" max="1792" width="9.140625" style="73"/>
    <col min="1793" max="1793" width="4.42578125" style="73" customWidth="1"/>
    <col min="1794" max="1794" width="11.5703125" style="73" customWidth="1"/>
    <col min="1795" max="1795" width="40.42578125" style="73" customWidth="1"/>
    <col min="1796" max="1796" width="5.5703125" style="73" customWidth="1"/>
    <col min="1797" max="1797" width="8.5703125" style="73" customWidth="1"/>
    <col min="1798" max="1798" width="9.85546875" style="73" customWidth="1"/>
    <col min="1799" max="1799" width="13.85546875" style="73" customWidth="1"/>
    <col min="1800" max="1800" width="11" style="73" customWidth="1"/>
    <col min="1801" max="1801" width="9.7109375" style="73" customWidth="1"/>
    <col min="1802" max="1802" width="11.28515625" style="73" customWidth="1"/>
    <col min="1803" max="1803" width="10.42578125" style="73" customWidth="1"/>
    <col min="1804" max="1804" width="75.42578125" style="73" customWidth="1"/>
    <col min="1805" max="1805" width="45.28515625" style="73" customWidth="1"/>
    <col min="1806" max="1847" width="9.140625" style="73"/>
    <col min="1848" max="1848" width="62.28515625" style="73" customWidth="1"/>
    <col min="1849" max="2048" width="9.140625" style="73"/>
    <col min="2049" max="2049" width="4.42578125" style="73" customWidth="1"/>
    <col min="2050" max="2050" width="11.5703125" style="73" customWidth="1"/>
    <col min="2051" max="2051" width="40.42578125" style="73" customWidth="1"/>
    <col min="2052" max="2052" width="5.5703125" style="73" customWidth="1"/>
    <col min="2053" max="2053" width="8.5703125" style="73" customWidth="1"/>
    <col min="2054" max="2054" width="9.85546875" style="73" customWidth="1"/>
    <col min="2055" max="2055" width="13.85546875" style="73" customWidth="1"/>
    <col min="2056" max="2056" width="11" style="73" customWidth="1"/>
    <col min="2057" max="2057" width="9.7109375" style="73" customWidth="1"/>
    <col min="2058" max="2058" width="11.28515625" style="73" customWidth="1"/>
    <col min="2059" max="2059" width="10.42578125" style="73" customWidth="1"/>
    <col min="2060" max="2060" width="75.42578125" style="73" customWidth="1"/>
    <col min="2061" max="2061" width="45.28515625" style="73" customWidth="1"/>
    <col min="2062" max="2103" width="9.140625" style="73"/>
    <col min="2104" max="2104" width="62.28515625" style="73" customWidth="1"/>
    <col min="2105" max="2304" width="9.140625" style="73"/>
    <col min="2305" max="2305" width="4.42578125" style="73" customWidth="1"/>
    <col min="2306" max="2306" width="11.5703125" style="73" customWidth="1"/>
    <col min="2307" max="2307" width="40.42578125" style="73" customWidth="1"/>
    <col min="2308" max="2308" width="5.5703125" style="73" customWidth="1"/>
    <col min="2309" max="2309" width="8.5703125" style="73" customWidth="1"/>
    <col min="2310" max="2310" width="9.85546875" style="73" customWidth="1"/>
    <col min="2311" max="2311" width="13.85546875" style="73" customWidth="1"/>
    <col min="2312" max="2312" width="11" style="73" customWidth="1"/>
    <col min="2313" max="2313" width="9.7109375" style="73" customWidth="1"/>
    <col min="2314" max="2314" width="11.28515625" style="73" customWidth="1"/>
    <col min="2315" max="2315" width="10.42578125" style="73" customWidth="1"/>
    <col min="2316" max="2316" width="75.42578125" style="73" customWidth="1"/>
    <col min="2317" max="2317" width="45.28515625" style="73" customWidth="1"/>
    <col min="2318" max="2359" width="9.140625" style="73"/>
    <col min="2360" max="2360" width="62.28515625" style="73" customWidth="1"/>
    <col min="2361" max="2560" width="9.140625" style="73"/>
    <col min="2561" max="2561" width="4.42578125" style="73" customWidth="1"/>
    <col min="2562" max="2562" width="11.5703125" style="73" customWidth="1"/>
    <col min="2563" max="2563" width="40.42578125" style="73" customWidth="1"/>
    <col min="2564" max="2564" width="5.5703125" style="73" customWidth="1"/>
    <col min="2565" max="2565" width="8.5703125" style="73" customWidth="1"/>
    <col min="2566" max="2566" width="9.85546875" style="73" customWidth="1"/>
    <col min="2567" max="2567" width="13.85546875" style="73" customWidth="1"/>
    <col min="2568" max="2568" width="11" style="73" customWidth="1"/>
    <col min="2569" max="2569" width="9.7109375" style="73" customWidth="1"/>
    <col min="2570" max="2570" width="11.28515625" style="73" customWidth="1"/>
    <col min="2571" max="2571" width="10.42578125" style="73" customWidth="1"/>
    <col min="2572" max="2572" width="75.42578125" style="73" customWidth="1"/>
    <col min="2573" max="2573" width="45.28515625" style="73" customWidth="1"/>
    <col min="2574" max="2615" width="9.140625" style="73"/>
    <col min="2616" max="2616" width="62.28515625" style="73" customWidth="1"/>
    <col min="2617" max="2816" width="9.140625" style="73"/>
    <col min="2817" max="2817" width="4.42578125" style="73" customWidth="1"/>
    <col min="2818" max="2818" width="11.5703125" style="73" customWidth="1"/>
    <col min="2819" max="2819" width="40.42578125" style="73" customWidth="1"/>
    <col min="2820" max="2820" width="5.5703125" style="73" customWidth="1"/>
    <col min="2821" max="2821" width="8.5703125" style="73" customWidth="1"/>
    <col min="2822" max="2822" width="9.85546875" style="73" customWidth="1"/>
    <col min="2823" max="2823" width="13.85546875" style="73" customWidth="1"/>
    <col min="2824" max="2824" width="11" style="73" customWidth="1"/>
    <col min="2825" max="2825" width="9.7109375" style="73" customWidth="1"/>
    <col min="2826" max="2826" width="11.28515625" style="73" customWidth="1"/>
    <col min="2827" max="2827" width="10.42578125" style="73" customWidth="1"/>
    <col min="2828" max="2828" width="75.42578125" style="73" customWidth="1"/>
    <col min="2829" max="2829" width="45.28515625" style="73" customWidth="1"/>
    <col min="2830" max="2871" width="9.140625" style="73"/>
    <col min="2872" max="2872" width="62.28515625" style="73" customWidth="1"/>
    <col min="2873" max="3072" width="9.140625" style="73"/>
    <col min="3073" max="3073" width="4.42578125" style="73" customWidth="1"/>
    <col min="3074" max="3074" width="11.5703125" style="73" customWidth="1"/>
    <col min="3075" max="3075" width="40.42578125" style="73" customWidth="1"/>
    <col min="3076" max="3076" width="5.5703125" style="73" customWidth="1"/>
    <col min="3077" max="3077" width="8.5703125" style="73" customWidth="1"/>
    <col min="3078" max="3078" width="9.85546875" style="73" customWidth="1"/>
    <col min="3079" max="3079" width="13.85546875" style="73" customWidth="1"/>
    <col min="3080" max="3080" width="11" style="73" customWidth="1"/>
    <col min="3081" max="3081" width="9.7109375" style="73" customWidth="1"/>
    <col min="3082" max="3082" width="11.28515625" style="73" customWidth="1"/>
    <col min="3083" max="3083" width="10.42578125" style="73" customWidth="1"/>
    <col min="3084" max="3084" width="75.42578125" style="73" customWidth="1"/>
    <col min="3085" max="3085" width="45.28515625" style="73" customWidth="1"/>
    <col min="3086" max="3127" width="9.140625" style="73"/>
    <col min="3128" max="3128" width="62.28515625" style="73" customWidth="1"/>
    <col min="3129" max="3328" width="9.140625" style="73"/>
    <col min="3329" max="3329" width="4.42578125" style="73" customWidth="1"/>
    <col min="3330" max="3330" width="11.5703125" style="73" customWidth="1"/>
    <col min="3331" max="3331" width="40.42578125" style="73" customWidth="1"/>
    <col min="3332" max="3332" width="5.5703125" style="73" customWidth="1"/>
    <col min="3333" max="3333" width="8.5703125" style="73" customWidth="1"/>
    <col min="3334" max="3334" width="9.85546875" style="73" customWidth="1"/>
    <col min="3335" max="3335" width="13.85546875" style="73" customWidth="1"/>
    <col min="3336" max="3336" width="11" style="73" customWidth="1"/>
    <col min="3337" max="3337" width="9.7109375" style="73" customWidth="1"/>
    <col min="3338" max="3338" width="11.28515625" style="73" customWidth="1"/>
    <col min="3339" max="3339" width="10.42578125" style="73" customWidth="1"/>
    <col min="3340" max="3340" width="75.42578125" style="73" customWidth="1"/>
    <col min="3341" max="3341" width="45.28515625" style="73" customWidth="1"/>
    <col min="3342" max="3383" width="9.140625" style="73"/>
    <col min="3384" max="3384" width="62.28515625" style="73" customWidth="1"/>
    <col min="3385" max="3584" width="9.140625" style="73"/>
    <col min="3585" max="3585" width="4.42578125" style="73" customWidth="1"/>
    <col min="3586" max="3586" width="11.5703125" style="73" customWidth="1"/>
    <col min="3587" max="3587" width="40.42578125" style="73" customWidth="1"/>
    <col min="3588" max="3588" width="5.5703125" style="73" customWidth="1"/>
    <col min="3589" max="3589" width="8.5703125" style="73" customWidth="1"/>
    <col min="3590" max="3590" width="9.85546875" style="73" customWidth="1"/>
    <col min="3591" max="3591" width="13.85546875" style="73" customWidth="1"/>
    <col min="3592" max="3592" width="11" style="73" customWidth="1"/>
    <col min="3593" max="3593" width="9.7109375" style="73" customWidth="1"/>
    <col min="3594" max="3594" width="11.28515625" style="73" customWidth="1"/>
    <col min="3595" max="3595" width="10.42578125" style="73" customWidth="1"/>
    <col min="3596" max="3596" width="75.42578125" style="73" customWidth="1"/>
    <col min="3597" max="3597" width="45.28515625" style="73" customWidth="1"/>
    <col min="3598" max="3639" width="9.140625" style="73"/>
    <col min="3640" max="3640" width="62.28515625" style="73" customWidth="1"/>
    <col min="3641" max="3840" width="9.140625" style="73"/>
    <col min="3841" max="3841" width="4.42578125" style="73" customWidth="1"/>
    <col min="3842" max="3842" width="11.5703125" style="73" customWidth="1"/>
    <col min="3843" max="3843" width="40.42578125" style="73" customWidth="1"/>
    <col min="3844" max="3844" width="5.5703125" style="73" customWidth="1"/>
    <col min="3845" max="3845" width="8.5703125" style="73" customWidth="1"/>
    <col min="3846" max="3846" width="9.85546875" style="73" customWidth="1"/>
    <col min="3847" max="3847" width="13.85546875" style="73" customWidth="1"/>
    <col min="3848" max="3848" width="11" style="73" customWidth="1"/>
    <col min="3849" max="3849" width="9.7109375" style="73" customWidth="1"/>
    <col min="3850" max="3850" width="11.28515625" style="73" customWidth="1"/>
    <col min="3851" max="3851" width="10.42578125" style="73" customWidth="1"/>
    <col min="3852" max="3852" width="75.42578125" style="73" customWidth="1"/>
    <col min="3853" max="3853" width="45.28515625" style="73" customWidth="1"/>
    <col min="3854" max="3895" width="9.140625" style="73"/>
    <col min="3896" max="3896" width="62.28515625" style="73" customWidth="1"/>
    <col min="3897" max="4096" width="9.140625" style="73"/>
    <col min="4097" max="4097" width="4.42578125" style="73" customWidth="1"/>
    <col min="4098" max="4098" width="11.5703125" style="73" customWidth="1"/>
    <col min="4099" max="4099" width="40.42578125" style="73" customWidth="1"/>
    <col min="4100" max="4100" width="5.5703125" style="73" customWidth="1"/>
    <col min="4101" max="4101" width="8.5703125" style="73" customWidth="1"/>
    <col min="4102" max="4102" width="9.85546875" style="73" customWidth="1"/>
    <col min="4103" max="4103" width="13.85546875" style="73" customWidth="1"/>
    <col min="4104" max="4104" width="11" style="73" customWidth="1"/>
    <col min="4105" max="4105" width="9.7109375" style="73" customWidth="1"/>
    <col min="4106" max="4106" width="11.28515625" style="73" customWidth="1"/>
    <col min="4107" max="4107" width="10.42578125" style="73" customWidth="1"/>
    <col min="4108" max="4108" width="75.42578125" style="73" customWidth="1"/>
    <col min="4109" max="4109" width="45.28515625" style="73" customWidth="1"/>
    <col min="4110" max="4151" width="9.140625" style="73"/>
    <col min="4152" max="4152" width="62.28515625" style="73" customWidth="1"/>
    <col min="4153" max="4352" width="9.140625" style="73"/>
    <col min="4353" max="4353" width="4.42578125" style="73" customWidth="1"/>
    <col min="4354" max="4354" width="11.5703125" style="73" customWidth="1"/>
    <col min="4355" max="4355" width="40.42578125" style="73" customWidth="1"/>
    <col min="4356" max="4356" width="5.5703125" style="73" customWidth="1"/>
    <col min="4357" max="4357" width="8.5703125" style="73" customWidth="1"/>
    <col min="4358" max="4358" width="9.85546875" style="73" customWidth="1"/>
    <col min="4359" max="4359" width="13.85546875" style="73" customWidth="1"/>
    <col min="4360" max="4360" width="11" style="73" customWidth="1"/>
    <col min="4361" max="4361" width="9.7109375" style="73" customWidth="1"/>
    <col min="4362" max="4362" width="11.28515625" style="73" customWidth="1"/>
    <col min="4363" max="4363" width="10.42578125" style="73" customWidth="1"/>
    <col min="4364" max="4364" width="75.42578125" style="73" customWidth="1"/>
    <col min="4365" max="4365" width="45.28515625" style="73" customWidth="1"/>
    <col min="4366" max="4407" width="9.140625" style="73"/>
    <col min="4408" max="4408" width="62.28515625" style="73" customWidth="1"/>
    <col min="4409" max="4608" width="9.140625" style="73"/>
    <col min="4609" max="4609" width="4.42578125" style="73" customWidth="1"/>
    <col min="4610" max="4610" width="11.5703125" style="73" customWidth="1"/>
    <col min="4611" max="4611" width="40.42578125" style="73" customWidth="1"/>
    <col min="4612" max="4612" width="5.5703125" style="73" customWidth="1"/>
    <col min="4613" max="4613" width="8.5703125" style="73" customWidth="1"/>
    <col min="4614" max="4614" width="9.85546875" style="73" customWidth="1"/>
    <col min="4615" max="4615" width="13.85546875" style="73" customWidth="1"/>
    <col min="4616" max="4616" width="11" style="73" customWidth="1"/>
    <col min="4617" max="4617" width="9.7109375" style="73" customWidth="1"/>
    <col min="4618" max="4618" width="11.28515625" style="73" customWidth="1"/>
    <col min="4619" max="4619" width="10.42578125" style="73" customWidth="1"/>
    <col min="4620" max="4620" width="75.42578125" style="73" customWidth="1"/>
    <col min="4621" max="4621" width="45.28515625" style="73" customWidth="1"/>
    <col min="4622" max="4663" width="9.140625" style="73"/>
    <col min="4664" max="4664" width="62.28515625" style="73" customWidth="1"/>
    <col min="4665" max="4864" width="9.140625" style="73"/>
    <col min="4865" max="4865" width="4.42578125" style="73" customWidth="1"/>
    <col min="4866" max="4866" width="11.5703125" style="73" customWidth="1"/>
    <col min="4867" max="4867" width="40.42578125" style="73" customWidth="1"/>
    <col min="4868" max="4868" width="5.5703125" style="73" customWidth="1"/>
    <col min="4869" max="4869" width="8.5703125" style="73" customWidth="1"/>
    <col min="4870" max="4870" width="9.85546875" style="73" customWidth="1"/>
    <col min="4871" max="4871" width="13.85546875" style="73" customWidth="1"/>
    <col min="4872" max="4872" width="11" style="73" customWidth="1"/>
    <col min="4873" max="4873" width="9.7109375" style="73" customWidth="1"/>
    <col min="4874" max="4874" width="11.28515625" style="73" customWidth="1"/>
    <col min="4875" max="4875" width="10.42578125" style="73" customWidth="1"/>
    <col min="4876" max="4876" width="75.42578125" style="73" customWidth="1"/>
    <col min="4877" max="4877" width="45.28515625" style="73" customWidth="1"/>
    <col min="4878" max="4919" width="9.140625" style="73"/>
    <col min="4920" max="4920" width="62.28515625" style="73" customWidth="1"/>
    <col min="4921" max="5120" width="9.140625" style="73"/>
    <col min="5121" max="5121" width="4.42578125" style="73" customWidth="1"/>
    <col min="5122" max="5122" width="11.5703125" style="73" customWidth="1"/>
    <col min="5123" max="5123" width="40.42578125" style="73" customWidth="1"/>
    <col min="5124" max="5124" width="5.5703125" style="73" customWidth="1"/>
    <col min="5125" max="5125" width="8.5703125" style="73" customWidth="1"/>
    <col min="5126" max="5126" width="9.85546875" style="73" customWidth="1"/>
    <col min="5127" max="5127" width="13.85546875" style="73" customWidth="1"/>
    <col min="5128" max="5128" width="11" style="73" customWidth="1"/>
    <col min="5129" max="5129" width="9.7109375" style="73" customWidth="1"/>
    <col min="5130" max="5130" width="11.28515625" style="73" customWidth="1"/>
    <col min="5131" max="5131" width="10.42578125" style="73" customWidth="1"/>
    <col min="5132" max="5132" width="75.42578125" style="73" customWidth="1"/>
    <col min="5133" max="5133" width="45.28515625" style="73" customWidth="1"/>
    <col min="5134" max="5175" width="9.140625" style="73"/>
    <col min="5176" max="5176" width="62.28515625" style="73" customWidth="1"/>
    <col min="5177" max="5376" width="9.140625" style="73"/>
    <col min="5377" max="5377" width="4.42578125" style="73" customWidth="1"/>
    <col min="5378" max="5378" width="11.5703125" style="73" customWidth="1"/>
    <col min="5379" max="5379" width="40.42578125" style="73" customWidth="1"/>
    <col min="5380" max="5380" width="5.5703125" style="73" customWidth="1"/>
    <col min="5381" max="5381" width="8.5703125" style="73" customWidth="1"/>
    <col min="5382" max="5382" width="9.85546875" style="73" customWidth="1"/>
    <col min="5383" max="5383" width="13.85546875" style="73" customWidth="1"/>
    <col min="5384" max="5384" width="11" style="73" customWidth="1"/>
    <col min="5385" max="5385" width="9.7109375" style="73" customWidth="1"/>
    <col min="5386" max="5386" width="11.28515625" style="73" customWidth="1"/>
    <col min="5387" max="5387" width="10.42578125" style="73" customWidth="1"/>
    <col min="5388" max="5388" width="75.42578125" style="73" customWidth="1"/>
    <col min="5389" max="5389" width="45.28515625" style="73" customWidth="1"/>
    <col min="5390" max="5431" width="9.140625" style="73"/>
    <col min="5432" max="5432" width="62.28515625" style="73" customWidth="1"/>
    <col min="5433" max="5632" width="9.140625" style="73"/>
    <col min="5633" max="5633" width="4.42578125" style="73" customWidth="1"/>
    <col min="5634" max="5634" width="11.5703125" style="73" customWidth="1"/>
    <col min="5635" max="5635" width="40.42578125" style="73" customWidth="1"/>
    <col min="5636" max="5636" width="5.5703125" style="73" customWidth="1"/>
    <col min="5637" max="5637" width="8.5703125" style="73" customWidth="1"/>
    <col min="5638" max="5638" width="9.85546875" style="73" customWidth="1"/>
    <col min="5639" max="5639" width="13.85546875" style="73" customWidth="1"/>
    <col min="5640" max="5640" width="11" style="73" customWidth="1"/>
    <col min="5641" max="5641" width="9.7109375" style="73" customWidth="1"/>
    <col min="5642" max="5642" width="11.28515625" style="73" customWidth="1"/>
    <col min="5643" max="5643" width="10.42578125" style="73" customWidth="1"/>
    <col min="5644" max="5644" width="75.42578125" style="73" customWidth="1"/>
    <col min="5645" max="5645" width="45.28515625" style="73" customWidth="1"/>
    <col min="5646" max="5687" width="9.140625" style="73"/>
    <col min="5688" max="5688" width="62.28515625" style="73" customWidth="1"/>
    <col min="5689" max="5888" width="9.140625" style="73"/>
    <col min="5889" max="5889" width="4.42578125" style="73" customWidth="1"/>
    <col min="5890" max="5890" width="11.5703125" style="73" customWidth="1"/>
    <col min="5891" max="5891" width="40.42578125" style="73" customWidth="1"/>
    <col min="5892" max="5892" width="5.5703125" style="73" customWidth="1"/>
    <col min="5893" max="5893" width="8.5703125" style="73" customWidth="1"/>
    <col min="5894" max="5894" width="9.85546875" style="73" customWidth="1"/>
    <col min="5895" max="5895" width="13.85546875" style="73" customWidth="1"/>
    <col min="5896" max="5896" width="11" style="73" customWidth="1"/>
    <col min="5897" max="5897" width="9.7109375" style="73" customWidth="1"/>
    <col min="5898" max="5898" width="11.28515625" style="73" customWidth="1"/>
    <col min="5899" max="5899" width="10.42578125" style="73" customWidth="1"/>
    <col min="5900" max="5900" width="75.42578125" style="73" customWidth="1"/>
    <col min="5901" max="5901" width="45.28515625" style="73" customWidth="1"/>
    <col min="5902" max="5943" width="9.140625" style="73"/>
    <col min="5944" max="5944" width="62.28515625" style="73" customWidth="1"/>
    <col min="5945" max="6144" width="9.140625" style="73"/>
    <col min="6145" max="6145" width="4.42578125" style="73" customWidth="1"/>
    <col min="6146" max="6146" width="11.5703125" style="73" customWidth="1"/>
    <col min="6147" max="6147" width="40.42578125" style="73" customWidth="1"/>
    <col min="6148" max="6148" width="5.5703125" style="73" customWidth="1"/>
    <col min="6149" max="6149" width="8.5703125" style="73" customWidth="1"/>
    <col min="6150" max="6150" width="9.85546875" style="73" customWidth="1"/>
    <col min="6151" max="6151" width="13.85546875" style="73" customWidth="1"/>
    <col min="6152" max="6152" width="11" style="73" customWidth="1"/>
    <col min="6153" max="6153" width="9.7109375" style="73" customWidth="1"/>
    <col min="6154" max="6154" width="11.28515625" style="73" customWidth="1"/>
    <col min="6155" max="6155" width="10.42578125" style="73" customWidth="1"/>
    <col min="6156" max="6156" width="75.42578125" style="73" customWidth="1"/>
    <col min="6157" max="6157" width="45.28515625" style="73" customWidth="1"/>
    <col min="6158" max="6199" width="9.140625" style="73"/>
    <col min="6200" max="6200" width="62.28515625" style="73" customWidth="1"/>
    <col min="6201" max="6400" width="9.140625" style="73"/>
    <col min="6401" max="6401" width="4.42578125" style="73" customWidth="1"/>
    <col min="6402" max="6402" width="11.5703125" style="73" customWidth="1"/>
    <col min="6403" max="6403" width="40.42578125" style="73" customWidth="1"/>
    <col min="6404" max="6404" width="5.5703125" style="73" customWidth="1"/>
    <col min="6405" max="6405" width="8.5703125" style="73" customWidth="1"/>
    <col min="6406" max="6406" width="9.85546875" style="73" customWidth="1"/>
    <col min="6407" max="6407" width="13.85546875" style="73" customWidth="1"/>
    <col min="6408" max="6408" width="11" style="73" customWidth="1"/>
    <col min="6409" max="6409" width="9.7109375" style="73" customWidth="1"/>
    <col min="6410" max="6410" width="11.28515625" style="73" customWidth="1"/>
    <col min="6411" max="6411" width="10.42578125" style="73" customWidth="1"/>
    <col min="6412" max="6412" width="75.42578125" style="73" customWidth="1"/>
    <col min="6413" max="6413" width="45.28515625" style="73" customWidth="1"/>
    <col min="6414" max="6455" width="9.140625" style="73"/>
    <col min="6456" max="6456" width="62.28515625" style="73" customWidth="1"/>
    <col min="6457" max="6656" width="9.140625" style="73"/>
    <col min="6657" max="6657" width="4.42578125" style="73" customWidth="1"/>
    <col min="6658" max="6658" width="11.5703125" style="73" customWidth="1"/>
    <col min="6659" max="6659" width="40.42578125" style="73" customWidth="1"/>
    <col min="6660" max="6660" width="5.5703125" style="73" customWidth="1"/>
    <col min="6661" max="6661" width="8.5703125" style="73" customWidth="1"/>
    <col min="6662" max="6662" width="9.85546875" style="73" customWidth="1"/>
    <col min="6663" max="6663" width="13.85546875" style="73" customWidth="1"/>
    <col min="6664" max="6664" width="11" style="73" customWidth="1"/>
    <col min="6665" max="6665" width="9.7109375" style="73" customWidth="1"/>
    <col min="6666" max="6666" width="11.28515625" style="73" customWidth="1"/>
    <col min="6667" max="6667" width="10.42578125" style="73" customWidth="1"/>
    <col min="6668" max="6668" width="75.42578125" style="73" customWidth="1"/>
    <col min="6669" max="6669" width="45.28515625" style="73" customWidth="1"/>
    <col min="6670" max="6711" width="9.140625" style="73"/>
    <col min="6712" max="6712" width="62.28515625" style="73" customWidth="1"/>
    <col min="6713" max="6912" width="9.140625" style="73"/>
    <col min="6913" max="6913" width="4.42578125" style="73" customWidth="1"/>
    <col min="6914" max="6914" width="11.5703125" style="73" customWidth="1"/>
    <col min="6915" max="6915" width="40.42578125" style="73" customWidth="1"/>
    <col min="6916" max="6916" width="5.5703125" style="73" customWidth="1"/>
    <col min="6917" max="6917" width="8.5703125" style="73" customWidth="1"/>
    <col min="6918" max="6918" width="9.85546875" style="73" customWidth="1"/>
    <col min="6919" max="6919" width="13.85546875" style="73" customWidth="1"/>
    <col min="6920" max="6920" width="11" style="73" customWidth="1"/>
    <col min="6921" max="6921" width="9.7109375" style="73" customWidth="1"/>
    <col min="6922" max="6922" width="11.28515625" style="73" customWidth="1"/>
    <col min="6923" max="6923" width="10.42578125" style="73" customWidth="1"/>
    <col min="6924" max="6924" width="75.42578125" style="73" customWidth="1"/>
    <col min="6925" max="6925" width="45.28515625" style="73" customWidth="1"/>
    <col min="6926" max="6967" width="9.140625" style="73"/>
    <col min="6968" max="6968" width="62.28515625" style="73" customWidth="1"/>
    <col min="6969" max="7168" width="9.140625" style="73"/>
    <col min="7169" max="7169" width="4.42578125" style="73" customWidth="1"/>
    <col min="7170" max="7170" width="11.5703125" style="73" customWidth="1"/>
    <col min="7171" max="7171" width="40.42578125" style="73" customWidth="1"/>
    <col min="7172" max="7172" width="5.5703125" style="73" customWidth="1"/>
    <col min="7173" max="7173" width="8.5703125" style="73" customWidth="1"/>
    <col min="7174" max="7174" width="9.85546875" style="73" customWidth="1"/>
    <col min="7175" max="7175" width="13.85546875" style="73" customWidth="1"/>
    <col min="7176" max="7176" width="11" style="73" customWidth="1"/>
    <col min="7177" max="7177" width="9.7109375" style="73" customWidth="1"/>
    <col min="7178" max="7178" width="11.28515625" style="73" customWidth="1"/>
    <col min="7179" max="7179" width="10.42578125" style="73" customWidth="1"/>
    <col min="7180" max="7180" width="75.42578125" style="73" customWidth="1"/>
    <col min="7181" max="7181" width="45.28515625" style="73" customWidth="1"/>
    <col min="7182" max="7223" width="9.140625" style="73"/>
    <col min="7224" max="7224" width="62.28515625" style="73" customWidth="1"/>
    <col min="7225" max="7424" width="9.140625" style="73"/>
    <col min="7425" max="7425" width="4.42578125" style="73" customWidth="1"/>
    <col min="7426" max="7426" width="11.5703125" style="73" customWidth="1"/>
    <col min="7427" max="7427" width="40.42578125" style="73" customWidth="1"/>
    <col min="7428" max="7428" width="5.5703125" style="73" customWidth="1"/>
    <col min="7429" max="7429" width="8.5703125" style="73" customWidth="1"/>
    <col min="7430" max="7430" width="9.85546875" style="73" customWidth="1"/>
    <col min="7431" max="7431" width="13.85546875" style="73" customWidth="1"/>
    <col min="7432" max="7432" width="11" style="73" customWidth="1"/>
    <col min="7433" max="7433" width="9.7109375" style="73" customWidth="1"/>
    <col min="7434" max="7434" width="11.28515625" style="73" customWidth="1"/>
    <col min="7435" max="7435" width="10.42578125" style="73" customWidth="1"/>
    <col min="7436" max="7436" width="75.42578125" style="73" customWidth="1"/>
    <col min="7437" max="7437" width="45.28515625" style="73" customWidth="1"/>
    <col min="7438" max="7479" width="9.140625" style="73"/>
    <col min="7480" max="7480" width="62.28515625" style="73" customWidth="1"/>
    <col min="7481" max="7680" width="9.140625" style="73"/>
    <col min="7681" max="7681" width="4.42578125" style="73" customWidth="1"/>
    <col min="7682" max="7682" width="11.5703125" style="73" customWidth="1"/>
    <col min="7683" max="7683" width="40.42578125" style="73" customWidth="1"/>
    <col min="7684" max="7684" width="5.5703125" style="73" customWidth="1"/>
    <col min="7685" max="7685" width="8.5703125" style="73" customWidth="1"/>
    <col min="7686" max="7686" width="9.85546875" style="73" customWidth="1"/>
    <col min="7687" max="7687" width="13.85546875" style="73" customWidth="1"/>
    <col min="7688" max="7688" width="11" style="73" customWidth="1"/>
    <col min="7689" max="7689" width="9.7109375" style="73" customWidth="1"/>
    <col min="7690" max="7690" width="11.28515625" style="73" customWidth="1"/>
    <col min="7691" max="7691" width="10.42578125" style="73" customWidth="1"/>
    <col min="7692" max="7692" width="75.42578125" style="73" customWidth="1"/>
    <col min="7693" max="7693" width="45.28515625" style="73" customWidth="1"/>
    <col min="7694" max="7735" width="9.140625" style="73"/>
    <col min="7736" max="7736" width="62.28515625" style="73" customWidth="1"/>
    <col min="7737" max="7936" width="9.140625" style="73"/>
    <col min="7937" max="7937" width="4.42578125" style="73" customWidth="1"/>
    <col min="7938" max="7938" width="11.5703125" style="73" customWidth="1"/>
    <col min="7939" max="7939" width="40.42578125" style="73" customWidth="1"/>
    <col min="7940" max="7940" width="5.5703125" style="73" customWidth="1"/>
    <col min="7941" max="7941" width="8.5703125" style="73" customWidth="1"/>
    <col min="7942" max="7942" width="9.85546875" style="73" customWidth="1"/>
    <col min="7943" max="7943" width="13.85546875" style="73" customWidth="1"/>
    <col min="7944" max="7944" width="11" style="73" customWidth="1"/>
    <col min="7945" max="7945" width="9.7109375" style="73" customWidth="1"/>
    <col min="7946" max="7946" width="11.28515625" style="73" customWidth="1"/>
    <col min="7947" max="7947" width="10.42578125" style="73" customWidth="1"/>
    <col min="7948" max="7948" width="75.42578125" style="73" customWidth="1"/>
    <col min="7949" max="7949" width="45.28515625" style="73" customWidth="1"/>
    <col min="7950" max="7991" width="9.140625" style="73"/>
    <col min="7992" max="7992" width="62.28515625" style="73" customWidth="1"/>
    <col min="7993" max="8192" width="9.140625" style="73"/>
    <col min="8193" max="8193" width="4.42578125" style="73" customWidth="1"/>
    <col min="8194" max="8194" width="11.5703125" style="73" customWidth="1"/>
    <col min="8195" max="8195" width="40.42578125" style="73" customWidth="1"/>
    <col min="8196" max="8196" width="5.5703125" style="73" customWidth="1"/>
    <col min="8197" max="8197" width="8.5703125" style="73" customWidth="1"/>
    <col min="8198" max="8198" width="9.85546875" style="73" customWidth="1"/>
    <col min="8199" max="8199" width="13.85546875" style="73" customWidth="1"/>
    <col min="8200" max="8200" width="11" style="73" customWidth="1"/>
    <col min="8201" max="8201" width="9.7109375" style="73" customWidth="1"/>
    <col min="8202" max="8202" width="11.28515625" style="73" customWidth="1"/>
    <col min="8203" max="8203" width="10.42578125" style="73" customWidth="1"/>
    <col min="8204" max="8204" width="75.42578125" style="73" customWidth="1"/>
    <col min="8205" max="8205" width="45.28515625" style="73" customWidth="1"/>
    <col min="8206" max="8247" width="9.140625" style="73"/>
    <col min="8248" max="8248" width="62.28515625" style="73" customWidth="1"/>
    <col min="8249" max="8448" width="9.140625" style="73"/>
    <col min="8449" max="8449" width="4.42578125" style="73" customWidth="1"/>
    <col min="8450" max="8450" width="11.5703125" style="73" customWidth="1"/>
    <col min="8451" max="8451" width="40.42578125" style="73" customWidth="1"/>
    <col min="8452" max="8452" width="5.5703125" style="73" customWidth="1"/>
    <col min="8453" max="8453" width="8.5703125" style="73" customWidth="1"/>
    <col min="8454" max="8454" width="9.85546875" style="73" customWidth="1"/>
    <col min="8455" max="8455" width="13.85546875" style="73" customWidth="1"/>
    <col min="8456" max="8456" width="11" style="73" customWidth="1"/>
    <col min="8457" max="8457" width="9.7109375" style="73" customWidth="1"/>
    <col min="8458" max="8458" width="11.28515625" style="73" customWidth="1"/>
    <col min="8459" max="8459" width="10.42578125" style="73" customWidth="1"/>
    <col min="8460" max="8460" width="75.42578125" style="73" customWidth="1"/>
    <col min="8461" max="8461" width="45.28515625" style="73" customWidth="1"/>
    <col min="8462" max="8503" width="9.140625" style="73"/>
    <col min="8504" max="8504" width="62.28515625" style="73" customWidth="1"/>
    <col min="8505" max="8704" width="9.140625" style="73"/>
    <col min="8705" max="8705" width="4.42578125" style="73" customWidth="1"/>
    <col min="8706" max="8706" width="11.5703125" style="73" customWidth="1"/>
    <col min="8707" max="8707" width="40.42578125" style="73" customWidth="1"/>
    <col min="8708" max="8708" width="5.5703125" style="73" customWidth="1"/>
    <col min="8709" max="8709" width="8.5703125" style="73" customWidth="1"/>
    <col min="8710" max="8710" width="9.85546875" style="73" customWidth="1"/>
    <col min="8711" max="8711" width="13.85546875" style="73" customWidth="1"/>
    <col min="8712" max="8712" width="11" style="73" customWidth="1"/>
    <col min="8713" max="8713" width="9.7109375" style="73" customWidth="1"/>
    <col min="8714" max="8714" width="11.28515625" style="73" customWidth="1"/>
    <col min="8715" max="8715" width="10.42578125" style="73" customWidth="1"/>
    <col min="8716" max="8716" width="75.42578125" style="73" customWidth="1"/>
    <col min="8717" max="8717" width="45.28515625" style="73" customWidth="1"/>
    <col min="8718" max="8759" width="9.140625" style="73"/>
    <col min="8760" max="8760" width="62.28515625" style="73" customWidth="1"/>
    <col min="8761" max="8960" width="9.140625" style="73"/>
    <col min="8961" max="8961" width="4.42578125" style="73" customWidth="1"/>
    <col min="8962" max="8962" width="11.5703125" style="73" customWidth="1"/>
    <col min="8963" max="8963" width="40.42578125" style="73" customWidth="1"/>
    <col min="8964" max="8964" width="5.5703125" style="73" customWidth="1"/>
    <col min="8965" max="8965" width="8.5703125" style="73" customWidth="1"/>
    <col min="8966" max="8966" width="9.85546875" style="73" customWidth="1"/>
    <col min="8967" max="8967" width="13.85546875" style="73" customWidth="1"/>
    <col min="8968" max="8968" width="11" style="73" customWidth="1"/>
    <col min="8969" max="8969" width="9.7109375" style="73" customWidth="1"/>
    <col min="8970" max="8970" width="11.28515625" style="73" customWidth="1"/>
    <col min="8971" max="8971" width="10.42578125" style="73" customWidth="1"/>
    <col min="8972" max="8972" width="75.42578125" style="73" customWidth="1"/>
    <col min="8973" max="8973" width="45.28515625" style="73" customWidth="1"/>
    <col min="8974" max="9015" width="9.140625" style="73"/>
    <col min="9016" max="9016" width="62.28515625" style="73" customWidth="1"/>
    <col min="9017" max="9216" width="9.140625" style="73"/>
    <col min="9217" max="9217" width="4.42578125" style="73" customWidth="1"/>
    <col min="9218" max="9218" width="11.5703125" style="73" customWidth="1"/>
    <col min="9219" max="9219" width="40.42578125" style="73" customWidth="1"/>
    <col min="9220" max="9220" width="5.5703125" style="73" customWidth="1"/>
    <col min="9221" max="9221" width="8.5703125" style="73" customWidth="1"/>
    <col min="9222" max="9222" width="9.85546875" style="73" customWidth="1"/>
    <col min="9223" max="9223" width="13.85546875" style="73" customWidth="1"/>
    <col min="9224" max="9224" width="11" style="73" customWidth="1"/>
    <col min="9225" max="9225" width="9.7109375" style="73" customWidth="1"/>
    <col min="9226" max="9226" width="11.28515625" style="73" customWidth="1"/>
    <col min="9227" max="9227" width="10.42578125" style="73" customWidth="1"/>
    <col min="9228" max="9228" width="75.42578125" style="73" customWidth="1"/>
    <col min="9229" max="9229" width="45.28515625" style="73" customWidth="1"/>
    <col min="9230" max="9271" width="9.140625" style="73"/>
    <col min="9272" max="9272" width="62.28515625" style="73" customWidth="1"/>
    <col min="9273" max="9472" width="9.140625" style="73"/>
    <col min="9473" max="9473" width="4.42578125" style="73" customWidth="1"/>
    <col min="9474" max="9474" width="11.5703125" style="73" customWidth="1"/>
    <col min="9475" max="9475" width="40.42578125" style="73" customWidth="1"/>
    <col min="9476" max="9476" width="5.5703125" style="73" customWidth="1"/>
    <col min="9477" max="9477" width="8.5703125" style="73" customWidth="1"/>
    <col min="9478" max="9478" width="9.85546875" style="73" customWidth="1"/>
    <col min="9479" max="9479" width="13.85546875" style="73" customWidth="1"/>
    <col min="9480" max="9480" width="11" style="73" customWidth="1"/>
    <col min="9481" max="9481" width="9.7109375" style="73" customWidth="1"/>
    <col min="9482" max="9482" width="11.28515625" style="73" customWidth="1"/>
    <col min="9483" max="9483" width="10.42578125" style="73" customWidth="1"/>
    <col min="9484" max="9484" width="75.42578125" style="73" customWidth="1"/>
    <col min="9485" max="9485" width="45.28515625" style="73" customWidth="1"/>
    <col min="9486" max="9527" width="9.140625" style="73"/>
    <col min="9528" max="9528" width="62.28515625" style="73" customWidth="1"/>
    <col min="9529" max="9728" width="9.140625" style="73"/>
    <col min="9729" max="9729" width="4.42578125" style="73" customWidth="1"/>
    <col min="9730" max="9730" width="11.5703125" style="73" customWidth="1"/>
    <col min="9731" max="9731" width="40.42578125" style="73" customWidth="1"/>
    <col min="9732" max="9732" width="5.5703125" style="73" customWidth="1"/>
    <col min="9733" max="9733" width="8.5703125" style="73" customWidth="1"/>
    <col min="9734" max="9734" width="9.85546875" style="73" customWidth="1"/>
    <col min="9735" max="9735" width="13.85546875" style="73" customWidth="1"/>
    <col min="9736" max="9736" width="11" style="73" customWidth="1"/>
    <col min="9737" max="9737" width="9.7109375" style="73" customWidth="1"/>
    <col min="9738" max="9738" width="11.28515625" style="73" customWidth="1"/>
    <col min="9739" max="9739" width="10.42578125" style="73" customWidth="1"/>
    <col min="9740" max="9740" width="75.42578125" style="73" customWidth="1"/>
    <col min="9741" max="9741" width="45.28515625" style="73" customWidth="1"/>
    <col min="9742" max="9783" width="9.140625" style="73"/>
    <col min="9784" max="9784" width="62.28515625" style="73" customWidth="1"/>
    <col min="9785" max="9984" width="9.140625" style="73"/>
    <col min="9985" max="9985" width="4.42578125" style="73" customWidth="1"/>
    <col min="9986" max="9986" width="11.5703125" style="73" customWidth="1"/>
    <col min="9987" max="9987" width="40.42578125" style="73" customWidth="1"/>
    <col min="9988" max="9988" width="5.5703125" style="73" customWidth="1"/>
    <col min="9989" max="9989" width="8.5703125" style="73" customWidth="1"/>
    <col min="9990" max="9990" width="9.85546875" style="73" customWidth="1"/>
    <col min="9991" max="9991" width="13.85546875" style="73" customWidth="1"/>
    <col min="9992" max="9992" width="11" style="73" customWidth="1"/>
    <col min="9993" max="9993" width="9.7109375" style="73" customWidth="1"/>
    <col min="9994" max="9994" width="11.28515625" style="73" customWidth="1"/>
    <col min="9995" max="9995" width="10.42578125" style="73" customWidth="1"/>
    <col min="9996" max="9996" width="75.42578125" style="73" customWidth="1"/>
    <col min="9997" max="9997" width="45.28515625" style="73" customWidth="1"/>
    <col min="9998" max="10039" width="9.140625" style="73"/>
    <col min="10040" max="10040" width="62.28515625" style="73" customWidth="1"/>
    <col min="10041" max="10240" width="9.140625" style="73"/>
    <col min="10241" max="10241" width="4.42578125" style="73" customWidth="1"/>
    <col min="10242" max="10242" width="11.5703125" style="73" customWidth="1"/>
    <col min="10243" max="10243" width="40.42578125" style="73" customWidth="1"/>
    <col min="10244" max="10244" width="5.5703125" style="73" customWidth="1"/>
    <col min="10245" max="10245" width="8.5703125" style="73" customWidth="1"/>
    <col min="10246" max="10246" width="9.85546875" style="73" customWidth="1"/>
    <col min="10247" max="10247" width="13.85546875" style="73" customWidth="1"/>
    <col min="10248" max="10248" width="11" style="73" customWidth="1"/>
    <col min="10249" max="10249" width="9.7109375" style="73" customWidth="1"/>
    <col min="10250" max="10250" width="11.28515625" style="73" customWidth="1"/>
    <col min="10251" max="10251" width="10.42578125" style="73" customWidth="1"/>
    <col min="10252" max="10252" width="75.42578125" style="73" customWidth="1"/>
    <col min="10253" max="10253" width="45.28515625" style="73" customWidth="1"/>
    <col min="10254" max="10295" width="9.140625" style="73"/>
    <col min="10296" max="10296" width="62.28515625" style="73" customWidth="1"/>
    <col min="10297" max="10496" width="9.140625" style="73"/>
    <col min="10497" max="10497" width="4.42578125" style="73" customWidth="1"/>
    <col min="10498" max="10498" width="11.5703125" style="73" customWidth="1"/>
    <col min="10499" max="10499" width="40.42578125" style="73" customWidth="1"/>
    <col min="10500" max="10500" width="5.5703125" style="73" customWidth="1"/>
    <col min="10501" max="10501" width="8.5703125" style="73" customWidth="1"/>
    <col min="10502" max="10502" width="9.85546875" style="73" customWidth="1"/>
    <col min="10503" max="10503" width="13.85546875" style="73" customWidth="1"/>
    <col min="10504" max="10504" width="11" style="73" customWidth="1"/>
    <col min="10505" max="10505" width="9.7109375" style="73" customWidth="1"/>
    <col min="10506" max="10506" width="11.28515625" style="73" customWidth="1"/>
    <col min="10507" max="10507" width="10.42578125" style="73" customWidth="1"/>
    <col min="10508" max="10508" width="75.42578125" style="73" customWidth="1"/>
    <col min="10509" max="10509" width="45.28515625" style="73" customWidth="1"/>
    <col min="10510" max="10551" width="9.140625" style="73"/>
    <col min="10552" max="10552" width="62.28515625" style="73" customWidth="1"/>
    <col min="10553" max="10752" width="9.140625" style="73"/>
    <col min="10753" max="10753" width="4.42578125" style="73" customWidth="1"/>
    <col min="10754" max="10754" width="11.5703125" style="73" customWidth="1"/>
    <col min="10755" max="10755" width="40.42578125" style="73" customWidth="1"/>
    <col min="10756" max="10756" width="5.5703125" style="73" customWidth="1"/>
    <col min="10757" max="10757" width="8.5703125" style="73" customWidth="1"/>
    <col min="10758" max="10758" width="9.85546875" style="73" customWidth="1"/>
    <col min="10759" max="10759" width="13.85546875" style="73" customWidth="1"/>
    <col min="10760" max="10760" width="11" style="73" customWidth="1"/>
    <col min="10761" max="10761" width="9.7109375" style="73" customWidth="1"/>
    <col min="10762" max="10762" width="11.28515625" style="73" customWidth="1"/>
    <col min="10763" max="10763" width="10.42578125" style="73" customWidth="1"/>
    <col min="10764" max="10764" width="75.42578125" style="73" customWidth="1"/>
    <col min="10765" max="10765" width="45.28515625" style="73" customWidth="1"/>
    <col min="10766" max="10807" width="9.140625" style="73"/>
    <col min="10808" max="10808" width="62.28515625" style="73" customWidth="1"/>
    <col min="10809" max="11008" width="9.140625" style="73"/>
    <col min="11009" max="11009" width="4.42578125" style="73" customWidth="1"/>
    <col min="11010" max="11010" width="11.5703125" style="73" customWidth="1"/>
    <col min="11011" max="11011" width="40.42578125" style="73" customWidth="1"/>
    <col min="11012" max="11012" width="5.5703125" style="73" customWidth="1"/>
    <col min="11013" max="11013" width="8.5703125" style="73" customWidth="1"/>
    <col min="11014" max="11014" width="9.85546875" style="73" customWidth="1"/>
    <col min="11015" max="11015" width="13.85546875" style="73" customWidth="1"/>
    <col min="11016" max="11016" width="11" style="73" customWidth="1"/>
    <col min="11017" max="11017" width="9.7109375" style="73" customWidth="1"/>
    <col min="11018" max="11018" width="11.28515625" style="73" customWidth="1"/>
    <col min="11019" max="11019" width="10.42578125" style="73" customWidth="1"/>
    <col min="11020" max="11020" width="75.42578125" style="73" customWidth="1"/>
    <col min="11021" max="11021" width="45.28515625" style="73" customWidth="1"/>
    <col min="11022" max="11063" width="9.140625" style="73"/>
    <col min="11064" max="11064" width="62.28515625" style="73" customWidth="1"/>
    <col min="11065" max="11264" width="9.140625" style="73"/>
    <col min="11265" max="11265" width="4.42578125" style="73" customWidth="1"/>
    <col min="11266" max="11266" width="11.5703125" style="73" customWidth="1"/>
    <col min="11267" max="11267" width="40.42578125" style="73" customWidth="1"/>
    <col min="11268" max="11268" width="5.5703125" style="73" customWidth="1"/>
    <col min="11269" max="11269" width="8.5703125" style="73" customWidth="1"/>
    <col min="11270" max="11270" width="9.85546875" style="73" customWidth="1"/>
    <col min="11271" max="11271" width="13.85546875" style="73" customWidth="1"/>
    <col min="11272" max="11272" width="11" style="73" customWidth="1"/>
    <col min="11273" max="11273" width="9.7109375" style="73" customWidth="1"/>
    <col min="11274" max="11274" width="11.28515625" style="73" customWidth="1"/>
    <col min="11275" max="11275" width="10.42578125" style="73" customWidth="1"/>
    <col min="11276" max="11276" width="75.42578125" style="73" customWidth="1"/>
    <col min="11277" max="11277" width="45.28515625" style="73" customWidth="1"/>
    <col min="11278" max="11319" width="9.140625" style="73"/>
    <col min="11320" max="11320" width="62.28515625" style="73" customWidth="1"/>
    <col min="11321" max="11520" width="9.140625" style="73"/>
    <col min="11521" max="11521" width="4.42578125" style="73" customWidth="1"/>
    <col min="11522" max="11522" width="11.5703125" style="73" customWidth="1"/>
    <col min="11523" max="11523" width="40.42578125" style="73" customWidth="1"/>
    <col min="11524" max="11524" width="5.5703125" style="73" customWidth="1"/>
    <col min="11525" max="11525" width="8.5703125" style="73" customWidth="1"/>
    <col min="11526" max="11526" width="9.85546875" style="73" customWidth="1"/>
    <col min="11527" max="11527" width="13.85546875" style="73" customWidth="1"/>
    <col min="11528" max="11528" width="11" style="73" customWidth="1"/>
    <col min="11529" max="11529" width="9.7109375" style="73" customWidth="1"/>
    <col min="11530" max="11530" width="11.28515625" style="73" customWidth="1"/>
    <col min="11531" max="11531" width="10.42578125" style="73" customWidth="1"/>
    <col min="11532" max="11532" width="75.42578125" style="73" customWidth="1"/>
    <col min="11533" max="11533" width="45.28515625" style="73" customWidth="1"/>
    <col min="11534" max="11575" width="9.140625" style="73"/>
    <col min="11576" max="11576" width="62.28515625" style="73" customWidth="1"/>
    <col min="11577" max="11776" width="9.140625" style="73"/>
    <col min="11777" max="11777" width="4.42578125" style="73" customWidth="1"/>
    <col min="11778" max="11778" width="11.5703125" style="73" customWidth="1"/>
    <col min="11779" max="11779" width="40.42578125" style="73" customWidth="1"/>
    <col min="11780" max="11780" width="5.5703125" style="73" customWidth="1"/>
    <col min="11781" max="11781" width="8.5703125" style="73" customWidth="1"/>
    <col min="11782" max="11782" width="9.85546875" style="73" customWidth="1"/>
    <col min="11783" max="11783" width="13.85546875" style="73" customWidth="1"/>
    <col min="11784" max="11784" width="11" style="73" customWidth="1"/>
    <col min="11785" max="11785" width="9.7109375" style="73" customWidth="1"/>
    <col min="11786" max="11786" width="11.28515625" style="73" customWidth="1"/>
    <col min="11787" max="11787" width="10.42578125" style="73" customWidth="1"/>
    <col min="11788" max="11788" width="75.42578125" style="73" customWidth="1"/>
    <col min="11789" max="11789" width="45.28515625" style="73" customWidth="1"/>
    <col min="11790" max="11831" width="9.140625" style="73"/>
    <col min="11832" max="11832" width="62.28515625" style="73" customWidth="1"/>
    <col min="11833" max="12032" width="9.140625" style="73"/>
    <col min="12033" max="12033" width="4.42578125" style="73" customWidth="1"/>
    <col min="12034" max="12034" width="11.5703125" style="73" customWidth="1"/>
    <col min="12035" max="12035" width="40.42578125" style="73" customWidth="1"/>
    <col min="12036" max="12036" width="5.5703125" style="73" customWidth="1"/>
    <col min="12037" max="12037" width="8.5703125" style="73" customWidth="1"/>
    <col min="12038" max="12038" width="9.85546875" style="73" customWidth="1"/>
    <col min="12039" max="12039" width="13.85546875" style="73" customWidth="1"/>
    <col min="12040" max="12040" width="11" style="73" customWidth="1"/>
    <col min="12041" max="12041" width="9.7109375" style="73" customWidth="1"/>
    <col min="12042" max="12042" width="11.28515625" style="73" customWidth="1"/>
    <col min="12043" max="12043" width="10.42578125" style="73" customWidth="1"/>
    <col min="12044" max="12044" width="75.42578125" style="73" customWidth="1"/>
    <col min="12045" max="12045" width="45.28515625" style="73" customWidth="1"/>
    <col min="12046" max="12087" width="9.140625" style="73"/>
    <col min="12088" max="12088" width="62.28515625" style="73" customWidth="1"/>
    <col min="12089" max="12288" width="9.140625" style="73"/>
    <col min="12289" max="12289" width="4.42578125" style="73" customWidth="1"/>
    <col min="12290" max="12290" width="11.5703125" style="73" customWidth="1"/>
    <col min="12291" max="12291" width="40.42578125" style="73" customWidth="1"/>
    <col min="12292" max="12292" width="5.5703125" style="73" customWidth="1"/>
    <col min="12293" max="12293" width="8.5703125" style="73" customWidth="1"/>
    <col min="12294" max="12294" width="9.85546875" style="73" customWidth="1"/>
    <col min="12295" max="12295" width="13.85546875" style="73" customWidth="1"/>
    <col min="12296" max="12296" width="11" style="73" customWidth="1"/>
    <col min="12297" max="12297" width="9.7109375" style="73" customWidth="1"/>
    <col min="12298" max="12298" width="11.28515625" style="73" customWidth="1"/>
    <col min="12299" max="12299" width="10.42578125" style="73" customWidth="1"/>
    <col min="12300" max="12300" width="75.42578125" style="73" customWidth="1"/>
    <col min="12301" max="12301" width="45.28515625" style="73" customWidth="1"/>
    <col min="12302" max="12343" width="9.140625" style="73"/>
    <col min="12344" max="12344" width="62.28515625" style="73" customWidth="1"/>
    <col min="12345" max="12544" width="9.140625" style="73"/>
    <col min="12545" max="12545" width="4.42578125" style="73" customWidth="1"/>
    <col min="12546" max="12546" width="11.5703125" style="73" customWidth="1"/>
    <col min="12547" max="12547" width="40.42578125" style="73" customWidth="1"/>
    <col min="12548" max="12548" width="5.5703125" style="73" customWidth="1"/>
    <col min="12549" max="12549" width="8.5703125" style="73" customWidth="1"/>
    <col min="12550" max="12550" width="9.85546875" style="73" customWidth="1"/>
    <col min="12551" max="12551" width="13.85546875" style="73" customWidth="1"/>
    <col min="12552" max="12552" width="11" style="73" customWidth="1"/>
    <col min="12553" max="12553" width="9.7109375" style="73" customWidth="1"/>
    <col min="12554" max="12554" width="11.28515625" style="73" customWidth="1"/>
    <col min="12555" max="12555" width="10.42578125" style="73" customWidth="1"/>
    <col min="12556" max="12556" width="75.42578125" style="73" customWidth="1"/>
    <col min="12557" max="12557" width="45.28515625" style="73" customWidth="1"/>
    <col min="12558" max="12599" width="9.140625" style="73"/>
    <col min="12600" max="12600" width="62.28515625" style="73" customWidth="1"/>
    <col min="12601" max="12800" width="9.140625" style="73"/>
    <col min="12801" max="12801" width="4.42578125" style="73" customWidth="1"/>
    <col min="12802" max="12802" width="11.5703125" style="73" customWidth="1"/>
    <col min="12803" max="12803" width="40.42578125" style="73" customWidth="1"/>
    <col min="12804" max="12804" width="5.5703125" style="73" customWidth="1"/>
    <col min="12805" max="12805" width="8.5703125" style="73" customWidth="1"/>
    <col min="12806" max="12806" width="9.85546875" style="73" customWidth="1"/>
    <col min="12807" max="12807" width="13.85546875" style="73" customWidth="1"/>
    <col min="12808" max="12808" width="11" style="73" customWidth="1"/>
    <col min="12809" max="12809" width="9.7109375" style="73" customWidth="1"/>
    <col min="12810" max="12810" width="11.28515625" style="73" customWidth="1"/>
    <col min="12811" max="12811" width="10.42578125" style="73" customWidth="1"/>
    <col min="12812" max="12812" width="75.42578125" style="73" customWidth="1"/>
    <col min="12813" max="12813" width="45.28515625" style="73" customWidth="1"/>
    <col min="12814" max="12855" width="9.140625" style="73"/>
    <col min="12856" max="12856" width="62.28515625" style="73" customWidth="1"/>
    <col min="12857" max="13056" width="9.140625" style="73"/>
    <col min="13057" max="13057" width="4.42578125" style="73" customWidth="1"/>
    <col min="13058" max="13058" width="11.5703125" style="73" customWidth="1"/>
    <col min="13059" max="13059" width="40.42578125" style="73" customWidth="1"/>
    <col min="13060" max="13060" width="5.5703125" style="73" customWidth="1"/>
    <col min="13061" max="13061" width="8.5703125" style="73" customWidth="1"/>
    <col min="13062" max="13062" width="9.85546875" style="73" customWidth="1"/>
    <col min="13063" max="13063" width="13.85546875" style="73" customWidth="1"/>
    <col min="13064" max="13064" width="11" style="73" customWidth="1"/>
    <col min="13065" max="13065" width="9.7109375" style="73" customWidth="1"/>
    <col min="13066" max="13066" width="11.28515625" style="73" customWidth="1"/>
    <col min="13067" max="13067" width="10.42578125" style="73" customWidth="1"/>
    <col min="13068" max="13068" width="75.42578125" style="73" customWidth="1"/>
    <col min="13069" max="13069" width="45.28515625" style="73" customWidth="1"/>
    <col min="13070" max="13111" width="9.140625" style="73"/>
    <col min="13112" max="13112" width="62.28515625" style="73" customWidth="1"/>
    <col min="13113" max="13312" width="9.140625" style="73"/>
    <col min="13313" max="13313" width="4.42578125" style="73" customWidth="1"/>
    <col min="13314" max="13314" width="11.5703125" style="73" customWidth="1"/>
    <col min="13315" max="13315" width="40.42578125" style="73" customWidth="1"/>
    <col min="13316" max="13316" width="5.5703125" style="73" customWidth="1"/>
    <col min="13317" max="13317" width="8.5703125" style="73" customWidth="1"/>
    <col min="13318" max="13318" width="9.85546875" style="73" customWidth="1"/>
    <col min="13319" max="13319" width="13.85546875" style="73" customWidth="1"/>
    <col min="13320" max="13320" width="11" style="73" customWidth="1"/>
    <col min="13321" max="13321" width="9.7109375" style="73" customWidth="1"/>
    <col min="13322" max="13322" width="11.28515625" style="73" customWidth="1"/>
    <col min="13323" max="13323" width="10.42578125" style="73" customWidth="1"/>
    <col min="13324" max="13324" width="75.42578125" style="73" customWidth="1"/>
    <col min="13325" max="13325" width="45.28515625" style="73" customWidth="1"/>
    <col min="13326" max="13367" width="9.140625" style="73"/>
    <col min="13368" max="13368" width="62.28515625" style="73" customWidth="1"/>
    <col min="13369" max="13568" width="9.140625" style="73"/>
    <col min="13569" max="13569" width="4.42578125" style="73" customWidth="1"/>
    <col min="13570" max="13570" width="11.5703125" style="73" customWidth="1"/>
    <col min="13571" max="13571" width="40.42578125" style="73" customWidth="1"/>
    <col min="13572" max="13572" width="5.5703125" style="73" customWidth="1"/>
    <col min="13573" max="13573" width="8.5703125" style="73" customWidth="1"/>
    <col min="13574" max="13574" width="9.85546875" style="73" customWidth="1"/>
    <col min="13575" max="13575" width="13.85546875" style="73" customWidth="1"/>
    <col min="13576" max="13576" width="11" style="73" customWidth="1"/>
    <col min="13577" max="13577" width="9.7109375" style="73" customWidth="1"/>
    <col min="13578" max="13578" width="11.28515625" style="73" customWidth="1"/>
    <col min="13579" max="13579" width="10.42578125" style="73" customWidth="1"/>
    <col min="13580" max="13580" width="75.42578125" style="73" customWidth="1"/>
    <col min="13581" max="13581" width="45.28515625" style="73" customWidth="1"/>
    <col min="13582" max="13623" width="9.140625" style="73"/>
    <col min="13624" max="13624" width="62.28515625" style="73" customWidth="1"/>
    <col min="13625" max="13824" width="9.140625" style="73"/>
    <col min="13825" max="13825" width="4.42578125" style="73" customWidth="1"/>
    <col min="13826" max="13826" width="11.5703125" style="73" customWidth="1"/>
    <col min="13827" max="13827" width="40.42578125" style="73" customWidth="1"/>
    <col min="13828" max="13828" width="5.5703125" style="73" customWidth="1"/>
    <col min="13829" max="13829" width="8.5703125" style="73" customWidth="1"/>
    <col min="13830" max="13830" width="9.85546875" style="73" customWidth="1"/>
    <col min="13831" max="13831" width="13.85546875" style="73" customWidth="1"/>
    <col min="13832" max="13832" width="11" style="73" customWidth="1"/>
    <col min="13833" max="13833" width="9.7109375" style="73" customWidth="1"/>
    <col min="13834" max="13834" width="11.28515625" style="73" customWidth="1"/>
    <col min="13835" max="13835" width="10.42578125" style="73" customWidth="1"/>
    <col min="13836" max="13836" width="75.42578125" style="73" customWidth="1"/>
    <col min="13837" max="13837" width="45.28515625" style="73" customWidth="1"/>
    <col min="13838" max="13879" width="9.140625" style="73"/>
    <col min="13880" max="13880" width="62.28515625" style="73" customWidth="1"/>
    <col min="13881" max="14080" width="9.140625" style="73"/>
    <col min="14081" max="14081" width="4.42578125" style="73" customWidth="1"/>
    <col min="14082" max="14082" width="11.5703125" style="73" customWidth="1"/>
    <col min="14083" max="14083" width="40.42578125" style="73" customWidth="1"/>
    <col min="14084" max="14084" width="5.5703125" style="73" customWidth="1"/>
    <col min="14085" max="14085" width="8.5703125" style="73" customWidth="1"/>
    <col min="14086" max="14086" width="9.85546875" style="73" customWidth="1"/>
    <col min="14087" max="14087" width="13.85546875" style="73" customWidth="1"/>
    <col min="14088" max="14088" width="11" style="73" customWidth="1"/>
    <col min="14089" max="14089" width="9.7109375" style="73" customWidth="1"/>
    <col min="14090" max="14090" width="11.28515625" style="73" customWidth="1"/>
    <col min="14091" max="14091" width="10.42578125" style="73" customWidth="1"/>
    <col min="14092" max="14092" width="75.42578125" style="73" customWidth="1"/>
    <col min="14093" max="14093" width="45.28515625" style="73" customWidth="1"/>
    <col min="14094" max="14135" width="9.140625" style="73"/>
    <col min="14136" max="14136" width="62.28515625" style="73" customWidth="1"/>
    <col min="14137" max="14336" width="9.140625" style="73"/>
    <col min="14337" max="14337" width="4.42578125" style="73" customWidth="1"/>
    <col min="14338" max="14338" width="11.5703125" style="73" customWidth="1"/>
    <col min="14339" max="14339" width="40.42578125" style="73" customWidth="1"/>
    <col min="14340" max="14340" width="5.5703125" style="73" customWidth="1"/>
    <col min="14341" max="14341" width="8.5703125" style="73" customWidth="1"/>
    <col min="14342" max="14342" width="9.85546875" style="73" customWidth="1"/>
    <col min="14343" max="14343" width="13.85546875" style="73" customWidth="1"/>
    <col min="14344" max="14344" width="11" style="73" customWidth="1"/>
    <col min="14345" max="14345" width="9.7109375" style="73" customWidth="1"/>
    <col min="14346" max="14346" width="11.28515625" style="73" customWidth="1"/>
    <col min="14347" max="14347" width="10.42578125" style="73" customWidth="1"/>
    <col min="14348" max="14348" width="75.42578125" style="73" customWidth="1"/>
    <col min="14349" max="14349" width="45.28515625" style="73" customWidth="1"/>
    <col min="14350" max="14391" width="9.140625" style="73"/>
    <col min="14392" max="14392" width="62.28515625" style="73" customWidth="1"/>
    <col min="14393" max="14592" width="9.140625" style="73"/>
    <col min="14593" max="14593" width="4.42578125" style="73" customWidth="1"/>
    <col min="14594" max="14594" width="11.5703125" style="73" customWidth="1"/>
    <col min="14595" max="14595" width="40.42578125" style="73" customWidth="1"/>
    <col min="14596" max="14596" width="5.5703125" style="73" customWidth="1"/>
    <col min="14597" max="14597" width="8.5703125" style="73" customWidth="1"/>
    <col min="14598" max="14598" width="9.85546875" style="73" customWidth="1"/>
    <col min="14599" max="14599" width="13.85546875" style="73" customWidth="1"/>
    <col min="14600" max="14600" width="11" style="73" customWidth="1"/>
    <col min="14601" max="14601" width="9.7109375" style="73" customWidth="1"/>
    <col min="14602" max="14602" width="11.28515625" style="73" customWidth="1"/>
    <col min="14603" max="14603" width="10.42578125" style="73" customWidth="1"/>
    <col min="14604" max="14604" width="75.42578125" style="73" customWidth="1"/>
    <col min="14605" max="14605" width="45.28515625" style="73" customWidth="1"/>
    <col min="14606" max="14647" width="9.140625" style="73"/>
    <col min="14648" max="14648" width="62.28515625" style="73" customWidth="1"/>
    <col min="14649" max="14848" width="9.140625" style="73"/>
    <col min="14849" max="14849" width="4.42578125" style="73" customWidth="1"/>
    <col min="14850" max="14850" width="11.5703125" style="73" customWidth="1"/>
    <col min="14851" max="14851" width="40.42578125" style="73" customWidth="1"/>
    <col min="14852" max="14852" width="5.5703125" style="73" customWidth="1"/>
    <col min="14853" max="14853" width="8.5703125" style="73" customWidth="1"/>
    <col min="14854" max="14854" width="9.85546875" style="73" customWidth="1"/>
    <col min="14855" max="14855" width="13.85546875" style="73" customWidth="1"/>
    <col min="14856" max="14856" width="11" style="73" customWidth="1"/>
    <col min="14857" max="14857" width="9.7109375" style="73" customWidth="1"/>
    <col min="14858" max="14858" width="11.28515625" style="73" customWidth="1"/>
    <col min="14859" max="14859" width="10.42578125" style="73" customWidth="1"/>
    <col min="14860" max="14860" width="75.42578125" style="73" customWidth="1"/>
    <col min="14861" max="14861" width="45.28515625" style="73" customWidth="1"/>
    <col min="14862" max="14903" width="9.140625" style="73"/>
    <col min="14904" max="14904" width="62.28515625" style="73" customWidth="1"/>
    <col min="14905" max="15104" width="9.140625" style="73"/>
    <col min="15105" max="15105" width="4.42578125" style="73" customWidth="1"/>
    <col min="15106" max="15106" width="11.5703125" style="73" customWidth="1"/>
    <col min="15107" max="15107" width="40.42578125" style="73" customWidth="1"/>
    <col min="15108" max="15108" width="5.5703125" style="73" customWidth="1"/>
    <col min="15109" max="15109" width="8.5703125" style="73" customWidth="1"/>
    <col min="15110" max="15110" width="9.85546875" style="73" customWidth="1"/>
    <col min="15111" max="15111" width="13.85546875" style="73" customWidth="1"/>
    <col min="15112" max="15112" width="11" style="73" customWidth="1"/>
    <col min="15113" max="15113" width="9.7109375" style="73" customWidth="1"/>
    <col min="15114" max="15114" width="11.28515625" style="73" customWidth="1"/>
    <col min="15115" max="15115" width="10.42578125" style="73" customWidth="1"/>
    <col min="15116" max="15116" width="75.42578125" style="73" customWidth="1"/>
    <col min="15117" max="15117" width="45.28515625" style="73" customWidth="1"/>
    <col min="15118" max="15159" width="9.140625" style="73"/>
    <col min="15160" max="15160" width="62.28515625" style="73" customWidth="1"/>
    <col min="15161" max="15360" width="9.140625" style="73"/>
    <col min="15361" max="15361" width="4.42578125" style="73" customWidth="1"/>
    <col min="15362" max="15362" width="11.5703125" style="73" customWidth="1"/>
    <col min="15363" max="15363" width="40.42578125" style="73" customWidth="1"/>
    <col min="15364" max="15364" width="5.5703125" style="73" customWidth="1"/>
    <col min="15365" max="15365" width="8.5703125" style="73" customWidth="1"/>
    <col min="15366" max="15366" width="9.85546875" style="73" customWidth="1"/>
    <col min="15367" max="15367" width="13.85546875" style="73" customWidth="1"/>
    <col min="15368" max="15368" width="11" style="73" customWidth="1"/>
    <col min="15369" max="15369" width="9.7109375" style="73" customWidth="1"/>
    <col min="15370" max="15370" width="11.28515625" style="73" customWidth="1"/>
    <col min="15371" max="15371" width="10.42578125" style="73" customWidth="1"/>
    <col min="15372" max="15372" width="75.42578125" style="73" customWidth="1"/>
    <col min="15373" max="15373" width="45.28515625" style="73" customWidth="1"/>
    <col min="15374" max="15415" width="9.140625" style="73"/>
    <col min="15416" max="15416" width="62.28515625" style="73" customWidth="1"/>
    <col min="15417" max="15616" width="9.140625" style="73"/>
    <col min="15617" max="15617" width="4.42578125" style="73" customWidth="1"/>
    <col min="15618" max="15618" width="11.5703125" style="73" customWidth="1"/>
    <col min="15619" max="15619" width="40.42578125" style="73" customWidth="1"/>
    <col min="15620" max="15620" width="5.5703125" style="73" customWidth="1"/>
    <col min="15621" max="15621" width="8.5703125" style="73" customWidth="1"/>
    <col min="15622" max="15622" width="9.85546875" style="73" customWidth="1"/>
    <col min="15623" max="15623" width="13.85546875" style="73" customWidth="1"/>
    <col min="15624" max="15624" width="11" style="73" customWidth="1"/>
    <col min="15625" max="15625" width="9.7109375" style="73" customWidth="1"/>
    <col min="15626" max="15626" width="11.28515625" style="73" customWidth="1"/>
    <col min="15627" max="15627" width="10.42578125" style="73" customWidth="1"/>
    <col min="15628" max="15628" width="75.42578125" style="73" customWidth="1"/>
    <col min="15629" max="15629" width="45.28515625" style="73" customWidth="1"/>
    <col min="15630" max="15671" width="9.140625" style="73"/>
    <col min="15672" max="15672" width="62.28515625" style="73" customWidth="1"/>
    <col min="15673" max="15872" width="9.140625" style="73"/>
    <col min="15873" max="15873" width="4.42578125" style="73" customWidth="1"/>
    <col min="15874" max="15874" width="11.5703125" style="73" customWidth="1"/>
    <col min="15875" max="15875" width="40.42578125" style="73" customWidth="1"/>
    <col min="15876" max="15876" width="5.5703125" style="73" customWidth="1"/>
    <col min="15877" max="15877" width="8.5703125" style="73" customWidth="1"/>
    <col min="15878" max="15878" width="9.85546875" style="73" customWidth="1"/>
    <col min="15879" max="15879" width="13.85546875" style="73" customWidth="1"/>
    <col min="15880" max="15880" width="11" style="73" customWidth="1"/>
    <col min="15881" max="15881" width="9.7109375" style="73" customWidth="1"/>
    <col min="15882" max="15882" width="11.28515625" style="73" customWidth="1"/>
    <col min="15883" max="15883" width="10.42578125" style="73" customWidth="1"/>
    <col min="15884" max="15884" width="75.42578125" style="73" customWidth="1"/>
    <col min="15885" max="15885" width="45.28515625" style="73" customWidth="1"/>
    <col min="15886" max="15927" width="9.140625" style="73"/>
    <col min="15928" max="15928" width="62.28515625" style="73" customWidth="1"/>
    <col min="15929" max="16128" width="9.140625" style="73"/>
    <col min="16129" max="16129" width="4.42578125" style="73" customWidth="1"/>
    <col min="16130" max="16130" width="11.5703125" style="73" customWidth="1"/>
    <col min="16131" max="16131" width="40.42578125" style="73" customWidth="1"/>
    <col min="16132" max="16132" width="5.5703125" style="73" customWidth="1"/>
    <col min="16133" max="16133" width="8.5703125" style="73" customWidth="1"/>
    <col min="16134" max="16134" width="9.85546875" style="73" customWidth="1"/>
    <col min="16135" max="16135" width="13.85546875" style="73" customWidth="1"/>
    <col min="16136" max="16136" width="11" style="73" customWidth="1"/>
    <col min="16137" max="16137" width="9.7109375" style="73" customWidth="1"/>
    <col min="16138" max="16138" width="11.28515625" style="73" customWidth="1"/>
    <col min="16139" max="16139" width="10.42578125" style="73" customWidth="1"/>
    <col min="16140" max="16140" width="75.42578125" style="73" customWidth="1"/>
    <col min="16141" max="16141" width="45.28515625" style="73" customWidth="1"/>
    <col min="16142" max="16183" width="9.140625" style="73"/>
    <col min="16184" max="16184" width="62.28515625" style="73" customWidth="1"/>
    <col min="16185" max="16384" width="9.140625" style="73"/>
  </cols>
  <sheetData>
    <row r="1" spans="1:104" ht="15" customHeight="1" x14ac:dyDescent="0.25">
      <c r="A1" s="175" t="s">
        <v>469</v>
      </c>
      <c r="B1" s="175"/>
      <c r="C1" s="175"/>
      <c r="D1" s="175"/>
      <c r="E1" s="175"/>
      <c r="F1" s="175"/>
      <c r="G1" s="175"/>
    </row>
    <row r="2" spans="1:104" ht="3" customHeight="1" thickBot="1" x14ac:dyDescent="0.25">
      <c r="B2" s="74"/>
      <c r="C2" s="75"/>
      <c r="D2" s="75"/>
      <c r="E2" s="76"/>
      <c r="F2" s="75"/>
      <c r="G2" s="75"/>
    </row>
    <row r="3" spans="1:104" ht="13.5" customHeight="1" thickTop="1" x14ac:dyDescent="0.2">
      <c r="A3" s="77" t="s">
        <v>19</v>
      </c>
      <c r="B3" s="78"/>
      <c r="C3" s="79"/>
      <c r="D3" s="80" t="s">
        <v>456</v>
      </c>
      <c r="E3" s="81"/>
      <c r="F3" s="82"/>
      <c r="G3" s="83"/>
    </row>
    <row r="4" spans="1:104" ht="13.5" customHeight="1" thickBot="1" x14ac:dyDescent="0.25">
      <c r="A4" s="84" t="s">
        <v>20</v>
      </c>
      <c r="B4" s="85"/>
      <c r="C4" s="86"/>
      <c r="D4" s="87" t="s">
        <v>457</v>
      </c>
      <c r="E4" s="88"/>
      <c r="F4" s="89"/>
      <c r="G4" s="90"/>
    </row>
    <row r="5" spans="1:104" ht="13.5" thickTop="1" x14ac:dyDescent="0.2">
      <c r="A5" s="91"/>
    </row>
    <row r="6" spans="1:104" s="97" customFormat="1" ht="26.25" customHeight="1" x14ac:dyDescent="0.2">
      <c r="A6" s="93" t="s">
        <v>21</v>
      </c>
      <c r="B6" s="94" t="s">
        <v>22</v>
      </c>
      <c r="C6" s="94" t="s">
        <v>23</v>
      </c>
      <c r="D6" s="94" t="s">
        <v>24</v>
      </c>
      <c r="E6" s="94" t="s">
        <v>25</v>
      </c>
      <c r="F6" s="94" t="s">
        <v>26</v>
      </c>
      <c r="G6" s="95" t="s">
        <v>27</v>
      </c>
      <c r="H6" s="96" t="s">
        <v>28</v>
      </c>
      <c r="I6" s="96" t="s">
        <v>29</v>
      </c>
      <c r="J6" s="96" t="s">
        <v>30</v>
      </c>
      <c r="K6" s="96" t="s">
        <v>31</v>
      </c>
    </row>
    <row r="7" spans="1:104" ht="14.25" customHeight="1" x14ac:dyDescent="0.2">
      <c r="A7" s="98" t="s">
        <v>32</v>
      </c>
      <c r="B7" s="99" t="s">
        <v>425</v>
      </c>
      <c r="C7" s="100" t="s">
        <v>426</v>
      </c>
      <c r="D7" s="101"/>
      <c r="E7" s="102"/>
      <c r="F7" s="102"/>
      <c r="G7" s="103"/>
      <c r="H7" s="104"/>
      <c r="I7" s="105"/>
      <c r="J7" s="104"/>
      <c r="K7" s="105"/>
      <c r="O7" s="106"/>
    </row>
    <row r="8" spans="1:104" x14ac:dyDescent="0.2">
      <c r="A8" s="107">
        <v>1</v>
      </c>
      <c r="B8" s="108" t="s">
        <v>427</v>
      </c>
      <c r="C8" s="109" t="s">
        <v>428</v>
      </c>
      <c r="D8" s="110" t="s">
        <v>35</v>
      </c>
      <c r="E8" s="111">
        <v>1700</v>
      </c>
      <c r="F8" s="160"/>
      <c r="G8" s="112">
        <f t="shared" ref="G8:G14" si="0">E8*F8</f>
        <v>0</v>
      </c>
      <c r="H8" s="113">
        <v>0</v>
      </c>
      <c r="I8" s="114">
        <f t="shared" ref="I8:I14" si="1">E8*H8</f>
        <v>0</v>
      </c>
      <c r="J8" s="113">
        <v>0</v>
      </c>
      <c r="K8" s="114">
        <f t="shared" ref="K8:K14" si="2">E8*J8</f>
        <v>0</v>
      </c>
      <c r="O8" s="106"/>
      <c r="Z8" s="115"/>
      <c r="AA8" s="115">
        <v>1</v>
      </c>
      <c r="AB8" s="115">
        <v>1</v>
      </c>
      <c r="AC8" s="115">
        <v>1</v>
      </c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CA8" s="115">
        <v>1</v>
      </c>
      <c r="CB8" s="115">
        <v>1</v>
      </c>
      <c r="CZ8" s="73">
        <v>1</v>
      </c>
    </row>
    <row r="9" spans="1:104" x14ac:dyDescent="0.2">
      <c r="A9" s="107">
        <v>2</v>
      </c>
      <c r="B9" s="108" t="s">
        <v>429</v>
      </c>
      <c r="C9" s="109" t="s">
        <v>430</v>
      </c>
      <c r="D9" s="110" t="s">
        <v>35</v>
      </c>
      <c r="E9" s="111">
        <v>1700</v>
      </c>
      <c r="F9" s="160"/>
      <c r="G9" s="112">
        <f t="shared" si="0"/>
        <v>0</v>
      </c>
      <c r="H9" s="113">
        <v>0</v>
      </c>
      <c r="I9" s="114">
        <f t="shared" si="1"/>
        <v>0</v>
      </c>
      <c r="J9" s="113">
        <v>0</v>
      </c>
      <c r="K9" s="114">
        <f t="shared" si="2"/>
        <v>0</v>
      </c>
      <c r="O9" s="106"/>
      <c r="Z9" s="115"/>
      <c r="AA9" s="115">
        <v>1</v>
      </c>
      <c r="AB9" s="115">
        <v>1</v>
      </c>
      <c r="AC9" s="115">
        <v>1</v>
      </c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CA9" s="115">
        <v>1</v>
      </c>
      <c r="CB9" s="115">
        <v>1</v>
      </c>
      <c r="CZ9" s="73">
        <v>1</v>
      </c>
    </row>
    <row r="10" spans="1:104" x14ac:dyDescent="0.2">
      <c r="A10" s="107">
        <v>3</v>
      </c>
      <c r="B10" s="108" t="s">
        <v>431</v>
      </c>
      <c r="C10" s="109" t="s">
        <v>432</v>
      </c>
      <c r="D10" s="110" t="s">
        <v>35</v>
      </c>
      <c r="E10" s="111">
        <v>1700</v>
      </c>
      <c r="F10" s="160"/>
      <c r="G10" s="112">
        <f t="shared" si="0"/>
        <v>0</v>
      </c>
      <c r="H10" s="113">
        <v>0</v>
      </c>
      <c r="I10" s="114">
        <f t="shared" si="1"/>
        <v>0</v>
      </c>
      <c r="J10" s="113">
        <v>0</v>
      </c>
      <c r="K10" s="114">
        <f t="shared" si="2"/>
        <v>0</v>
      </c>
      <c r="O10" s="106"/>
      <c r="Z10" s="115"/>
      <c r="AA10" s="115">
        <v>1</v>
      </c>
      <c r="AB10" s="115">
        <v>1</v>
      </c>
      <c r="AC10" s="115">
        <v>1</v>
      </c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CA10" s="115">
        <v>1</v>
      </c>
      <c r="CB10" s="115">
        <v>1</v>
      </c>
      <c r="CZ10" s="73">
        <v>1</v>
      </c>
    </row>
    <row r="11" spans="1:104" x14ac:dyDescent="0.2">
      <c r="A11" s="107">
        <v>4</v>
      </c>
      <c r="B11" s="108" t="s">
        <v>433</v>
      </c>
      <c r="C11" s="109" t="s">
        <v>434</v>
      </c>
      <c r="D11" s="110" t="s">
        <v>35</v>
      </c>
      <c r="E11" s="111">
        <v>1700</v>
      </c>
      <c r="F11" s="160"/>
      <c r="G11" s="112">
        <f t="shared" si="0"/>
        <v>0</v>
      </c>
      <c r="H11" s="113">
        <v>0</v>
      </c>
      <c r="I11" s="114">
        <f t="shared" si="1"/>
        <v>0</v>
      </c>
      <c r="J11" s="113">
        <v>0</v>
      </c>
      <c r="K11" s="114">
        <f t="shared" si="2"/>
        <v>0</v>
      </c>
      <c r="O11" s="106"/>
      <c r="Z11" s="115"/>
      <c r="AA11" s="115">
        <v>1</v>
      </c>
      <c r="AB11" s="115">
        <v>1</v>
      </c>
      <c r="AC11" s="115">
        <v>1</v>
      </c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CA11" s="115">
        <v>1</v>
      </c>
      <c r="CB11" s="115">
        <v>1</v>
      </c>
      <c r="CZ11" s="73">
        <v>1</v>
      </c>
    </row>
    <row r="12" spans="1:104" x14ac:dyDescent="0.2">
      <c r="A12" s="107">
        <v>5</v>
      </c>
      <c r="B12" s="108" t="s">
        <v>435</v>
      </c>
      <c r="C12" s="109" t="s">
        <v>436</v>
      </c>
      <c r="D12" s="110" t="s">
        <v>35</v>
      </c>
      <c r="E12" s="111">
        <v>1700</v>
      </c>
      <c r="F12" s="160"/>
      <c r="G12" s="112">
        <f t="shared" si="0"/>
        <v>0</v>
      </c>
      <c r="H12" s="113">
        <v>0</v>
      </c>
      <c r="I12" s="114">
        <f t="shared" si="1"/>
        <v>0</v>
      </c>
      <c r="J12" s="113">
        <v>0</v>
      </c>
      <c r="K12" s="114">
        <f t="shared" si="2"/>
        <v>0</v>
      </c>
      <c r="O12" s="106"/>
      <c r="Z12" s="115"/>
      <c r="AA12" s="115">
        <v>1</v>
      </c>
      <c r="AB12" s="115">
        <v>1</v>
      </c>
      <c r="AC12" s="115">
        <v>1</v>
      </c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CA12" s="115">
        <v>1</v>
      </c>
      <c r="CB12" s="115">
        <v>1</v>
      </c>
      <c r="CZ12" s="73">
        <v>1</v>
      </c>
    </row>
    <row r="13" spans="1:104" x14ac:dyDescent="0.2">
      <c r="A13" s="107">
        <v>6</v>
      </c>
      <c r="B13" s="108" t="s">
        <v>437</v>
      </c>
      <c r="C13" s="109" t="s">
        <v>438</v>
      </c>
      <c r="D13" s="110" t="s">
        <v>35</v>
      </c>
      <c r="E13" s="111">
        <v>1700</v>
      </c>
      <c r="F13" s="160"/>
      <c r="G13" s="112">
        <f t="shared" si="0"/>
        <v>0</v>
      </c>
      <c r="H13" s="113">
        <v>0</v>
      </c>
      <c r="I13" s="114">
        <f t="shared" si="1"/>
        <v>0</v>
      </c>
      <c r="J13" s="113">
        <v>0</v>
      </c>
      <c r="K13" s="114">
        <f t="shared" si="2"/>
        <v>0</v>
      </c>
      <c r="O13" s="106"/>
      <c r="Z13" s="115"/>
      <c r="AA13" s="115">
        <v>1</v>
      </c>
      <c r="AB13" s="115">
        <v>1</v>
      </c>
      <c r="AC13" s="115">
        <v>1</v>
      </c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CA13" s="115">
        <v>1</v>
      </c>
      <c r="CB13" s="115">
        <v>1</v>
      </c>
      <c r="CZ13" s="73">
        <v>1</v>
      </c>
    </row>
    <row r="14" spans="1:104" x14ac:dyDescent="0.2">
      <c r="A14" s="107">
        <v>7</v>
      </c>
      <c r="B14" s="108" t="s">
        <v>439</v>
      </c>
      <c r="C14" s="109" t="s">
        <v>440</v>
      </c>
      <c r="D14" s="110" t="s">
        <v>239</v>
      </c>
      <c r="E14" s="111">
        <v>272</v>
      </c>
      <c r="F14" s="160"/>
      <c r="G14" s="112">
        <f t="shared" si="0"/>
        <v>0</v>
      </c>
      <c r="H14" s="113">
        <v>9.9999999999944599E-4</v>
      </c>
      <c r="I14" s="114">
        <f t="shared" si="1"/>
        <v>0.27199999999984931</v>
      </c>
      <c r="J14" s="113"/>
      <c r="K14" s="114">
        <f t="shared" si="2"/>
        <v>0</v>
      </c>
      <c r="O14" s="106"/>
      <c r="Z14" s="115"/>
      <c r="AA14" s="115">
        <v>3</v>
      </c>
      <c r="AB14" s="115">
        <v>1</v>
      </c>
      <c r="AC14" s="115">
        <v>572440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CA14" s="115">
        <v>3</v>
      </c>
      <c r="CB14" s="115">
        <v>1</v>
      </c>
      <c r="CZ14" s="73">
        <v>1</v>
      </c>
    </row>
    <row r="15" spans="1:104" x14ac:dyDescent="0.2">
      <c r="A15" s="116"/>
      <c r="B15" s="117"/>
      <c r="C15" s="176" t="s">
        <v>441</v>
      </c>
      <c r="D15" s="177"/>
      <c r="E15" s="120">
        <v>170</v>
      </c>
      <c r="F15" s="121"/>
      <c r="G15" s="122"/>
      <c r="H15" s="123"/>
      <c r="I15" s="118"/>
      <c r="K15" s="118"/>
      <c r="M15" s="124" t="s">
        <v>441</v>
      </c>
      <c r="O15" s="106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25" t="str">
        <f>C14</f>
        <v>Směs travní hřištní III. - vysoká zátěž PROFI</v>
      </c>
      <c r="BE15" s="115"/>
      <c r="BF15" s="115"/>
      <c r="BG15" s="115"/>
      <c r="BH15" s="115"/>
      <c r="BI15" s="115"/>
      <c r="BJ15" s="115"/>
      <c r="BK15" s="115"/>
    </row>
    <row r="16" spans="1:104" x14ac:dyDescent="0.2">
      <c r="A16" s="116"/>
      <c r="B16" s="117"/>
      <c r="C16" s="176" t="s">
        <v>442</v>
      </c>
      <c r="D16" s="177"/>
      <c r="E16" s="120">
        <v>102</v>
      </c>
      <c r="F16" s="121"/>
      <c r="G16" s="122"/>
      <c r="H16" s="123"/>
      <c r="I16" s="118"/>
      <c r="K16" s="118"/>
      <c r="M16" s="124" t="s">
        <v>442</v>
      </c>
      <c r="O16" s="106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25" t="str">
        <f>C15</f>
        <v>úsek č. 1-první osetí - spotřeba 100g/m2:1700*100/1000</v>
      </c>
      <c r="BE16" s="115"/>
      <c r="BF16" s="115"/>
      <c r="BG16" s="115"/>
      <c r="BH16" s="115"/>
      <c r="BI16" s="115"/>
      <c r="BJ16" s="115"/>
      <c r="BK16" s="115"/>
    </row>
    <row r="17" spans="1:104" x14ac:dyDescent="0.2">
      <c r="A17" s="107">
        <v>8</v>
      </c>
      <c r="B17" s="108" t="s">
        <v>443</v>
      </c>
      <c r="C17" s="109" t="s">
        <v>444</v>
      </c>
      <c r="D17" s="110" t="s">
        <v>83</v>
      </c>
      <c r="E17" s="111">
        <v>68</v>
      </c>
      <c r="F17" s="160"/>
      <c r="G17" s="112">
        <f>E17*F17</f>
        <v>0</v>
      </c>
      <c r="H17" s="113">
        <v>1.6700000000000701</v>
      </c>
      <c r="I17" s="114">
        <f>E17*H17</f>
        <v>113.56000000000476</v>
      </c>
      <c r="J17" s="113"/>
      <c r="K17" s="114">
        <f>E17*J17</f>
        <v>0</v>
      </c>
      <c r="O17" s="106"/>
      <c r="Z17" s="115"/>
      <c r="AA17" s="115">
        <v>3</v>
      </c>
      <c r="AB17" s="115">
        <v>10</v>
      </c>
      <c r="AC17" s="115">
        <v>10364200</v>
      </c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CA17" s="115">
        <v>3</v>
      </c>
      <c r="CB17" s="115">
        <v>10</v>
      </c>
      <c r="CZ17" s="73">
        <v>1</v>
      </c>
    </row>
    <row r="18" spans="1:104" x14ac:dyDescent="0.2">
      <c r="A18" s="116"/>
      <c r="B18" s="117"/>
      <c r="C18" s="172" t="s">
        <v>445</v>
      </c>
      <c r="D18" s="173"/>
      <c r="E18" s="173"/>
      <c r="F18" s="173"/>
      <c r="G18" s="174"/>
      <c r="I18" s="118"/>
      <c r="K18" s="118"/>
      <c r="L18" s="119" t="s">
        <v>445</v>
      </c>
      <c r="O18" s="106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</row>
    <row r="19" spans="1:104" x14ac:dyDescent="0.2">
      <c r="A19" s="126" t="s">
        <v>36</v>
      </c>
      <c r="B19" s="127" t="s">
        <v>425</v>
      </c>
      <c r="C19" s="128" t="s">
        <v>426</v>
      </c>
      <c r="D19" s="129"/>
      <c r="E19" s="130"/>
      <c r="F19" s="130"/>
      <c r="G19" s="131">
        <f>SUM(G7:G18)</f>
        <v>0</v>
      </c>
      <c r="H19" s="132"/>
      <c r="I19" s="133">
        <f>SUM(I7:I18)</f>
        <v>113.83200000000461</v>
      </c>
      <c r="J19" s="134"/>
      <c r="K19" s="133">
        <f>SUM(K7:K18)</f>
        <v>0</v>
      </c>
      <c r="O19" s="106"/>
      <c r="X19" s="135">
        <f>K19</f>
        <v>0</v>
      </c>
      <c r="Y19" s="135">
        <f>I19</f>
        <v>113.83200000000461</v>
      </c>
      <c r="Z19" s="136">
        <f>G19</f>
        <v>0</v>
      </c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37"/>
      <c r="BB19" s="137"/>
      <c r="BC19" s="137"/>
      <c r="BD19" s="137"/>
      <c r="BE19" s="137"/>
      <c r="BF19" s="137"/>
      <c r="BG19" s="115"/>
      <c r="BH19" s="115"/>
      <c r="BI19" s="115"/>
      <c r="BJ19" s="115"/>
      <c r="BK19" s="115"/>
    </row>
    <row r="20" spans="1:104" ht="14.25" customHeight="1" x14ac:dyDescent="0.2">
      <c r="A20" s="98" t="s">
        <v>32</v>
      </c>
      <c r="B20" s="99" t="s">
        <v>446</v>
      </c>
      <c r="C20" s="100" t="s">
        <v>447</v>
      </c>
      <c r="D20" s="101"/>
      <c r="E20" s="102"/>
      <c r="F20" s="102"/>
      <c r="G20" s="103"/>
      <c r="H20" s="104"/>
      <c r="I20" s="105"/>
      <c r="J20" s="104"/>
      <c r="K20" s="105"/>
      <c r="O20" s="106"/>
    </row>
    <row r="21" spans="1:104" ht="22.5" x14ac:dyDescent="0.2">
      <c r="A21" s="107">
        <v>9</v>
      </c>
      <c r="B21" s="108" t="s">
        <v>448</v>
      </c>
      <c r="C21" s="109" t="s">
        <v>449</v>
      </c>
      <c r="D21" s="110" t="s">
        <v>50</v>
      </c>
      <c r="E21" s="111">
        <v>1</v>
      </c>
      <c r="F21" s="160"/>
      <c r="G21" s="112">
        <f>E21*F21</f>
        <v>0</v>
      </c>
      <c r="H21" s="113">
        <v>0</v>
      </c>
      <c r="I21" s="114">
        <f>E21*H21</f>
        <v>0</v>
      </c>
      <c r="J21" s="113"/>
      <c r="K21" s="114">
        <f>E21*J21</f>
        <v>0</v>
      </c>
      <c r="O21" s="106"/>
      <c r="Z21" s="115"/>
      <c r="AA21" s="115">
        <v>12</v>
      </c>
      <c r="AB21" s="115">
        <v>0</v>
      </c>
      <c r="AC21" s="115">
        <v>12</v>
      </c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CA21" s="115">
        <v>12</v>
      </c>
      <c r="CB21" s="115">
        <v>0</v>
      </c>
      <c r="CZ21" s="73">
        <v>1</v>
      </c>
    </row>
    <row r="22" spans="1:104" x14ac:dyDescent="0.2">
      <c r="A22" s="116"/>
      <c r="B22" s="117"/>
      <c r="C22" s="172" t="s">
        <v>450</v>
      </c>
      <c r="D22" s="173"/>
      <c r="E22" s="173"/>
      <c r="F22" s="173"/>
      <c r="G22" s="174"/>
      <c r="I22" s="118"/>
      <c r="K22" s="118"/>
      <c r="L22" s="119" t="s">
        <v>450</v>
      </c>
      <c r="O22" s="106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</row>
    <row r="23" spans="1:104" x14ac:dyDescent="0.2">
      <c r="A23" s="126" t="s">
        <v>36</v>
      </c>
      <c r="B23" s="127" t="s">
        <v>446</v>
      </c>
      <c r="C23" s="128" t="s">
        <v>447</v>
      </c>
      <c r="D23" s="129"/>
      <c r="E23" s="130"/>
      <c r="F23" s="130"/>
      <c r="G23" s="131">
        <f>SUM(G20:G22)</f>
        <v>0</v>
      </c>
      <c r="H23" s="132"/>
      <c r="I23" s="133">
        <f>SUM(I20:I22)</f>
        <v>0</v>
      </c>
      <c r="J23" s="134"/>
      <c r="K23" s="133">
        <f>SUM(K20:K22)</f>
        <v>0</v>
      </c>
      <c r="O23" s="106"/>
      <c r="X23" s="135">
        <f>K23</f>
        <v>0</v>
      </c>
      <c r="Y23" s="135">
        <f>I23</f>
        <v>0</v>
      </c>
      <c r="Z23" s="136">
        <f>G23</f>
        <v>0</v>
      </c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37"/>
      <c r="BB23" s="137"/>
      <c r="BC23" s="137"/>
      <c r="BD23" s="137"/>
      <c r="BE23" s="137"/>
      <c r="BF23" s="137"/>
      <c r="BG23" s="115"/>
      <c r="BH23" s="115"/>
      <c r="BI23" s="115"/>
      <c r="BJ23" s="115"/>
      <c r="BK23" s="115"/>
    </row>
    <row r="24" spans="1:104" ht="14.25" customHeight="1" x14ac:dyDescent="0.2">
      <c r="A24" s="98" t="s">
        <v>32</v>
      </c>
      <c r="B24" s="99" t="s">
        <v>99</v>
      </c>
      <c r="C24" s="100" t="s">
        <v>100</v>
      </c>
      <c r="D24" s="101"/>
      <c r="E24" s="102"/>
      <c r="F24" s="102"/>
      <c r="G24" s="103"/>
      <c r="H24" s="104"/>
      <c r="I24" s="105"/>
      <c r="J24" s="104"/>
      <c r="K24" s="105"/>
      <c r="O24" s="106"/>
    </row>
    <row r="25" spans="1:104" ht="22.5" x14ac:dyDescent="0.2">
      <c r="A25" s="107">
        <v>10</v>
      </c>
      <c r="B25" s="108" t="s">
        <v>451</v>
      </c>
      <c r="C25" s="109" t="s">
        <v>452</v>
      </c>
      <c r="D25" s="110" t="s">
        <v>35</v>
      </c>
      <c r="E25" s="111">
        <v>17</v>
      </c>
      <c r="F25" s="160"/>
      <c r="G25" s="112">
        <f>E25*F25</f>
        <v>0</v>
      </c>
      <c r="H25" s="113">
        <v>0.65982999999960201</v>
      </c>
      <c r="I25" s="114">
        <f>E25*H25</f>
        <v>11.217109999993234</v>
      </c>
      <c r="J25" s="113">
        <v>-0.58100000000013097</v>
      </c>
      <c r="K25" s="114">
        <f>E25*J25</f>
        <v>-9.8770000000022264</v>
      </c>
      <c r="O25" s="106"/>
      <c r="Z25" s="115"/>
      <c r="AA25" s="115">
        <v>2</v>
      </c>
      <c r="AB25" s="115">
        <v>1</v>
      </c>
      <c r="AC25" s="115">
        <v>1</v>
      </c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CA25" s="115">
        <v>2</v>
      </c>
      <c r="CB25" s="115">
        <v>1</v>
      </c>
      <c r="CZ25" s="73">
        <v>1</v>
      </c>
    </row>
    <row r="26" spans="1:104" x14ac:dyDescent="0.2">
      <c r="A26" s="116"/>
      <c r="B26" s="117"/>
      <c r="C26" s="172" t="s">
        <v>453</v>
      </c>
      <c r="D26" s="173"/>
      <c r="E26" s="173"/>
      <c r="F26" s="173"/>
      <c r="G26" s="174"/>
      <c r="I26" s="118"/>
      <c r="K26" s="118"/>
      <c r="L26" s="119" t="s">
        <v>453</v>
      </c>
      <c r="O26" s="106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</row>
    <row r="27" spans="1:104" x14ac:dyDescent="0.2">
      <c r="A27" s="126" t="s">
        <v>36</v>
      </c>
      <c r="B27" s="127" t="s">
        <v>99</v>
      </c>
      <c r="C27" s="128" t="s">
        <v>100</v>
      </c>
      <c r="D27" s="129"/>
      <c r="E27" s="130"/>
      <c r="F27" s="130"/>
      <c r="G27" s="131">
        <f>SUM(G24:G26)</f>
        <v>0</v>
      </c>
      <c r="H27" s="132"/>
      <c r="I27" s="133">
        <f>SUM(I24:I26)</f>
        <v>11.217109999993234</v>
      </c>
      <c r="J27" s="134"/>
      <c r="K27" s="133">
        <f>SUM(K24:K26)</f>
        <v>-9.8770000000022264</v>
      </c>
      <c r="O27" s="106"/>
      <c r="X27" s="135">
        <f>K27</f>
        <v>-9.8770000000022264</v>
      </c>
      <c r="Y27" s="135">
        <f>I27</f>
        <v>11.217109999993234</v>
      </c>
      <c r="Z27" s="136">
        <f>G27</f>
        <v>0</v>
      </c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37"/>
      <c r="BB27" s="137"/>
      <c r="BC27" s="137"/>
      <c r="BD27" s="137"/>
      <c r="BE27" s="137"/>
      <c r="BF27" s="137"/>
      <c r="BG27" s="115"/>
      <c r="BH27" s="115"/>
      <c r="BI27" s="115"/>
      <c r="BJ27" s="115"/>
      <c r="BK27" s="115"/>
    </row>
    <row r="28" spans="1:104" x14ac:dyDescent="0.2">
      <c r="A28" s="138" t="s">
        <v>37</v>
      </c>
      <c r="B28" s="139" t="s">
        <v>38</v>
      </c>
      <c r="C28" s="140"/>
      <c r="D28" s="141"/>
      <c r="E28" s="142"/>
      <c r="F28" s="142"/>
      <c r="G28" s="143">
        <f>SUM(Z7:Z28)</f>
        <v>0</v>
      </c>
      <c r="H28" s="144"/>
      <c r="I28" s="145">
        <f>SUM(Y7:Y28)</f>
        <v>125.04910999999785</v>
      </c>
      <c r="J28" s="144"/>
      <c r="K28" s="145">
        <f>SUM(X7:X28)</f>
        <v>-9.8770000000022264</v>
      </c>
      <c r="O28" s="106"/>
      <c r="BA28" s="146"/>
      <c r="BB28" s="146"/>
      <c r="BC28" s="146"/>
      <c r="BD28" s="146"/>
      <c r="BE28" s="146"/>
      <c r="BF28" s="146"/>
    </row>
    <row r="29" spans="1:104" x14ac:dyDescent="0.2">
      <c r="E29" s="73"/>
    </row>
    <row r="30" spans="1:104" x14ac:dyDescent="0.2">
      <c r="A30" s="147"/>
      <c r="E30" s="73"/>
    </row>
    <row r="31" spans="1:104" x14ac:dyDescent="0.2">
      <c r="E31" s="73"/>
    </row>
    <row r="32" spans="1:104" x14ac:dyDescent="0.2">
      <c r="E32" s="73"/>
    </row>
    <row r="33" spans="5:5" x14ac:dyDescent="0.2">
      <c r="E33" s="73"/>
    </row>
    <row r="34" spans="5:5" x14ac:dyDescent="0.2">
      <c r="E34" s="73"/>
    </row>
    <row r="35" spans="5:5" x14ac:dyDescent="0.2">
      <c r="E35" s="73"/>
    </row>
    <row r="36" spans="5:5" x14ac:dyDescent="0.2">
      <c r="E36" s="73"/>
    </row>
    <row r="37" spans="5:5" x14ac:dyDescent="0.2">
      <c r="E37" s="73"/>
    </row>
    <row r="38" spans="5:5" x14ac:dyDescent="0.2">
      <c r="E38" s="73"/>
    </row>
    <row r="39" spans="5:5" x14ac:dyDescent="0.2">
      <c r="E39" s="73"/>
    </row>
    <row r="40" spans="5:5" x14ac:dyDescent="0.2">
      <c r="E40" s="73"/>
    </row>
    <row r="41" spans="5:5" x14ac:dyDescent="0.2">
      <c r="E41" s="73"/>
    </row>
    <row r="42" spans="5:5" x14ac:dyDescent="0.2">
      <c r="E42" s="73"/>
    </row>
    <row r="43" spans="5:5" x14ac:dyDescent="0.2">
      <c r="E43" s="73"/>
    </row>
    <row r="44" spans="5:5" x14ac:dyDescent="0.2">
      <c r="E44" s="73"/>
    </row>
    <row r="45" spans="5:5" x14ac:dyDescent="0.2">
      <c r="E45" s="73"/>
    </row>
    <row r="46" spans="5:5" x14ac:dyDescent="0.2">
      <c r="E46" s="73"/>
    </row>
    <row r="47" spans="5:5" x14ac:dyDescent="0.2">
      <c r="E47" s="73"/>
    </row>
    <row r="48" spans="5:5" x14ac:dyDescent="0.2">
      <c r="E48" s="73"/>
    </row>
    <row r="49" spans="5:5" x14ac:dyDescent="0.2">
      <c r="E49" s="73"/>
    </row>
    <row r="50" spans="5:5" x14ac:dyDescent="0.2">
      <c r="E50" s="73"/>
    </row>
    <row r="51" spans="5:5" x14ac:dyDescent="0.2">
      <c r="E51" s="73"/>
    </row>
    <row r="52" spans="5:5" x14ac:dyDescent="0.2">
      <c r="E52" s="73"/>
    </row>
    <row r="53" spans="5:5" x14ac:dyDescent="0.2">
      <c r="E53" s="73"/>
    </row>
    <row r="54" spans="5:5" x14ac:dyDescent="0.2">
      <c r="E54" s="73"/>
    </row>
    <row r="55" spans="5:5" x14ac:dyDescent="0.2">
      <c r="E55" s="73"/>
    </row>
    <row r="56" spans="5:5" x14ac:dyDescent="0.2">
      <c r="E56" s="73"/>
    </row>
    <row r="57" spans="5:5" x14ac:dyDescent="0.2">
      <c r="E57" s="73"/>
    </row>
    <row r="58" spans="5:5" x14ac:dyDescent="0.2">
      <c r="E58" s="73"/>
    </row>
    <row r="59" spans="5:5" x14ac:dyDescent="0.2">
      <c r="E59" s="73"/>
    </row>
    <row r="60" spans="5:5" x14ac:dyDescent="0.2">
      <c r="E60" s="73"/>
    </row>
    <row r="61" spans="5:5" x14ac:dyDescent="0.2">
      <c r="E61" s="73"/>
    </row>
    <row r="62" spans="5:5" x14ac:dyDescent="0.2">
      <c r="E62" s="73"/>
    </row>
    <row r="63" spans="5:5" x14ac:dyDescent="0.2">
      <c r="E63" s="73"/>
    </row>
    <row r="64" spans="5:5" x14ac:dyDescent="0.2">
      <c r="E64" s="73"/>
    </row>
    <row r="65" spans="5:5" x14ac:dyDescent="0.2">
      <c r="E65" s="73"/>
    </row>
    <row r="66" spans="5:5" x14ac:dyDescent="0.2">
      <c r="E66" s="73"/>
    </row>
    <row r="67" spans="5:5" x14ac:dyDescent="0.2">
      <c r="E67" s="73"/>
    </row>
    <row r="68" spans="5:5" x14ac:dyDescent="0.2">
      <c r="E68" s="73"/>
    </row>
    <row r="69" spans="5:5" x14ac:dyDescent="0.2">
      <c r="E69" s="73"/>
    </row>
    <row r="70" spans="5:5" x14ac:dyDescent="0.2">
      <c r="E70" s="73"/>
    </row>
    <row r="71" spans="5:5" x14ac:dyDescent="0.2">
      <c r="E71" s="73"/>
    </row>
    <row r="72" spans="5:5" x14ac:dyDescent="0.2">
      <c r="E72" s="73"/>
    </row>
    <row r="73" spans="5:5" x14ac:dyDescent="0.2">
      <c r="E73" s="73"/>
    </row>
    <row r="74" spans="5:5" x14ac:dyDescent="0.2">
      <c r="E74" s="73"/>
    </row>
    <row r="75" spans="5:5" x14ac:dyDescent="0.2">
      <c r="E75" s="73"/>
    </row>
    <row r="76" spans="5:5" x14ac:dyDescent="0.2">
      <c r="E76" s="73"/>
    </row>
    <row r="77" spans="5:5" x14ac:dyDescent="0.2">
      <c r="E77" s="73"/>
    </row>
    <row r="78" spans="5:5" x14ac:dyDescent="0.2">
      <c r="E78" s="73"/>
    </row>
    <row r="79" spans="5:5" x14ac:dyDescent="0.2">
      <c r="E79" s="73"/>
    </row>
    <row r="80" spans="5:5" x14ac:dyDescent="0.2">
      <c r="E80" s="73"/>
    </row>
    <row r="81" spans="1:7" x14ac:dyDescent="0.2">
      <c r="E81" s="73"/>
    </row>
    <row r="82" spans="1:7" x14ac:dyDescent="0.2">
      <c r="E82" s="73"/>
    </row>
    <row r="83" spans="1:7" x14ac:dyDescent="0.2">
      <c r="A83" s="148"/>
      <c r="B83" s="148"/>
    </row>
    <row r="84" spans="1:7" x14ac:dyDescent="0.2">
      <c r="C84" s="149"/>
      <c r="D84" s="149"/>
      <c r="E84" s="150"/>
      <c r="F84" s="149"/>
      <c r="G84" s="151"/>
    </row>
    <row r="85" spans="1:7" x14ac:dyDescent="0.2">
      <c r="A85" s="148"/>
      <c r="B85" s="148"/>
    </row>
    <row r="1002" spans="1:7" x14ac:dyDescent="0.2">
      <c r="A1002" s="152"/>
      <c r="B1002" s="153"/>
      <c r="C1002" s="154" t="s">
        <v>40</v>
      </c>
      <c r="D1002" s="155"/>
      <c r="F1002" s="92"/>
      <c r="G1002" s="118">
        <v>100000</v>
      </c>
    </row>
    <row r="1003" spans="1:7" x14ac:dyDescent="0.2">
      <c r="A1003" s="152"/>
      <c r="B1003" s="153"/>
      <c r="C1003" s="154" t="s">
        <v>41</v>
      </c>
      <c r="D1003" s="155"/>
      <c r="F1003" s="92"/>
      <c r="G1003" s="118">
        <v>100000</v>
      </c>
    </row>
    <row r="1004" spans="1:7" x14ac:dyDescent="0.2">
      <c r="A1004" s="152"/>
      <c r="B1004" s="153"/>
      <c r="C1004" s="154" t="s">
        <v>42</v>
      </c>
      <c r="D1004" s="155"/>
      <c r="F1004" s="92"/>
      <c r="G1004" s="118">
        <v>100000</v>
      </c>
    </row>
    <row r="1005" spans="1:7" x14ac:dyDescent="0.2">
      <c r="A1005" s="152"/>
      <c r="B1005" s="153"/>
      <c r="C1005" s="154" t="s">
        <v>43</v>
      </c>
      <c r="D1005" s="155"/>
      <c r="F1005" s="92"/>
      <c r="G1005" s="118">
        <v>100000</v>
      </c>
    </row>
    <row r="1006" spans="1:7" x14ac:dyDescent="0.2">
      <c r="A1006" s="152"/>
      <c r="B1006" s="153"/>
      <c r="C1006" s="154" t="s">
        <v>44</v>
      </c>
      <c r="D1006" s="155"/>
      <c r="F1006" s="92"/>
      <c r="G1006" s="118">
        <v>100000</v>
      </c>
    </row>
    <row r="1007" spans="1:7" x14ac:dyDescent="0.2">
      <c r="A1007" s="152"/>
      <c r="B1007" s="153"/>
      <c r="C1007" s="154" t="s">
        <v>45</v>
      </c>
      <c r="D1007" s="155"/>
      <c r="F1007" s="92"/>
      <c r="G1007" s="118">
        <v>100000</v>
      </c>
    </row>
    <row r="1008" spans="1:7" x14ac:dyDescent="0.2">
      <c r="A1008" s="152"/>
      <c r="B1008" s="153"/>
      <c r="C1008" s="154" t="s">
        <v>46</v>
      </c>
      <c r="D1008" s="155"/>
      <c r="F1008" s="92"/>
      <c r="G1008" s="118">
        <v>100000</v>
      </c>
    </row>
  </sheetData>
  <mergeCells count="6">
    <mergeCell ref="C22:G22"/>
    <mergeCell ref="C26:G26"/>
    <mergeCell ref="A1:G1"/>
    <mergeCell ref="C15:D15"/>
    <mergeCell ref="C16:D16"/>
    <mergeCell ref="C18:G18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118</vt:i4>
      </vt:variant>
    </vt:vector>
  </HeadingPairs>
  <TitlesOfParts>
    <vt:vector size="127" baseType="lpstr">
      <vt:lpstr>Stavba</vt:lpstr>
      <vt:lpstr>100 26-545-100 </vt:lpstr>
      <vt:lpstr>101 26-545-101 </vt:lpstr>
      <vt:lpstr>102 26-545-102 </vt:lpstr>
      <vt:lpstr>103 26-545-103 </vt:lpstr>
      <vt:lpstr>104 26-545-104 </vt:lpstr>
      <vt:lpstr>105 26-545-105 </vt:lpstr>
      <vt:lpstr>106 26-545-106 </vt:lpstr>
      <vt:lpstr>107 26-545-107 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'100 26-545-100 '!Názvy_tisku</vt:lpstr>
      <vt:lpstr>'101 26-545-101 '!Názvy_tisku</vt:lpstr>
      <vt:lpstr>'103 26-545-103 '!Názvy_tisku</vt:lpstr>
      <vt:lpstr>'104 26-545-104 '!Názvy_tisku</vt:lpstr>
      <vt:lpstr>'105 26-545-105 '!Názvy_tisku</vt:lpstr>
      <vt:lpstr>'106 26-545-106 '!Názvy_tisku</vt:lpstr>
      <vt:lpstr>'107 26-545-107 '!Názvy_tisku</vt:lpstr>
      <vt:lpstr>Stavba!Objednatel</vt:lpstr>
      <vt:lpstr>Stavba!Objekt</vt:lpstr>
      <vt:lpstr>'100 26-545-100 '!Oblast_tisku</vt:lpstr>
      <vt:lpstr>'101 26-545-101 '!Oblast_tisku</vt:lpstr>
      <vt:lpstr>'103 26-545-103 '!Oblast_tisku</vt:lpstr>
      <vt:lpstr>'104 26-545-104 '!Oblast_tisku</vt:lpstr>
      <vt:lpstr>'105 26-545-105 '!Oblast_tisku</vt:lpstr>
      <vt:lpstr>'106 26-545-106 '!Oblast_tisku</vt:lpstr>
      <vt:lpstr>'107 26-545-107 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SazbaDPH1</vt:lpstr>
      <vt:lpstr>SazbaDPH2</vt:lpstr>
      <vt:lpstr>'101 26-545-101 '!SloupecCC</vt:lpstr>
      <vt:lpstr>'103 26-545-103 '!SloupecCC</vt:lpstr>
      <vt:lpstr>'104 26-545-104 '!SloupecCC</vt:lpstr>
      <vt:lpstr>'105 26-545-105 '!SloupecCC</vt:lpstr>
      <vt:lpstr>'106 26-545-106 '!SloupecCC</vt:lpstr>
      <vt:lpstr>'107 26-545-107 '!SloupecCC</vt:lpstr>
      <vt:lpstr>SloupecCC</vt:lpstr>
      <vt:lpstr>'101 26-545-101 '!SloupecCDH</vt:lpstr>
      <vt:lpstr>'103 26-545-103 '!SloupecCDH</vt:lpstr>
      <vt:lpstr>'104 26-545-104 '!SloupecCDH</vt:lpstr>
      <vt:lpstr>'105 26-545-105 '!SloupecCDH</vt:lpstr>
      <vt:lpstr>'106 26-545-106 '!SloupecCDH</vt:lpstr>
      <vt:lpstr>'107 26-545-107 '!SloupecCDH</vt:lpstr>
      <vt:lpstr>SloupecCDH</vt:lpstr>
      <vt:lpstr>'101 26-545-101 '!SloupecCisloPol</vt:lpstr>
      <vt:lpstr>'103 26-545-103 '!SloupecCisloPol</vt:lpstr>
      <vt:lpstr>'104 26-545-104 '!SloupecCisloPol</vt:lpstr>
      <vt:lpstr>'105 26-545-105 '!SloupecCisloPol</vt:lpstr>
      <vt:lpstr>'106 26-545-106 '!SloupecCisloPol</vt:lpstr>
      <vt:lpstr>'107 26-545-107 '!SloupecCisloPol</vt:lpstr>
      <vt:lpstr>SloupecCisloPol</vt:lpstr>
      <vt:lpstr>'101 26-545-101 '!SloupecCH</vt:lpstr>
      <vt:lpstr>'103 26-545-103 '!SloupecCH</vt:lpstr>
      <vt:lpstr>'104 26-545-104 '!SloupecCH</vt:lpstr>
      <vt:lpstr>'105 26-545-105 '!SloupecCH</vt:lpstr>
      <vt:lpstr>'106 26-545-106 '!SloupecCH</vt:lpstr>
      <vt:lpstr>'107 26-545-107 '!SloupecCH</vt:lpstr>
      <vt:lpstr>SloupecCH</vt:lpstr>
      <vt:lpstr>'101 26-545-101 '!SloupecJC</vt:lpstr>
      <vt:lpstr>'103 26-545-103 '!SloupecJC</vt:lpstr>
      <vt:lpstr>'104 26-545-104 '!SloupecJC</vt:lpstr>
      <vt:lpstr>'105 26-545-105 '!SloupecJC</vt:lpstr>
      <vt:lpstr>'106 26-545-106 '!SloupecJC</vt:lpstr>
      <vt:lpstr>'107 26-545-107 '!SloupecJC</vt:lpstr>
      <vt:lpstr>SloupecJC</vt:lpstr>
      <vt:lpstr>'101 26-545-101 '!SloupecJDH</vt:lpstr>
      <vt:lpstr>'103 26-545-103 '!SloupecJDH</vt:lpstr>
      <vt:lpstr>'104 26-545-104 '!SloupecJDH</vt:lpstr>
      <vt:lpstr>'105 26-545-105 '!SloupecJDH</vt:lpstr>
      <vt:lpstr>'106 26-545-106 '!SloupecJDH</vt:lpstr>
      <vt:lpstr>'107 26-545-107 '!SloupecJDH</vt:lpstr>
      <vt:lpstr>SloupecJDH</vt:lpstr>
      <vt:lpstr>'101 26-545-101 '!SloupecJDM</vt:lpstr>
      <vt:lpstr>'103 26-545-103 '!SloupecJDM</vt:lpstr>
      <vt:lpstr>'104 26-545-104 '!SloupecJDM</vt:lpstr>
      <vt:lpstr>'105 26-545-105 '!SloupecJDM</vt:lpstr>
      <vt:lpstr>'106 26-545-106 '!SloupecJDM</vt:lpstr>
      <vt:lpstr>'107 26-545-107 '!SloupecJDM</vt:lpstr>
      <vt:lpstr>SloupecJDM</vt:lpstr>
      <vt:lpstr>'101 26-545-101 '!SloupecJH</vt:lpstr>
      <vt:lpstr>'103 26-545-103 '!SloupecJH</vt:lpstr>
      <vt:lpstr>'104 26-545-104 '!SloupecJH</vt:lpstr>
      <vt:lpstr>'105 26-545-105 '!SloupecJH</vt:lpstr>
      <vt:lpstr>'106 26-545-106 '!SloupecJH</vt:lpstr>
      <vt:lpstr>'107 26-545-107 '!SloupecJH</vt:lpstr>
      <vt:lpstr>SloupecJH</vt:lpstr>
      <vt:lpstr>'101 26-545-101 '!SloupecMJ</vt:lpstr>
      <vt:lpstr>'103 26-545-103 '!SloupecMJ</vt:lpstr>
      <vt:lpstr>'104 26-545-104 '!SloupecMJ</vt:lpstr>
      <vt:lpstr>'105 26-545-105 '!SloupecMJ</vt:lpstr>
      <vt:lpstr>'106 26-545-106 '!SloupecMJ</vt:lpstr>
      <vt:lpstr>'107 26-545-107 '!SloupecMJ</vt:lpstr>
      <vt:lpstr>SloupecMJ</vt:lpstr>
      <vt:lpstr>'101 26-545-101 '!SloupecMnozstvi</vt:lpstr>
      <vt:lpstr>'103 26-545-103 '!SloupecMnozstvi</vt:lpstr>
      <vt:lpstr>'104 26-545-104 '!SloupecMnozstvi</vt:lpstr>
      <vt:lpstr>'105 26-545-105 '!SloupecMnozstvi</vt:lpstr>
      <vt:lpstr>'106 26-545-106 '!SloupecMnozstvi</vt:lpstr>
      <vt:lpstr>'107 26-545-107 '!SloupecMnozstvi</vt:lpstr>
      <vt:lpstr>SloupecMnozstvi</vt:lpstr>
      <vt:lpstr>'101 26-545-101 '!SloupecNazPol</vt:lpstr>
      <vt:lpstr>'103 26-545-103 '!SloupecNazPol</vt:lpstr>
      <vt:lpstr>'104 26-545-104 '!SloupecNazPol</vt:lpstr>
      <vt:lpstr>'105 26-545-105 '!SloupecNazPol</vt:lpstr>
      <vt:lpstr>'106 26-545-106 '!SloupecNazPol</vt:lpstr>
      <vt:lpstr>'107 26-545-107 '!SloupecNazPol</vt:lpstr>
      <vt:lpstr>SloupecNazPol</vt:lpstr>
      <vt:lpstr>'101 26-545-101 '!SloupecPC</vt:lpstr>
      <vt:lpstr>'103 26-545-103 '!SloupecPC</vt:lpstr>
      <vt:lpstr>'104 26-545-104 '!SloupecPC</vt:lpstr>
      <vt:lpstr>'105 26-545-105 '!SloupecPC</vt:lpstr>
      <vt:lpstr>'106 26-545-106 '!SloupecPC</vt:lpstr>
      <vt:lpstr>'107 26-545-107 '!SloupecPC</vt:lpstr>
      <vt:lpstr>SloupecPC</vt:lpstr>
      <vt:lpstr>Stavba!StavbaCelkem</vt:lpstr>
      <vt:lpstr>Stavba!Zhotovitel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Fianta</dc:creator>
  <cp:lastModifiedBy>Michal Fianta</cp:lastModifiedBy>
  <dcterms:created xsi:type="dcterms:W3CDTF">2026-02-09T19:37:47Z</dcterms:created>
  <dcterms:modified xsi:type="dcterms:W3CDTF">2026-02-10T05:09:01Z</dcterms:modified>
</cp:coreProperties>
</file>